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4 環境保健部\★省内セット\"/>
    </mc:Choice>
  </mc:AlternateContent>
  <bookViews>
    <workbookView xWindow="1110" yWindow="0" windowWidth="28800" windowHeight="11460"/>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行政事業レビューシート!$A$1:$AX$1119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13" i="3"/>
  <c r="AY235" i="3"/>
  <c r="AY417" i="3"/>
  <c r="AY606" i="3"/>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<sst xmlns="http://schemas.openxmlformats.org/spreadsheetml/2006/main" count="3194" uniqueCount="866">
  <si>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</si>
  <si>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</si>
  <si>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</si>
  <si>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</si>
  <si>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</si>
  <si>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</si>
  <si>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</si>
  <si>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</si>
  <si>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</si>
  <si>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</si>
  <si>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</si>
  <si>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</si>
  <si>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</si>
  <si>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</si>
  <si>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</si>
  <si>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</si>
  <si>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</si>
  <si>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</si>
  <si>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</si>
  <si>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</si>
  <si>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</si>
  <si>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</si>
  <si>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</si>
  <si>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</si>
  <si>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</si>
  <si>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</si>
  <si>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</si>
  <si>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</si>
  <si>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</si>
  <si>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</si>
  <si>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</si>
  <si>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</si>
  <si>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</si>
  <si>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</si>
  <si>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</si>
  <si>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</si>
  <si>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</si>
  <si>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</si>
  <si>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</si>
  <si>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</si>
  <si>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</si>
  <si>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</si>
  <si>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</si>
  <si>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</si>
  <si>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</si>
  <si>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</si>
  <si>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</si>
  <si>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</si>
  <si>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</si>
  <si>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</si>
  <si>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</si>
  <si>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</si>
  <si>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</si>
  <si>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</si>
  <si>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</si>
  <si>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</si>
  <si>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</si>
  <si>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</si>
  <si>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</si>
  <si>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</si>
  <si>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</si>
  <si>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</si>
  <si>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</si>
  <si>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</si>
  <si>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</si>
  <si>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</si>
  <si>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</si>
  <si>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</si>
  <si>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</si>
  <si>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</si>
  <si>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</si>
  <si>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</si>
  <si>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</si>
  <si>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</si>
  <si>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</si>
  <si>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</si>
  <si>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</si>
  <si>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</si>
  <si>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</si>
  <si>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</si>
  <si>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</si>
  <si>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</si>
  <si>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</si>
  <si>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</si>
  <si>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</si>
  <si>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</si>
  <si>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</si>
  <si>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</si>
  <si>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</si>
  <si>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</si>
  <si>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</si>
  <si>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</si>
  <si>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</si>
  <si>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</si>
  <si>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</si>
  <si>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</si>
  <si>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</si>
  <si>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</si>
  <si>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</si>
  <si>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</si>
  <si>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</si>
  <si>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</si>
  <si>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</si>
  <si>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</si>
  <si>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</si>
  <si>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</si>
  <si>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</si>
  <si>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</si>
  <si>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</si>
  <si>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</si>
  <si>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</si>
  <si>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</si>
  <si>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</si>
  <si>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</si>
  <si>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</si>
  <si>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</si>
  <si>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</si>
  <si>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</si>
  <si>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</si>
  <si>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</si>
  <si>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</si>
  <si>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</si>
  <si>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</si>
  <si>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</si>
  <si>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</si>
  <si>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</si>
  <si>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</si>
  <si>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</si>
  <si>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</si>
  <si>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</si>
  <si>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</si>
  <si>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</si>
  <si>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</si>
  <si>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</si>
  <si>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</si>
  <si>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</si>
  <si>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</si>
  <si>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</si>
  <si>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</si>
  <si>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</si>
  <si>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</si>
  <si>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</si>
  <si>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</si>
  <si>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</si>
  <si>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</si>
  <si>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</si>
  <si>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</si>
  <si>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</si>
  <si>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</si>
  <si>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</si>
  <si>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</si>
  <si>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</si>
  <si>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</si>
  <si>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</si>
  <si>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</si>
  <si>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</si>
  <si>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</si>
  <si>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</si>
  <si>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</si>
  <si>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</si>
  <si>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</si>
  <si>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</si>
  <si>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</si>
  <si>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</si>
  <si>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</si>
  <si>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</si>
  <si>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</si>
  <si>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</si>
  <si>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</si>
  <si>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</si>
  <si>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</si>
  <si>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</si>
  <si>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</si>
  <si>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</si>
  <si>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</si>
  <si>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</si>
  <si>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</si>
  <si>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</si>
  <si>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</si>
  <si>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</si>
  <si>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</si>
  <si>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</si>
  <si>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</si>
  <si>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</si>
  <si>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</si>
  <si>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</si>
  <si>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</si>
  <si>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</si>
  <si>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</si>
  <si>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</si>
  <si>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</si>
  <si>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</si>
  <si>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</si>
  <si>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</si>
  <si>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</si>
  <si>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</si>
  <si>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</si>
  <si>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</si>
  <si>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</si>
  <si>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</si>
  <si>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</si>
  <si>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</si>
  <si>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</si>
  <si>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</si>
  <si>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</si>
  <si>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</si>
  <si>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</si>
  <si>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</si>
  <si>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</si>
  <si>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</si>
  <si>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</si>
  <si>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</si>
  <si>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</si>
  <si>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</si>
  <si>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</si>
  <si>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</si>
  <si>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</si>
  <si>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</si>
  <si>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</si>
  <si>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</si>
  <si>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</si>
  <si>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</si>
  <si>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</si>
  <si>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</si>
  <si>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</si>
  <si>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</si>
  <si>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</si>
  <si>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</si>
  <si>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</si>
  <si>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</si>
  <si>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</si>
  <si>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</si>
  <si>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</si>
  <si>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</si>
  <si>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</si>
  <si>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</si>
  <si>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</si>
  <si>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</si>
  <si>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</si>
  <si>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</si>
  <si>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</si>
  <si>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</si>
  <si>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</si>
  <si>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</si>
  <si>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</si>
  <si>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</si>
  <si>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</si>
  <si>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</si>
  <si>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</si>
  <si>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</si>
  <si>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</si>
  <si>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</si>
  <si>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</si>
  <si>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</si>
  <si>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</si>
  <si>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</si>
  <si>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</si>
  <si>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</si>
  <si>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</si>
  <si>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</si>
  <si>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</si>
  <si>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</si>
  <si>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</si>
  <si>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</si>
  <si>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</si>
  <si>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</si>
  <si>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</si>
  <si>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</si>
  <si>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</si>
  <si>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</si>
  <si>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</si>
  <si>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</si>
  <si>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</si>
  <si>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</si>
  <si>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</si>
  <si>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</si>
  <si>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</si>
  <si>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</si>
  <si>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</si>
  <si>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</si>
  <si>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</si>
  <si>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</si>
  <si>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</si>
  <si>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</si>
  <si>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</si>
  <si>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</si>
  <si>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</si>
  <si>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</si>
  <si>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</si>
  <si>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</si>
  <si>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</si>
  <si>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</si>
  <si>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</si>
  <si>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</si>
  <si>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</si>
  <si>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</si>
  <si>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</si>
  <si>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</si>
  <si>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</si>
  <si>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</si>
  <si>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</si>
  <si>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</si>
  <si>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</si>
  <si>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</si>
  <si>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</si>
  <si>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</si>
  <si>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</si>
  <si>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</si>
  <si>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</si>
  <si>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</si>
  <si>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</si>
  <si>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</si>
  <si>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</si>
  <si>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</si>
  <si>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</si>
  <si>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</si>
  <si>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</si>
  <si>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</si>
  <si>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</si>
  <si>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</si>
  <si>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</si>
  <si>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</si>
  <si>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</si>
  <si>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</si>
  <si>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</si>
  <si>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</si>
  <si>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</si>
  <si>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</si>
  <si>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</si>
  <si>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</si>
  <si>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</si>
  <si>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</si>
  <si>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</si>
  <si>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</si>
  <si>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</si>
  <si>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</si>
  <si>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</si>
  <si>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</si>
  <si>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</si>
  <si>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</si>
  <si>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</si>
  <si>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</si>
  <si>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</si>
  <si>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</si>
  <si>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</si>
  <si>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</si>
  <si>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</si>
  <si>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</si>
  <si>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</si>
  <si>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</si>
  <si>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</si>
  <si>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</si>
  <si>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</si>
  <si>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</si>
  <si>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</si>
  <si>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</si>
  <si>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</si>
  <si>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</si>
  <si>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</si>
  <si>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</si>
  <si>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</si>
  <si>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</si>
  <si>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</si>
  <si>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</si>
  <si>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</si>
  <si>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</si>
  <si>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</si>
  <si>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</si>
  <si>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</si>
  <si>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</si>
  <si>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</si>
  <si>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</si>
  <si>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</si>
  <si>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</si>
  <si>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</si>
  <si>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</si>
  <si>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</si>
  <si>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</si>
  <si>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</si>
  <si>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</si>
  <si>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</si>
  <si>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</si>
  <si>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</si>
  <si>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</si>
  <si>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</si>
  <si>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</si>
  <si>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</si>
  <si>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</si>
  <si>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</si>
  <si>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</si>
  <si>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</si>
  <si>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</si>
  <si>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</si>
  <si>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</si>
  <si>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</si>
  <si>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</si>
  <si>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</si>
  <si>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</si>
  <si>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</si>
  <si>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</si>
  <si>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</si>
  <si>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</si>
  <si>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</si>
  <si>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</si>
  <si>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</si>
  <si>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</si>
  <si>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</si>
  <si>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</si>
  <si>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</si>
  <si>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</si>
  <si>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</si>
  <si>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</si>
  <si>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</si>
  <si>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</si>
  <si>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</si>
  <si>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</si>
  <si>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</si>
  <si>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</si>
  <si>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</si>
  <si>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</si>
  <si>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</si>
  <si>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</si>
  <si>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</si>
  <si>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</si>
  <si>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</si>
  <si>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</si>
  <si>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</si>
  <si>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</si>
  <si>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</si>
  <si>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</si>
  <si>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</si>
  <si>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</si>
  <si>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</si>
  <si>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</si>
  <si>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</si>
  <si>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</si>
  <si>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</si>
  <si>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</si>
  <si>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</si>
  <si>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</si>
  <si>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</si>
  <si>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</si>
  <si>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</si>
  <si>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</si>
  <si>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</si>
  <si>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</si>
  <si>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</si>
  <si>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</si>
  <si>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</si>
  <si>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</si>
  <si>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</si>
  <si>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</si>
  <si>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</si>
  <si>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</si>
  <si>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</si>
  <si>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</si>
  <si>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</si>
  <si>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</si>
  <si>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</si>
  <si>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</si>
  <si>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</si>
  <si>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</si>
  <si>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</si>
  <si>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</si>
  <si>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</si>
  <si>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</si>
  <si>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</si>
  <si>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</si>
  <si>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</si>
  <si>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</si>
  <si>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</si>
  <si>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</si>
  <si>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</si>
  <si>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</si>
  <si>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</si>
  <si>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</si>
  <si>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</si>
  <si>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</si>
  <si>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</si>
  <si>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</si>
  <si>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</si>
  <si>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</si>
  <si>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</si>
  <si>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</si>
  <si>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</si>
  <si>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</si>
  <si>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</si>
  <si>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</si>
  <si>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</si>
  <si>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</si>
  <si>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</si>
  <si>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</si>
  <si>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</si>
  <si>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</si>
  <si>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</si>
  <si>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</si>
  <si>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</si>
  <si>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</si>
  <si>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</si>
  <si>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</si>
  <si>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</si>
  <si>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</si>
  <si>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</si>
  <si>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</si>
  <si>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</si>
  <si>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</si>
  <si>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</si>
  <si>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</si>
  <si>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</si>
  <si>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</si>
  <si>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</si>
  <si>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</si>
  <si>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</si>
  <si>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</si>
  <si>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</si>
  <si>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</si>
  <si>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</si>
  <si>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</si>
  <si>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</si>
  <si>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</si>
  <si>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</si>
  <si>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</si>
  <si>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</si>
  <si>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</si>
  <si>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</si>
  <si>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</si>
  <si>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</si>
  <si>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</si>
  <si>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</si>
  <si>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</si>
  <si>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</si>
  <si>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</si>
  <si>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</si>
  <si>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</si>
  <si>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</si>
  <si>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</si>
  <si>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</si>
  <si>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</si>
  <si>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</si>
  <si>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</si>
  <si>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</si>
  <si>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</si>
  <si>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</si>
  <si>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</si>
  <si>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</si>
  <si>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</si>
  <si>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</si>
  <si>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</si>
  <si>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</si>
  <si>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</si>
  <si>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</si>
  <si>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</si>
  <si>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</si>
  <si>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</si>
  <si>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</si>
  <si>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</si>
  <si>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</si>
  <si>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</si>
  <si>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</si>
  <si>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</si>
  <si>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</si>
  <si>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</si>
  <si>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</si>
  <si>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</si>
  <si>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</si>
  <si>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</si>
  <si>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</si>
  <si>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</si>
  <si>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</si>
  <si>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</si>
  <si>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</si>
  <si>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</si>
  <si>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</si>
  <si>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</si>
  <si>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</si>
  <si>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</si>
  <si>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</si>
  <si>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</si>
  <si>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</si>
  <si>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</si>
  <si>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</si>
  <si>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</si>
  <si>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</si>
  <si>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</si>
  <si>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</si>
  <si>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</si>
  <si>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</si>
  <si>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</si>
  <si>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</si>
  <si>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</si>
  <si>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</si>
  <si>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</si>
  <si>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</si>
  <si>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</si>
  <si>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</si>
  <si>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</si>
  <si>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</si>
  <si>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</si>
  <si>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</si>
  <si>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</si>
  <si>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</si>
  <si>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</si>
  <si>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</si>
  <si>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</si>
  <si>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</si>
  <si>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</si>
  <si>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</si>
  <si>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</si>
  <si>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</si>
  <si>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</si>
  <si>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</si>
  <si>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</si>
  <si>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</si>
  <si>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</si>
  <si>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</si>
  <si>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</si>
  <si>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</si>
  <si>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</si>
  <si>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</si>
  <si>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</si>
  <si>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</si>
  <si>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</si>
  <si>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</si>
  <si>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</si>
  <si>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</si>
  <si>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</si>
  <si>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</si>
  <si>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</si>
  <si>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</si>
  <si>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</si>
  <si>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</si>
  <si>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</si>
  <si>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</si>
  <si>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</si>
  <si>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</si>
  <si>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</si>
  <si>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</si>
  <si>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</si>
  <si>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</si>
  <si>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</si>
  <si>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</si>
  <si>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</si>
  <si>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</si>
  <si>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</si>
  <si>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</si>
  <si>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</si>
  <si>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</si>
  <si>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</si>
  <si>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</si>
  <si>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</si>
  <si>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</si>
  <si>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</si>
  <si>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</si>
  <si>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</si>
  <si>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</si>
  <si>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</si>
  <si>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</si>
  <si>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</si>
  <si>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</si>
  <si>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</si>
  <si>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</si>
  <si>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</si>
  <si>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</si>
  <si>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</si>
  <si>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</si>
  <si>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</si>
  <si>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</si>
  <si>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</si>
  <si>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</si>
  <si>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</si>
  <si>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</si>
  <si>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</si>
  <si>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</si>
  <si>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</si>
  <si>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</si>
  <si>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</si>
  <si>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</si>
  <si>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</si>
  <si>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</si>
  <si>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</si>
  <si>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</si>
  <si>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</si>
  <si>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</si>
  <si>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</si>
  <si>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</si>
  <si>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</si>
  <si>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</si>
  <si>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</si>
  <si>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</si>
  <si>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</si>
  <si>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</si>
  <si>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</si>
  <si>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</si>
  <si>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</si>
  <si>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</si>
  <si>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</si>
  <si>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</si>
  <si>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</si>
  <si>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</si>
  <si>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イタイイタイ病及び慢性砒素中毒発生地域住民健康影響実態調査費</t>
  </si>
  <si>
    <t>環境保健部</t>
  </si>
  <si>
    <t>室長　黒羽　真吾</t>
  </si>
  <si>
    <t>昭和47年度</t>
  </si>
  <si>
    <t>終了予定なし</t>
  </si>
  <si>
    <t>環境保健企画管理課保健業務室</t>
  </si>
  <si>
    <t>-</t>
  </si>
  <si>
    <t>「公害健康被害の補償等に関する法律」における指定疾病であるイタイイタイ病及び慢性砒素中毒は、現在もなお新規の患者認定が続いており、またその臨床像についても完全に明らかになっているとはいえないため、発生地域における住民の健康状態を把握し適切な対応をとる必要がある。
また、イタイイタイ病が二度と繰り返されることがないよう貴重な資料や教訓を後世に継承するため、被害者、原因企業、行政等が連携し、関係資料の収集、整理、保存を行い情報発信することで、環境被害を克服してきた歴史を継承していく。</t>
  </si>
  <si>
    <t>イタイイタイ病の発生地域である神通川流域で、一定以上のカドミウムの曝露を受けていると考えられる住民を対象に検診を実施し、カドミウムによる可能性のある健康障害を検出し、保健指導などの必要な対応を行う。また、過去の検診結果を解析する。
イタイイタイ病に関する貴重な資料が散逸しないように資料の収集・管理を行い、収集した資料の展示や閲覧等を行うことで資料を有効に活用し、国内外の幅広い世代に対してイタイイタイ病の教訓を継承する。
慢性砒素中毒の発生地域である土呂久地区住民を対象に実施する検診によりヒ素による可能性がある健康障害を検出し、認定申請につなげるなどの対応を行う。また、過去の検診結果の解析や文献を調査し、慢性砒素中毒症による障害の把握に努める。</t>
  </si>
  <si>
    <t>公害調査等地方公共団体委託費</t>
  </si>
  <si>
    <t>公害調査費</t>
  </si>
  <si>
    <t>環境保全研究委員等旅費</t>
  </si>
  <si>
    <t>環境保全研究諸謝金</t>
  </si>
  <si>
    <t>神通川流域住民検診の受診率</t>
  </si>
  <si>
    <t>環境省委託(富山県実施)の神通川流域住民健康調査結果</t>
  </si>
  <si>
    <t>●●</t>
    <phoneticPr fontId="5"/>
  </si>
  <si>
    <t>神通川流域住民検診者数</t>
  </si>
  <si>
    <t>人</t>
  </si>
  <si>
    <t>一人当たりの健康調査費用
Ｘ＝神通川流域住民健康調査委託業務確定額
Ｙ＝検診者数　　　　　　　　　　　　　　　　　　　　　　　　　　　　</t>
    <phoneticPr fontId="5"/>
  </si>
  <si>
    <t>円</t>
  </si>
  <si>
    <t>円　/人</t>
    <phoneticPr fontId="5"/>
  </si>
  <si>
    <t>10,389,661/1,431</t>
  </si>
  <si>
    <t>10,299,519/1,522</t>
  </si>
  <si>
    <t>／　</t>
    <phoneticPr fontId="5"/>
  </si>
  <si>
    <t>　　/</t>
    <phoneticPr fontId="5"/>
  </si>
  <si>
    <t>-</t>
    <phoneticPr fontId="5"/>
  </si>
  <si>
    <t>7.環境保健対策の推進,9.環境政策の基盤整備</t>
  </si>
  <si>
    <t>公健法に基づく補償等の進捗</t>
  </si>
  <si>
    <t>事業活動等に伴って生ずる著しい大気汚染等の影響により健康被害に係る損害を填補するための補償等を行うことにより、健康被害に係る被害者の迅速かつ公正な保護及び健康の確保に資する。</t>
  </si>
  <si>
    <t>291</t>
  </si>
  <si>
    <t>229</t>
  </si>
  <si>
    <t>238</t>
  </si>
  <si>
    <t>272</t>
  </si>
  <si>
    <t>269</t>
  </si>
  <si>
    <t>307</t>
  </si>
  <si>
    <t>287</t>
  </si>
  <si>
    <t>302</t>
  </si>
  <si>
    <t>0303</t>
  </si>
  <si>
    <t>○</t>
  </si>
  <si>
    <t>‐</t>
  </si>
  <si>
    <t>-</t>
    <phoneticPr fontId="5"/>
  </si>
  <si>
    <t>-</t>
    <phoneticPr fontId="5"/>
  </si>
  <si>
    <t>イタイイタイ病ならびに慢性ヒ素中毒はいずれも特定の地域における公害による健康被害であるが、これらの疾病については国が責任をもって健康調査を実施し、対象者の不安解消、健康管理に努める必要がある。
また、イタイイタイ病に関する情報の効果的発信については、先人の英知を継承し、この教訓を後世に伝えるために欠かせない事業である。</t>
    <phoneticPr fontId="5"/>
  </si>
  <si>
    <t>国が責任をもって健康調査を実施し、対象者の不安解消、健康管理に努める必要がある。</t>
    <phoneticPr fontId="5"/>
  </si>
  <si>
    <t>公害健康被害の調査等は必要不可欠で優先性の高い事業である。</t>
    <phoneticPr fontId="5"/>
  </si>
  <si>
    <t>一者応札となったことについては入札公告期間を延長するなどの対策を行う。
随意契約となった案件については、本事業は特定の地域の健康障害を対象としているため、当該地域のニーズに十分対応でき、かつ信頼性を確保するために当該地域の自治体を受託先に選定している。</t>
    <phoneticPr fontId="5"/>
  </si>
  <si>
    <t>有</t>
  </si>
  <si>
    <t>受診者数に比例せず一定の金額を要する分析機器等の使用を要するため単位当たりコストは変動するが、常に必要な調査に限って支出している。</t>
    <phoneticPr fontId="5"/>
  </si>
  <si>
    <t>事業に要するもの以外の支出はない。</t>
    <phoneticPr fontId="5"/>
  </si>
  <si>
    <t>予定していた委員会が新型コロナウイルス感染症対応のために中止となったことや、入札差額によるものであり、妥当である。</t>
    <phoneticPr fontId="5"/>
  </si>
  <si>
    <t>特定地域で実施する必要のない部分は、一般競争入札により実施している。</t>
    <phoneticPr fontId="5"/>
  </si>
  <si>
    <t>カドミウムや砒素の曝露を受けていると考えられる住民を対象に検診を実施し、健康障害の把握につながっている。</t>
    <phoneticPr fontId="5"/>
  </si>
  <si>
    <t>対象地域の住民健康影響調査には行政の関与が必須であり、他の手段等は考えられない。</t>
    <phoneticPr fontId="5"/>
  </si>
  <si>
    <t>見込みに近い実績を得ている。</t>
    <phoneticPr fontId="5"/>
  </si>
  <si>
    <t>作成した電子的資料はイタイイタイ病資料館等を通じて有効活用されている。</t>
    <phoneticPr fontId="5"/>
  </si>
  <si>
    <t>-</t>
    <phoneticPr fontId="5"/>
  </si>
  <si>
    <t>公健法による被認定者に対し、公害の影響による健康被害に係る損害を填補するために、療養の給付、障害補償費等の補償給付を着実に支給。</t>
    <phoneticPr fontId="5"/>
  </si>
  <si>
    <t>☑</t>
  </si>
  <si>
    <t>富山県</t>
    <rPh sb="0" eb="3">
      <t>トヤマケン</t>
    </rPh>
    <phoneticPr fontId="5"/>
  </si>
  <si>
    <t>カドミウム汚染地域住民健康調査及びリスコミュニケーションを意識した資料継承・情報発達業務実施</t>
    <phoneticPr fontId="5"/>
  </si>
  <si>
    <t>-</t>
    <phoneticPr fontId="5"/>
  </si>
  <si>
    <t>-</t>
    <phoneticPr fontId="5"/>
  </si>
  <si>
    <t>-</t>
    <phoneticPr fontId="5"/>
  </si>
  <si>
    <t>富山市</t>
    <rPh sb="0" eb="3">
      <t>トヤマシ</t>
    </rPh>
    <phoneticPr fontId="5"/>
  </si>
  <si>
    <t>精密検査の実施</t>
    <phoneticPr fontId="5"/>
  </si>
  <si>
    <t>精密検査の実施</t>
    <phoneticPr fontId="5"/>
  </si>
  <si>
    <t>精密検査の実施</t>
    <phoneticPr fontId="5"/>
  </si>
  <si>
    <t>(株)数理計画</t>
    <phoneticPr fontId="5"/>
  </si>
  <si>
    <t>(株)地域経済研究所</t>
    <phoneticPr fontId="5"/>
  </si>
  <si>
    <t>宮崎県</t>
    <phoneticPr fontId="5"/>
  </si>
  <si>
    <t>(公財)富山県健康づくり財団</t>
    <phoneticPr fontId="5"/>
  </si>
  <si>
    <t>情報発信業務</t>
    <phoneticPr fontId="5"/>
  </si>
  <si>
    <t>慢性砒素中毒症に関する健康影響調査業務</t>
    <phoneticPr fontId="5"/>
  </si>
  <si>
    <t>-</t>
    <phoneticPr fontId="5"/>
  </si>
  <si>
    <t>-</t>
    <phoneticPr fontId="5"/>
  </si>
  <si>
    <t>腎臓模型展示ケースの作成</t>
    <phoneticPr fontId="5"/>
  </si>
  <si>
    <t>富山大学</t>
    <rPh sb="0" eb="2">
      <t>トヤマ</t>
    </rPh>
    <rPh sb="2" eb="4">
      <t>ダイガク</t>
    </rPh>
    <phoneticPr fontId="5"/>
  </si>
  <si>
    <t>専門的資料情報発信パイロット事業</t>
    <phoneticPr fontId="5"/>
  </si>
  <si>
    <t>次世代へのリスクコミュニケーション事業</t>
    <phoneticPr fontId="5"/>
  </si>
  <si>
    <t>(一社)環境情報科学センター</t>
    <phoneticPr fontId="5"/>
  </si>
  <si>
    <t>I.(一社)環境情報科学センター</t>
    <phoneticPr fontId="5"/>
  </si>
  <si>
    <t>(株)宝来社</t>
    <phoneticPr fontId="5"/>
  </si>
  <si>
    <t>J.(株)宝来社</t>
    <phoneticPr fontId="5"/>
  </si>
  <si>
    <t>(株)乃村工藝社</t>
    <phoneticPr fontId="5"/>
  </si>
  <si>
    <t>K.(株)乃村工藝社</t>
    <phoneticPr fontId="5"/>
  </si>
  <si>
    <t>L.富山大学</t>
    <phoneticPr fontId="5"/>
  </si>
  <si>
    <t>（公財）富山県健康づくり財団</t>
    <phoneticPr fontId="5"/>
  </si>
  <si>
    <t>M.（公財）富山県健康づくり財団</t>
    <phoneticPr fontId="5"/>
  </si>
  <si>
    <t>一次検診の実施</t>
    <phoneticPr fontId="5"/>
  </si>
  <si>
    <t>砒素の健康影響に関する調査の実施</t>
    <phoneticPr fontId="5"/>
  </si>
  <si>
    <t>調査データ入力等業務</t>
    <phoneticPr fontId="5"/>
  </si>
  <si>
    <t>カドミウム環境汚染地域住民健康影響調査検討業務</t>
    <phoneticPr fontId="5"/>
  </si>
  <si>
    <t>前年度のカドミウム環境汚染地域住民健康影響調査の情報処理</t>
    <phoneticPr fontId="5"/>
  </si>
  <si>
    <t>(株)オーエムシー</t>
    <rPh sb="0" eb="3">
      <t>カブ</t>
    </rPh>
    <phoneticPr fontId="5"/>
  </si>
  <si>
    <t>-</t>
    <phoneticPr fontId="5"/>
  </si>
  <si>
    <t>-</t>
    <phoneticPr fontId="5"/>
  </si>
  <si>
    <t>－</t>
    <phoneticPr fontId="5"/>
  </si>
  <si>
    <t>－</t>
    <phoneticPr fontId="5"/>
  </si>
  <si>
    <t>富山県立中央病院</t>
    <phoneticPr fontId="5"/>
  </si>
  <si>
    <t>富山大学付属病院</t>
    <phoneticPr fontId="5"/>
  </si>
  <si>
    <t>-</t>
    <phoneticPr fontId="5"/>
  </si>
  <si>
    <t>富山市民病院</t>
    <phoneticPr fontId="5"/>
  </si>
  <si>
    <t>B.富山市民病院</t>
    <phoneticPr fontId="5"/>
  </si>
  <si>
    <t>雑役務費</t>
    <phoneticPr fontId="5"/>
  </si>
  <si>
    <t>検針業務の実施</t>
    <phoneticPr fontId="5"/>
  </si>
  <si>
    <t>A.富山県</t>
    <rPh sb="2" eb="5">
      <t>トヤマケン</t>
    </rPh>
    <phoneticPr fontId="5"/>
  </si>
  <si>
    <t>委任費</t>
    <rPh sb="0" eb="2">
      <t>イニン</t>
    </rPh>
    <rPh sb="2" eb="3">
      <t>ヒ</t>
    </rPh>
    <phoneticPr fontId="5"/>
  </si>
  <si>
    <t>需用費</t>
    <rPh sb="0" eb="3">
      <t>ジュヨウヒ</t>
    </rPh>
    <phoneticPr fontId="5"/>
  </si>
  <si>
    <t>その他</t>
    <rPh sb="2" eb="3">
      <t>タ</t>
    </rPh>
    <phoneticPr fontId="5"/>
  </si>
  <si>
    <t>旅費、報償費、役務費等</t>
    <rPh sb="7" eb="9">
      <t>エキム</t>
    </rPh>
    <rPh sb="9" eb="10">
      <t>ヒ</t>
    </rPh>
    <rPh sb="10" eb="11">
      <t>トウ</t>
    </rPh>
    <phoneticPr fontId="5"/>
  </si>
  <si>
    <t>事務用消耗品費、食料費、印刷代</t>
    <phoneticPr fontId="5"/>
  </si>
  <si>
    <t>検診実施のための検査機器のリース代</t>
    <phoneticPr fontId="5"/>
  </si>
  <si>
    <t>委託先：富山市、富山大学付属病院、富山市民病院、県立中央病院　　　　　　　　　　　　　　　　　　　委託内容：検診業務の実施</t>
    <phoneticPr fontId="5"/>
  </si>
  <si>
    <t>C.富山市</t>
    <rPh sb="2" eb="5">
      <t>トヤマシ</t>
    </rPh>
    <phoneticPr fontId="5"/>
  </si>
  <si>
    <t>D.（公財）富山県健康づくり財団</t>
    <phoneticPr fontId="5"/>
  </si>
  <si>
    <t>E.宮崎県</t>
    <phoneticPr fontId="5"/>
  </si>
  <si>
    <t>F. （株）地域経済研究所</t>
    <phoneticPr fontId="5"/>
  </si>
  <si>
    <t>G.（株）オーエムシー</t>
    <phoneticPr fontId="5"/>
  </si>
  <si>
    <t>H.（株）数理計画</t>
    <phoneticPr fontId="5"/>
  </si>
  <si>
    <t>-</t>
    <phoneticPr fontId="5"/>
  </si>
  <si>
    <t>-</t>
    <phoneticPr fontId="5"/>
  </si>
  <si>
    <t>使用料</t>
    <rPh sb="0" eb="3">
      <t>シヨウリョウ</t>
    </rPh>
    <phoneticPr fontId="5"/>
  </si>
  <si>
    <t>使用料</t>
    <rPh sb="0" eb="2">
      <t>シヨウ</t>
    </rPh>
    <rPh sb="2" eb="3">
      <t>リョウ</t>
    </rPh>
    <phoneticPr fontId="5"/>
  </si>
  <si>
    <t>賃金</t>
    <rPh sb="0" eb="2">
      <t>チンギン</t>
    </rPh>
    <phoneticPr fontId="5"/>
  </si>
  <si>
    <t>事務補助</t>
    <rPh sb="0" eb="2">
      <t>ジム</t>
    </rPh>
    <rPh sb="2" eb="4">
      <t>ホジョ</t>
    </rPh>
    <phoneticPr fontId="5"/>
  </si>
  <si>
    <t>消費税及び地方消費税</t>
    <rPh sb="0" eb="3">
      <t>ショウヒゼイ</t>
    </rPh>
    <rPh sb="3" eb="4">
      <t>オヨ</t>
    </rPh>
    <rPh sb="5" eb="7">
      <t>チホウ</t>
    </rPh>
    <rPh sb="7" eb="10">
      <t>ショウヒゼイ</t>
    </rPh>
    <phoneticPr fontId="5"/>
  </si>
  <si>
    <t>（使用料＋賃金の１５％）</t>
    <rPh sb="1" eb="4">
      <t>シヨウリョウ</t>
    </rPh>
    <rPh sb="5" eb="7">
      <t>チンギン</t>
    </rPh>
    <phoneticPr fontId="5"/>
  </si>
  <si>
    <t>諸経費</t>
    <rPh sb="0" eb="3">
      <t>ショケイヒ</t>
    </rPh>
    <phoneticPr fontId="5"/>
  </si>
  <si>
    <t>直接経費</t>
    <rPh sb="0" eb="2">
      <t>チョクセツ</t>
    </rPh>
    <rPh sb="2" eb="4">
      <t>ケイヒ</t>
    </rPh>
    <phoneticPr fontId="5"/>
  </si>
  <si>
    <t>需要量、使用料及び貸借料</t>
    <rPh sb="0" eb="3">
      <t>ジュヨウリョウ</t>
    </rPh>
    <rPh sb="4" eb="7">
      <t>シヨウリョウ</t>
    </rPh>
    <rPh sb="7" eb="8">
      <t>オヨ</t>
    </rPh>
    <rPh sb="9" eb="12">
      <t>タイシャクリョウ</t>
    </rPh>
    <phoneticPr fontId="5"/>
  </si>
  <si>
    <t>間接経費</t>
    <rPh sb="0" eb="2">
      <t>カンセツ</t>
    </rPh>
    <rPh sb="2" eb="4">
      <t>ケイヒ</t>
    </rPh>
    <phoneticPr fontId="5"/>
  </si>
  <si>
    <t>直接経費の１０％</t>
    <rPh sb="0" eb="2">
      <t>チョクセツ</t>
    </rPh>
    <rPh sb="2" eb="4">
      <t>ケイヒ</t>
    </rPh>
    <phoneticPr fontId="5"/>
  </si>
  <si>
    <t>展示ケース</t>
    <rPh sb="0" eb="2">
      <t>テンジ</t>
    </rPh>
    <phoneticPr fontId="5"/>
  </si>
  <si>
    <t>使用料及び賃借料</t>
    <rPh sb="2" eb="3">
      <t>リョウ</t>
    </rPh>
    <phoneticPr fontId="5"/>
  </si>
  <si>
    <t>雑役務費</t>
    <rPh sb="0" eb="1">
      <t>ザツ</t>
    </rPh>
    <rPh sb="1" eb="3">
      <t>エキム</t>
    </rPh>
    <rPh sb="3" eb="4">
      <t>ヒ</t>
    </rPh>
    <phoneticPr fontId="5"/>
  </si>
  <si>
    <t>イタイイタイ病に関する外国語情報の発信強化、資料館ガイダンス映像著作権等権利処理</t>
    <phoneticPr fontId="5"/>
  </si>
  <si>
    <t>諸謝金</t>
    <rPh sb="0" eb="1">
      <t>ショ</t>
    </rPh>
    <rPh sb="1" eb="2">
      <t>シャ</t>
    </rPh>
    <rPh sb="2" eb="3">
      <t>キン</t>
    </rPh>
    <phoneticPr fontId="5"/>
  </si>
  <si>
    <t>直接人件費</t>
    <rPh sb="0" eb="2">
      <t>チョクセツ</t>
    </rPh>
    <rPh sb="2" eb="5">
      <t>ジンケンヒ</t>
    </rPh>
    <phoneticPr fontId="5"/>
  </si>
  <si>
    <t>調査データ入力等業務</t>
    <phoneticPr fontId="5"/>
  </si>
  <si>
    <t>委託料</t>
    <rPh sb="0" eb="3">
      <t>イタクリョウ</t>
    </rPh>
    <phoneticPr fontId="5"/>
  </si>
  <si>
    <t>調査データ入力、報告書印刷</t>
    <phoneticPr fontId="5"/>
  </si>
  <si>
    <t>人件費</t>
    <rPh sb="0" eb="3">
      <t>ジンケンヒ</t>
    </rPh>
    <phoneticPr fontId="5"/>
  </si>
  <si>
    <t>消費税</t>
    <rPh sb="0" eb="3">
      <t>ショウヒゼイ</t>
    </rPh>
    <phoneticPr fontId="5"/>
  </si>
  <si>
    <t>一般管理費を含む</t>
    <rPh sb="0" eb="2">
      <t>イッパン</t>
    </rPh>
    <rPh sb="2" eb="5">
      <t>カンリヒ</t>
    </rPh>
    <rPh sb="6" eb="7">
      <t>フク</t>
    </rPh>
    <phoneticPr fontId="5"/>
  </si>
  <si>
    <t>雑役務費</t>
    <rPh sb="0" eb="1">
      <t>ザツ</t>
    </rPh>
    <rPh sb="1" eb="4">
      <t>エキムヒ</t>
    </rPh>
    <phoneticPr fontId="5"/>
  </si>
  <si>
    <t>精密検査の実施</t>
    <phoneticPr fontId="5"/>
  </si>
  <si>
    <t>需要費、役務費等</t>
    <rPh sb="0" eb="2">
      <t>ジュヨウ</t>
    </rPh>
    <rPh sb="2" eb="3">
      <t>ヒ</t>
    </rPh>
    <rPh sb="4" eb="7">
      <t>エキムヒ</t>
    </rPh>
    <rPh sb="7" eb="8">
      <t>トウ</t>
    </rPh>
    <phoneticPr fontId="5"/>
  </si>
  <si>
    <t>業務費、技術料,一般管理費、消費税等</t>
    <rPh sb="0" eb="3">
      <t>ギョウムヒ</t>
    </rPh>
    <rPh sb="4" eb="7">
      <t>ギジュツリョウ</t>
    </rPh>
    <rPh sb="8" eb="10">
      <t>イッパン</t>
    </rPh>
    <rPh sb="10" eb="12">
      <t>カンリ</t>
    </rPh>
    <rPh sb="12" eb="13">
      <t>ヒ</t>
    </rPh>
    <rPh sb="14" eb="17">
      <t>ショウヒゼイ</t>
    </rPh>
    <rPh sb="17" eb="18">
      <t>トウ</t>
    </rPh>
    <phoneticPr fontId="5"/>
  </si>
  <si>
    <t>職員人件費</t>
    <rPh sb="0" eb="2">
      <t>ショクイン</t>
    </rPh>
    <rPh sb="2" eb="5">
      <t>ジンケンヒ</t>
    </rPh>
    <phoneticPr fontId="5"/>
  </si>
  <si>
    <t>技術料、一般管理費</t>
    <rPh sb="0" eb="3">
      <t>ギジュツリョウ</t>
    </rPh>
    <rPh sb="4" eb="6">
      <t>イッパン</t>
    </rPh>
    <rPh sb="6" eb="9">
      <t>カンリヒ</t>
    </rPh>
    <phoneticPr fontId="5"/>
  </si>
  <si>
    <t>謝金、印刷費、会議費等</t>
    <rPh sb="0" eb="2">
      <t>シャキン</t>
    </rPh>
    <rPh sb="3" eb="6">
      <t>インサツヒ</t>
    </rPh>
    <rPh sb="7" eb="10">
      <t>カイギヒ</t>
    </rPh>
    <rPh sb="10" eb="11">
      <t>トウ</t>
    </rPh>
    <phoneticPr fontId="5"/>
  </si>
  <si>
    <t>10,652,273/1488</t>
    <phoneticPr fontId="5"/>
  </si>
  <si>
    <t>－</t>
    <phoneticPr fontId="5"/>
  </si>
  <si>
    <t>汚染地域住民の健康影響を調査することにより、汚染地域住民の健康状態の適切な管理等を実施する。</t>
    <phoneticPr fontId="5"/>
  </si>
  <si>
    <t>－</t>
    <phoneticPr fontId="5"/>
  </si>
  <si>
    <t>14,746,000/1,480</t>
    <phoneticPr fontId="5"/>
  </si>
  <si>
    <t>-</t>
    <phoneticPr fontId="5"/>
  </si>
  <si>
    <t>協力謝礼金</t>
    <rPh sb="0" eb="2">
      <t>キョウリョク</t>
    </rPh>
    <rPh sb="2" eb="5">
      <t>シャレイキン</t>
    </rPh>
    <phoneticPr fontId="5"/>
  </si>
  <si>
    <t>消費税</t>
    <rPh sb="0" eb="3">
      <t>ショウヒゼイ</t>
    </rPh>
    <phoneticPr fontId="5"/>
  </si>
  <si>
    <t>消費税</t>
    <rPh sb="0" eb="3">
      <t>ショウヒゼイ</t>
    </rPh>
    <phoneticPr fontId="5"/>
  </si>
  <si>
    <t>打ち合わせ、委員会の設置及び会議の運営、報告書の作成等</t>
    <rPh sb="0" eb="1">
      <t>ウ</t>
    </rPh>
    <rPh sb="2" eb="3">
      <t>ア</t>
    </rPh>
    <rPh sb="6" eb="9">
      <t>イインカイ</t>
    </rPh>
    <rPh sb="10" eb="12">
      <t>セッチ</t>
    </rPh>
    <rPh sb="12" eb="13">
      <t>オヨ</t>
    </rPh>
    <rPh sb="14" eb="16">
      <t>カイギ</t>
    </rPh>
    <rPh sb="17" eb="19">
      <t>ウンエイ</t>
    </rPh>
    <rPh sb="20" eb="23">
      <t>ホウコクショ</t>
    </rPh>
    <rPh sb="24" eb="26">
      <t>サクセイ</t>
    </rPh>
    <rPh sb="26" eb="27">
      <t>トウ</t>
    </rPh>
    <phoneticPr fontId="5"/>
  </si>
  <si>
    <t>報酬</t>
    <rPh sb="0" eb="2">
      <t>ホウシュウ</t>
    </rPh>
    <phoneticPr fontId="5"/>
  </si>
  <si>
    <t>バス借上料</t>
    <rPh sb="2" eb="3">
      <t>カ</t>
    </rPh>
    <rPh sb="3" eb="4">
      <t>ア</t>
    </rPh>
    <rPh sb="4" eb="5">
      <t>リョウ</t>
    </rPh>
    <phoneticPr fontId="5"/>
  </si>
  <si>
    <t>バス借上料</t>
    <rPh sb="2" eb="3">
      <t>カ</t>
    </rPh>
    <rPh sb="3" eb="4">
      <t>ア</t>
    </rPh>
    <rPh sb="4" eb="5">
      <t>リョウ</t>
    </rPh>
    <phoneticPr fontId="5"/>
  </si>
  <si>
    <t>平成27年度に過去３カ年度の受診率の実績（31％～33％）を踏まえ設定した目標以上の受診者を得て、カドミウム汚染地域の環境保健対策を充実</t>
    <rPh sb="0" eb="2">
      <t>ヘイセイ</t>
    </rPh>
    <rPh sb="4" eb="6">
      <t>ネンド</t>
    </rPh>
    <rPh sb="7" eb="9">
      <t>カコ</t>
    </rPh>
    <rPh sb="11" eb="12">
      <t>ネン</t>
    </rPh>
    <rPh sb="12" eb="13">
      <t>ド</t>
    </rPh>
    <rPh sb="14" eb="17">
      <t>ジュシンリツ</t>
    </rPh>
    <rPh sb="18" eb="20">
      <t>ジッセキ</t>
    </rPh>
    <rPh sb="30" eb="31">
      <t>フ</t>
    </rPh>
    <rPh sb="33" eb="35">
      <t>セッテイ</t>
    </rPh>
    <rPh sb="37" eb="39">
      <t>モクヒョウ</t>
    </rPh>
    <rPh sb="39" eb="41">
      <t>イジョウ</t>
    </rPh>
    <rPh sb="42" eb="45">
      <t>ジュシンシャ</t>
    </rPh>
    <rPh sb="46" eb="47">
      <t>エ</t>
    </rPh>
    <phoneticPr fontId="5"/>
  </si>
  <si>
    <t>現在でも患者新規認定は続いており、公害の特殊性も鑑みると国が本事業を継続する意義は十分にある。リスクコミュニケーションを意識した関係資料の収集、整理、効果的な情報発信についても、公害病を二度と起こさないとの強い意思のもとで実施するものであり、先人の英知を引き継ぎ、環境教育の一環としても活用していく等、社会的意義が大きい事業であり、継続して実施していく必要がある。また、特定地域で実施する必要のない部分は、一般競争入札により効率的に実施している。</t>
    <rPh sb="185" eb="189">
      <t>トクテイチイキ</t>
    </rPh>
    <rPh sb="190" eb="192">
      <t>ジッシ</t>
    </rPh>
    <rPh sb="194" eb="196">
      <t>ヒツヨウ</t>
    </rPh>
    <rPh sb="199" eb="201">
      <t>ブブン</t>
    </rPh>
    <phoneticPr fontId="5"/>
  </si>
  <si>
    <t>関係自治体と協力して、引き続き必要な受診が行われるよう取り組んでいく。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</si>
</sst>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23813</xdr:colOff>
      <xdr:row>748</xdr:row>
      <xdr:rowOff>0</xdr:rowOff>
    </xdr:from>
    <xdr:to>
      <xdr:col>33</xdr:col>
      <xdr:colOff>23813</xdr:colOff>
      <xdr:row>750</xdr:row>
      <xdr:rowOff>285750</xdr:rowOff>
    </xdr:to>
    <xdr:sp macro="" textlink="">
      <xdr:nvSpPr>
        <xdr:cNvPr id="2" name="テキスト ボックス 1"/>
        <xdr:cNvSpPr txBox="1"/>
      </xdr:nvSpPr>
      <xdr:spPr>
        <a:xfrm>
          <a:off x="4071938" y="43326844"/>
          <a:ext cx="2631281" cy="100012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000"/>
            <a:t>環境省</a:t>
          </a:r>
          <a:endParaRPr kumimoji="1" lang="en-US" altLang="ja-JP" sz="2000"/>
        </a:p>
        <a:p>
          <a:pPr algn="ctr"/>
          <a:r>
            <a:rPr kumimoji="1" lang="ja-JP" altLang="en-US" sz="2000"/>
            <a:t>２６百万</a:t>
          </a:r>
        </a:p>
      </xdr:txBody>
    </xdr:sp>
    <xdr:clientData/>
  </xdr:twoCellAnchor>
  <xdr:twoCellAnchor>
    <xdr:from>
      <xdr:col>19</xdr:col>
      <xdr:colOff>154782</xdr:colOff>
      <xdr:row>751</xdr:row>
      <xdr:rowOff>0</xdr:rowOff>
    </xdr:from>
    <xdr:to>
      <xdr:col>37</xdr:col>
      <xdr:colOff>38100</xdr:colOff>
      <xdr:row>752</xdr:row>
      <xdr:rowOff>304800</xdr:rowOff>
    </xdr:to>
    <xdr:sp macro="" textlink="">
      <xdr:nvSpPr>
        <xdr:cNvPr id="7" name="テキスト ボックス 6"/>
        <xdr:cNvSpPr txBox="1"/>
      </xdr:nvSpPr>
      <xdr:spPr>
        <a:xfrm>
          <a:off x="4015582" y="46215300"/>
          <a:ext cx="3540918" cy="660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a:solidFill>
                <a:schemeClr val="dk1"/>
              </a:solidFill>
              <a:latin typeface="+mn-lt"/>
              <a:ea typeface="+mn-ea"/>
              <a:cs typeface="+mn-cs"/>
            </a:rPr>
            <a:t>調査全体の企画・監督、委託業者への指導</a:t>
          </a:r>
          <a:endParaRPr kumimoji="1" lang="en-US" altLang="ja-JP" sz="1100">
            <a:solidFill>
              <a:schemeClr val="dk1"/>
            </a:solidFill>
            <a:latin typeface="+mn-lt"/>
            <a:ea typeface="+mn-ea"/>
            <a:cs typeface="+mn-cs"/>
          </a:endParaRPr>
        </a:p>
        <a:p>
          <a:endParaRPr kumimoji="1" lang="ja-JP" altLang="en-US" sz="1100"/>
        </a:p>
      </xdr:txBody>
    </xdr:sp>
    <xdr:clientData/>
  </xdr:twoCellAnchor>
  <xdr:twoCellAnchor>
    <xdr:from>
      <xdr:col>19</xdr:col>
      <xdr:colOff>119063</xdr:colOff>
      <xdr:row>750</xdr:row>
      <xdr:rowOff>333374</xdr:rowOff>
    </xdr:from>
    <xdr:to>
      <xdr:col>34</xdr:col>
      <xdr:colOff>50800</xdr:colOff>
      <xdr:row>751</xdr:row>
      <xdr:rowOff>330200</xdr:rowOff>
    </xdr:to>
    <xdr:sp macro="" textlink="">
      <xdr:nvSpPr>
        <xdr:cNvPr id="8" name="大かっこ 7"/>
        <xdr:cNvSpPr/>
      </xdr:nvSpPr>
      <xdr:spPr>
        <a:xfrm>
          <a:off x="3979863" y="46193074"/>
          <a:ext cx="2979737" cy="3524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7</xdr:col>
      <xdr:colOff>11906</xdr:colOff>
      <xdr:row>753</xdr:row>
      <xdr:rowOff>294481</xdr:rowOff>
    </xdr:from>
    <xdr:ext cx="1857876" cy="304255"/>
    <xdr:sp macro="" textlink="">
      <xdr:nvSpPr>
        <xdr:cNvPr id="12" name="テキスト ボックス 11"/>
        <xdr:cNvSpPr txBox="1"/>
      </xdr:nvSpPr>
      <xdr:spPr>
        <a:xfrm>
          <a:off x="1434306" y="47068581"/>
          <a:ext cx="1857876" cy="3042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随意契約</a:t>
          </a:r>
          <a:r>
            <a:rPr kumimoji="1" lang="ja-JP" altLang="en-US" sz="1100">
              <a:solidFill>
                <a:schemeClr val="tx1"/>
              </a:solidFill>
              <a:latin typeface="+mn-lt"/>
              <a:ea typeface="+mn-ea"/>
              <a:cs typeface="+mn-cs"/>
            </a:rPr>
            <a:t>（その他）</a:t>
          </a:r>
          <a:r>
            <a:rPr kumimoji="1" lang="ja-JP" altLang="ja-JP" sz="1100">
              <a:solidFill>
                <a:schemeClr val="tx1"/>
              </a:solidFill>
              <a:latin typeface="+mn-lt"/>
              <a:ea typeface="+mn-ea"/>
              <a:cs typeface="+mn-cs"/>
            </a:rPr>
            <a:t>・委託</a:t>
          </a:r>
          <a:r>
            <a:rPr kumimoji="1" lang="en-US" altLang="ja-JP" sz="1100">
              <a:solidFill>
                <a:schemeClr val="tx1"/>
              </a:solidFill>
              <a:latin typeface="+mn-lt"/>
              <a:ea typeface="+mn-ea"/>
              <a:cs typeface="+mn-cs"/>
            </a:rPr>
            <a:t>】</a:t>
          </a:r>
          <a:endParaRPr lang="ja-JP" altLang="ja-JP"/>
        </a:p>
      </xdr:txBody>
    </xdr:sp>
    <xdr:clientData/>
  </xdr:oneCellAnchor>
  <xdr:twoCellAnchor>
    <xdr:from>
      <xdr:col>11</xdr:col>
      <xdr:colOff>23812</xdr:colOff>
      <xdr:row>752</xdr:row>
      <xdr:rowOff>333375</xdr:rowOff>
    </xdr:from>
    <xdr:to>
      <xdr:col>42</xdr:col>
      <xdr:colOff>70830</xdr:colOff>
      <xdr:row>752</xdr:row>
      <xdr:rowOff>333375</xdr:rowOff>
    </xdr:to>
    <xdr:cxnSp macro="">
      <xdr:nvCxnSpPr>
        <xdr:cNvPr id="13" name="直線コネクタ 12"/>
        <xdr:cNvCxnSpPr/>
      </xdr:nvCxnSpPr>
      <xdr:spPr>
        <a:xfrm flipV="1">
          <a:off x="2250281" y="45088969"/>
          <a:ext cx="632161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130968</xdr:colOff>
      <xdr:row>751</xdr:row>
      <xdr:rowOff>285751</xdr:rowOff>
    </xdr:from>
    <xdr:to>
      <xdr:col>26</xdr:col>
      <xdr:colOff>130968</xdr:colOff>
      <xdr:row>752</xdr:row>
      <xdr:rowOff>321469</xdr:rowOff>
    </xdr:to>
    <xdr:cxnSp macro="">
      <xdr:nvCxnSpPr>
        <xdr:cNvPr id="15" name="直線コネクタ 14"/>
        <xdr:cNvCxnSpPr/>
      </xdr:nvCxnSpPr>
      <xdr:spPr>
        <a:xfrm>
          <a:off x="5393531" y="46017657"/>
          <a:ext cx="0" cy="3929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23812</xdr:colOff>
      <xdr:row>752</xdr:row>
      <xdr:rowOff>321468</xdr:rowOff>
    </xdr:from>
    <xdr:to>
      <xdr:col>11</xdr:col>
      <xdr:colOff>23812</xdr:colOff>
      <xdr:row>753</xdr:row>
      <xdr:rowOff>285750</xdr:rowOff>
    </xdr:to>
    <xdr:cxnSp macro="">
      <xdr:nvCxnSpPr>
        <xdr:cNvPr id="17" name="直線矢印コネクタ 16"/>
        <xdr:cNvCxnSpPr/>
      </xdr:nvCxnSpPr>
      <xdr:spPr>
        <a:xfrm>
          <a:off x="2250281" y="46410562"/>
          <a:ext cx="0" cy="32146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83343</xdr:colOff>
      <xdr:row>752</xdr:row>
      <xdr:rowOff>333375</xdr:rowOff>
    </xdr:from>
    <xdr:to>
      <xdr:col>42</xdr:col>
      <xdr:colOff>83345</xdr:colOff>
      <xdr:row>753</xdr:row>
      <xdr:rowOff>297657</xdr:rowOff>
    </xdr:to>
    <xdr:cxnSp macro="">
      <xdr:nvCxnSpPr>
        <xdr:cNvPr id="20" name="直線矢印コネクタ 19"/>
        <xdr:cNvCxnSpPr/>
      </xdr:nvCxnSpPr>
      <xdr:spPr>
        <a:xfrm flipH="1">
          <a:off x="8584406" y="46422469"/>
          <a:ext cx="2" cy="32146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38</xdr:col>
      <xdr:colOff>107156</xdr:colOff>
      <xdr:row>754</xdr:row>
      <xdr:rowOff>0</xdr:rowOff>
    </xdr:from>
    <xdr:ext cx="1703807" cy="297446"/>
    <xdr:sp macro="" textlink="">
      <xdr:nvSpPr>
        <xdr:cNvPr id="26" name="テキスト ボックス 25"/>
        <xdr:cNvSpPr txBox="1"/>
      </xdr:nvSpPr>
      <xdr:spPr>
        <a:xfrm>
          <a:off x="7798594" y="45469969"/>
          <a:ext cx="1703807" cy="2974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ja-JP" sz="1100">
              <a:solidFill>
                <a:schemeClr val="tx1"/>
              </a:solidFill>
              <a:effectLst/>
              <a:latin typeface="+mn-lt"/>
              <a:ea typeface="+mn-ea"/>
              <a:cs typeface="+mn-cs"/>
            </a:rPr>
            <a:t>随意契約</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少額</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a:t>
          </a:r>
          <a:r>
            <a:rPr kumimoji="1" lang="ja-JP" altLang="ja-JP" sz="1100">
              <a:solidFill>
                <a:schemeClr val="tx1"/>
              </a:solidFill>
              <a:latin typeface="+mn-lt"/>
              <a:ea typeface="+mn-ea"/>
              <a:cs typeface="+mn-cs"/>
            </a:rPr>
            <a:t>請負</a:t>
          </a:r>
          <a:r>
            <a:rPr kumimoji="1" lang="en-US" altLang="ja-JP" sz="1100">
              <a:solidFill>
                <a:schemeClr val="tx1"/>
              </a:solidFill>
              <a:latin typeface="+mn-lt"/>
              <a:ea typeface="+mn-ea"/>
              <a:cs typeface="+mn-cs"/>
            </a:rPr>
            <a:t>】</a:t>
          </a:r>
          <a:endParaRPr lang="ja-JP" altLang="ja-JP"/>
        </a:p>
        <a:p>
          <a:endParaRPr kumimoji="1" lang="ja-JP" altLang="en-US" sz="1100"/>
        </a:p>
      </xdr:txBody>
    </xdr:sp>
    <xdr:clientData/>
  </xdr:oneCellAnchor>
  <xdr:oneCellAnchor>
    <xdr:from>
      <xdr:col>26</xdr:col>
      <xdr:colOff>142873</xdr:colOff>
      <xdr:row>753</xdr:row>
      <xdr:rowOff>357187</xdr:rowOff>
    </xdr:from>
    <xdr:ext cx="2321720" cy="523875"/>
    <xdr:sp macro="" textlink="">
      <xdr:nvSpPr>
        <xdr:cNvPr id="27" name="テキスト ボックス 26"/>
        <xdr:cNvSpPr txBox="1"/>
      </xdr:nvSpPr>
      <xdr:spPr>
        <a:xfrm>
          <a:off x="5405436" y="45469968"/>
          <a:ext cx="2321720" cy="523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一般競争</a:t>
          </a:r>
          <a:r>
            <a:rPr kumimoji="1" lang="ja-JP" altLang="en-US" sz="1100">
              <a:solidFill>
                <a:schemeClr val="tx1"/>
              </a:solidFill>
              <a:latin typeface="+mn-lt"/>
              <a:ea typeface="+mn-ea"/>
              <a:cs typeface="+mn-cs"/>
            </a:rPr>
            <a:t>契約（最低価格）</a:t>
          </a:r>
          <a:r>
            <a:rPr kumimoji="1" lang="ja-JP" altLang="ja-JP" sz="1100">
              <a:solidFill>
                <a:schemeClr val="tx1"/>
              </a:solidFill>
              <a:latin typeface="+mn-lt"/>
              <a:ea typeface="+mn-ea"/>
              <a:cs typeface="+mn-cs"/>
            </a:rPr>
            <a:t>・請負</a:t>
          </a:r>
          <a:r>
            <a:rPr kumimoji="1" lang="en-US" altLang="ja-JP" sz="1100">
              <a:solidFill>
                <a:schemeClr val="tx1"/>
              </a:solidFill>
              <a:latin typeface="+mn-lt"/>
              <a:ea typeface="+mn-ea"/>
              <a:cs typeface="+mn-cs"/>
            </a:rPr>
            <a:t>】</a:t>
          </a:r>
          <a:endParaRPr lang="ja-JP" altLang="ja-JP"/>
        </a:p>
        <a:p>
          <a:endParaRPr kumimoji="1" lang="ja-JP" altLang="en-US" sz="1100"/>
        </a:p>
      </xdr:txBody>
    </xdr:sp>
    <xdr:clientData/>
  </xdr:oneCellAnchor>
  <xdr:oneCellAnchor>
    <xdr:from>
      <xdr:col>17</xdr:col>
      <xdr:colOff>23813</xdr:colOff>
      <xdr:row>753</xdr:row>
      <xdr:rowOff>345281</xdr:rowOff>
    </xdr:from>
    <xdr:ext cx="1740348" cy="275717"/>
    <xdr:sp macro="" textlink="">
      <xdr:nvSpPr>
        <xdr:cNvPr id="29" name="テキスト ボックス 28"/>
        <xdr:cNvSpPr txBox="1"/>
      </xdr:nvSpPr>
      <xdr:spPr>
        <a:xfrm>
          <a:off x="3464719" y="45458062"/>
          <a:ext cx="174034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随意契約</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その他</a:t>
          </a: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・委託</a:t>
          </a:r>
          <a:r>
            <a:rPr kumimoji="1" lang="en-US" altLang="ja-JP" sz="1100">
              <a:solidFill>
                <a:schemeClr val="tx1"/>
              </a:solidFill>
              <a:latin typeface="+mn-lt"/>
              <a:ea typeface="+mn-ea"/>
              <a:cs typeface="+mn-cs"/>
            </a:rPr>
            <a:t>】</a:t>
          </a:r>
          <a:endParaRPr lang="ja-JP" altLang="ja-JP"/>
        </a:p>
      </xdr:txBody>
    </xdr:sp>
    <xdr:clientData/>
  </xdr:oneCellAnchor>
  <xdr:twoCellAnchor>
    <xdr:from>
      <xdr:col>20</xdr:col>
      <xdr:colOff>142875</xdr:colOff>
      <xdr:row>752</xdr:row>
      <xdr:rowOff>333375</xdr:rowOff>
    </xdr:from>
    <xdr:to>
      <xdr:col>20</xdr:col>
      <xdr:colOff>142875</xdr:colOff>
      <xdr:row>753</xdr:row>
      <xdr:rowOff>309563</xdr:rowOff>
    </xdr:to>
    <xdr:cxnSp macro="">
      <xdr:nvCxnSpPr>
        <xdr:cNvPr id="31" name="直線矢印コネクタ 30"/>
        <xdr:cNvCxnSpPr/>
      </xdr:nvCxnSpPr>
      <xdr:spPr>
        <a:xfrm>
          <a:off x="4191000" y="46422469"/>
          <a:ext cx="0" cy="3333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71438</xdr:colOff>
      <xdr:row>752</xdr:row>
      <xdr:rowOff>321468</xdr:rowOff>
    </xdr:from>
    <xdr:to>
      <xdr:col>33</xdr:col>
      <xdr:colOff>71438</xdr:colOff>
      <xdr:row>753</xdr:row>
      <xdr:rowOff>285750</xdr:rowOff>
    </xdr:to>
    <xdr:cxnSp macro="">
      <xdr:nvCxnSpPr>
        <xdr:cNvPr id="34" name="直線矢印コネクタ 33"/>
        <xdr:cNvCxnSpPr/>
      </xdr:nvCxnSpPr>
      <xdr:spPr>
        <a:xfrm>
          <a:off x="6750844" y="46410562"/>
          <a:ext cx="0" cy="32146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39</xdr:col>
      <xdr:colOff>183357</xdr:colOff>
      <xdr:row>757</xdr:row>
      <xdr:rowOff>327025</xdr:rowOff>
    </xdr:from>
    <xdr:ext cx="1357311" cy="761999"/>
    <xdr:sp macro="" textlink="">
      <xdr:nvSpPr>
        <xdr:cNvPr id="36" name="テキスト ボックス 35"/>
        <xdr:cNvSpPr txBox="1"/>
      </xdr:nvSpPr>
      <xdr:spPr>
        <a:xfrm>
          <a:off x="8108157" y="48523525"/>
          <a:ext cx="1357311" cy="7619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前年度のカドミウム環境汚染地域住民健康影響調査の情報処理</a:t>
          </a:r>
          <a:endParaRPr kumimoji="1" lang="en-US" altLang="ja-JP" sz="1100">
            <a:solidFill>
              <a:schemeClr val="tx1"/>
            </a:solidFill>
            <a:effectLst/>
            <a:latin typeface="+mn-lt"/>
            <a:ea typeface="+mn-ea"/>
            <a:cs typeface="+mn-cs"/>
          </a:endParaRPr>
        </a:p>
        <a:p>
          <a:pPr marL="0" marR="0" indent="0" defTabSz="914400" eaLnBrk="1" fontAlgn="auto" latinLnBrk="0" hangingPunct="1">
            <a:lnSpc>
              <a:spcPts val="1200"/>
            </a:lnSpc>
            <a:spcBef>
              <a:spcPts val="0"/>
            </a:spcBef>
            <a:spcAft>
              <a:spcPts val="0"/>
            </a:spcAft>
            <a:buClrTx/>
            <a:buSzTx/>
            <a:buFontTx/>
            <a:buNone/>
            <a:tabLst/>
            <a:defRPr/>
          </a:pPr>
          <a:endParaRPr lang="ja-JP" altLang="ja-JP">
            <a:effectLst/>
          </a:endParaRPr>
        </a:p>
        <a:p>
          <a:pPr>
            <a:lnSpc>
              <a:spcPts val="1200"/>
            </a:lnSpc>
          </a:pPr>
          <a:endParaRPr kumimoji="1" lang="ja-JP" altLang="en-US" sz="1100"/>
        </a:p>
      </xdr:txBody>
    </xdr:sp>
    <xdr:clientData/>
  </xdr:oneCellAnchor>
  <xdr:twoCellAnchor>
    <xdr:from>
      <xdr:col>39</xdr:col>
      <xdr:colOff>28575</xdr:colOff>
      <xdr:row>757</xdr:row>
      <xdr:rowOff>277813</xdr:rowOff>
    </xdr:from>
    <xdr:to>
      <xdr:col>46</xdr:col>
      <xdr:colOff>194003</xdr:colOff>
      <xdr:row>759</xdr:row>
      <xdr:rowOff>285844</xdr:rowOff>
    </xdr:to>
    <xdr:sp macro="" textlink="">
      <xdr:nvSpPr>
        <xdr:cNvPr id="38" name="大かっこ 37"/>
        <xdr:cNvSpPr/>
      </xdr:nvSpPr>
      <xdr:spPr>
        <a:xfrm>
          <a:off x="7953375" y="48474313"/>
          <a:ext cx="1587828" cy="71923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38</xdr:col>
      <xdr:colOff>95249</xdr:colOff>
      <xdr:row>754</xdr:row>
      <xdr:rowOff>297658</xdr:rowOff>
    </xdr:from>
    <xdr:to>
      <xdr:col>47</xdr:col>
      <xdr:colOff>38100</xdr:colOff>
      <xdr:row>757</xdr:row>
      <xdr:rowOff>177800</xdr:rowOff>
    </xdr:to>
    <xdr:sp macro="" textlink="">
      <xdr:nvSpPr>
        <xdr:cNvPr id="39" name="テキスト ボックス 38"/>
        <xdr:cNvSpPr txBox="1"/>
      </xdr:nvSpPr>
      <xdr:spPr>
        <a:xfrm>
          <a:off x="7816849" y="47427358"/>
          <a:ext cx="1771651" cy="94694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a:solidFill>
                <a:schemeClr val="dk1"/>
              </a:solidFill>
              <a:effectLst/>
              <a:latin typeface="+mn-lt"/>
              <a:ea typeface="+mn-ea"/>
              <a:cs typeface="+mn-cs"/>
            </a:rPr>
            <a:t>H.</a:t>
          </a:r>
          <a:r>
            <a:rPr kumimoji="1" lang="ja-JP" altLang="ja-JP" sz="1400">
              <a:solidFill>
                <a:schemeClr val="dk1"/>
              </a:solidFill>
              <a:effectLst/>
              <a:latin typeface="+mn-lt"/>
              <a:ea typeface="+mn-ea"/>
              <a:cs typeface="+mn-cs"/>
            </a:rPr>
            <a:t>（株）数理計画</a:t>
          </a:r>
          <a:endParaRPr lang="ja-JP" altLang="ja-JP" sz="1400">
            <a:effectLst/>
          </a:endParaRPr>
        </a:p>
        <a:p>
          <a:pPr algn="ctr"/>
          <a:r>
            <a:rPr kumimoji="1" lang="ja-JP" altLang="en-US" sz="1400">
              <a:solidFill>
                <a:schemeClr val="dk1"/>
              </a:solidFill>
              <a:effectLst/>
              <a:latin typeface="+mn-lt"/>
              <a:ea typeface="+mn-ea"/>
              <a:cs typeface="+mn-cs"/>
            </a:rPr>
            <a:t>１</a:t>
          </a:r>
          <a:r>
            <a:rPr kumimoji="1" lang="ja-JP" altLang="ja-JP" sz="1400">
              <a:solidFill>
                <a:schemeClr val="dk1"/>
              </a:solidFill>
              <a:effectLst/>
              <a:latin typeface="+mn-lt"/>
              <a:ea typeface="+mn-ea"/>
              <a:cs typeface="+mn-cs"/>
            </a:rPr>
            <a:t>百万</a:t>
          </a:r>
          <a:r>
            <a:rPr kumimoji="1" lang="ja-JP" altLang="en-US" sz="1400">
              <a:solidFill>
                <a:schemeClr val="dk1"/>
              </a:solidFill>
              <a:effectLst/>
              <a:latin typeface="+mn-lt"/>
              <a:ea typeface="+mn-ea"/>
              <a:cs typeface="+mn-cs"/>
            </a:rPr>
            <a:t>円</a:t>
          </a:r>
          <a:endParaRPr lang="ja-JP" altLang="ja-JP" sz="1400">
            <a:effectLst/>
          </a:endParaRPr>
        </a:p>
      </xdr:txBody>
    </xdr:sp>
    <xdr:clientData/>
  </xdr:twoCellAnchor>
  <xdr:oneCellAnchor>
    <xdr:from>
      <xdr:col>29</xdr:col>
      <xdr:colOff>161132</xdr:colOff>
      <xdr:row>758</xdr:row>
      <xdr:rowOff>60325</xdr:rowOff>
    </xdr:from>
    <xdr:ext cx="1357313" cy="559593"/>
    <xdr:sp macro="" textlink="">
      <xdr:nvSpPr>
        <xdr:cNvPr id="40" name="テキスト ボックス 39"/>
        <xdr:cNvSpPr txBox="1"/>
      </xdr:nvSpPr>
      <xdr:spPr>
        <a:xfrm>
          <a:off x="6053932" y="48612425"/>
          <a:ext cx="1357313" cy="559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カドミウム環境汚染地域住民健康影響調査検討業務</a:t>
          </a:r>
          <a:endParaRPr kumimoji="1" lang="en-US" altLang="ja-JP" sz="1100">
            <a:solidFill>
              <a:schemeClr val="tx1"/>
            </a:solidFill>
            <a:effectLst/>
            <a:latin typeface="+mn-lt"/>
            <a:ea typeface="+mn-ea"/>
            <a:cs typeface="+mn-cs"/>
          </a:endParaRPr>
        </a:p>
        <a:p>
          <a:pPr marL="0" marR="0" indent="0" defTabSz="914400" eaLnBrk="1" fontAlgn="auto" latinLnBrk="0" hangingPunct="1">
            <a:lnSpc>
              <a:spcPts val="12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pPr marL="0" marR="0" indent="0" defTabSz="914400" eaLnBrk="1" fontAlgn="auto" latinLnBrk="0" hangingPunct="1">
            <a:lnSpc>
              <a:spcPts val="1200"/>
            </a:lnSpc>
            <a:spcBef>
              <a:spcPts val="0"/>
            </a:spcBef>
            <a:spcAft>
              <a:spcPts val="0"/>
            </a:spcAft>
            <a:buClrTx/>
            <a:buSzTx/>
            <a:buFontTx/>
            <a:buNone/>
            <a:tabLst/>
            <a:defRPr/>
          </a:pPr>
          <a:endParaRPr lang="ja-JP" altLang="ja-JP">
            <a:effectLst/>
          </a:endParaRPr>
        </a:p>
        <a:p>
          <a:pPr>
            <a:lnSpc>
              <a:spcPts val="1200"/>
            </a:lnSpc>
          </a:pPr>
          <a:endParaRPr kumimoji="1" lang="ja-JP" altLang="en-US" sz="1100"/>
        </a:p>
      </xdr:txBody>
    </xdr:sp>
    <xdr:clientData/>
  </xdr:oneCellAnchor>
  <xdr:twoCellAnchor>
    <xdr:from>
      <xdr:col>29</xdr:col>
      <xdr:colOff>146050</xdr:colOff>
      <xdr:row>758</xdr:row>
      <xdr:rowOff>23019</xdr:rowOff>
    </xdr:from>
    <xdr:to>
      <xdr:col>35</xdr:col>
      <xdr:colOff>201940</xdr:colOff>
      <xdr:row>759</xdr:row>
      <xdr:rowOff>237331</xdr:rowOff>
    </xdr:to>
    <xdr:sp macro="" textlink="">
      <xdr:nvSpPr>
        <xdr:cNvPr id="42" name="大かっこ 41"/>
        <xdr:cNvSpPr/>
      </xdr:nvSpPr>
      <xdr:spPr>
        <a:xfrm>
          <a:off x="6038850" y="48575119"/>
          <a:ext cx="1275090" cy="56991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27</xdr:col>
      <xdr:colOff>2382</xdr:colOff>
      <xdr:row>754</xdr:row>
      <xdr:rowOff>322264</xdr:rowOff>
    </xdr:from>
    <xdr:to>
      <xdr:col>37</xdr:col>
      <xdr:colOff>165100</xdr:colOff>
      <xdr:row>757</xdr:row>
      <xdr:rowOff>330200</xdr:rowOff>
    </xdr:to>
    <xdr:sp macro="" textlink="">
      <xdr:nvSpPr>
        <xdr:cNvPr id="43" name="テキスト ボックス 42"/>
        <xdr:cNvSpPr txBox="1"/>
      </xdr:nvSpPr>
      <xdr:spPr>
        <a:xfrm>
          <a:off x="5488782" y="47451964"/>
          <a:ext cx="2194718" cy="107473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a:latin typeface="+mn-ea"/>
              <a:ea typeface="+mn-ea"/>
            </a:rPr>
            <a:t>G.</a:t>
          </a:r>
          <a:r>
            <a:rPr kumimoji="1" lang="ja-JP" altLang="en-US" sz="1400"/>
            <a:t>（株）オーエムシー</a:t>
          </a:r>
          <a:endParaRPr kumimoji="1" lang="en-US" altLang="ja-JP" sz="1400"/>
        </a:p>
        <a:p>
          <a:pPr algn="ctr"/>
          <a:r>
            <a:rPr kumimoji="1" lang="ja-JP" altLang="en-US" sz="1400"/>
            <a:t>２．５百万円</a:t>
          </a:r>
          <a:endParaRPr kumimoji="1" lang="en-US" altLang="ja-JP" sz="1400"/>
        </a:p>
      </xdr:txBody>
    </xdr:sp>
    <xdr:clientData/>
  </xdr:twoCellAnchor>
  <xdr:oneCellAnchor>
    <xdr:from>
      <xdr:col>18</xdr:col>
      <xdr:colOff>83342</xdr:colOff>
      <xdr:row>756</xdr:row>
      <xdr:rowOff>297657</xdr:rowOff>
    </xdr:from>
    <xdr:ext cx="1400174" cy="539455"/>
    <xdr:sp macro="" textlink="">
      <xdr:nvSpPr>
        <xdr:cNvPr id="44" name="テキスト ボックス 43"/>
        <xdr:cNvSpPr txBox="1"/>
      </xdr:nvSpPr>
      <xdr:spPr>
        <a:xfrm>
          <a:off x="3726655" y="47160657"/>
          <a:ext cx="1400174" cy="5394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砒素</a:t>
          </a:r>
          <a:r>
            <a:rPr kumimoji="1" lang="ja-JP" altLang="ja-JP" sz="1100">
              <a:solidFill>
                <a:schemeClr val="tx1"/>
              </a:solidFill>
              <a:latin typeface="+mn-lt"/>
              <a:ea typeface="+mn-ea"/>
              <a:cs typeface="+mn-cs"/>
            </a:rPr>
            <a:t>の健康影響に関する調査の実施</a:t>
          </a:r>
          <a:endParaRPr kumimoji="1" lang="en-US" altLang="ja-JP" sz="1100">
            <a:solidFill>
              <a:schemeClr val="tx1"/>
            </a:solidFill>
            <a:latin typeface="+mn-lt"/>
            <a:ea typeface="+mn-ea"/>
            <a:cs typeface="+mn-cs"/>
          </a:endParaRPr>
        </a:p>
        <a:p>
          <a:endParaRPr kumimoji="1" lang="ja-JP" altLang="en-US" sz="1100"/>
        </a:p>
      </xdr:txBody>
    </xdr:sp>
    <xdr:clientData/>
  </xdr:oneCellAnchor>
  <xdr:twoCellAnchor>
    <xdr:from>
      <xdr:col>18</xdr:col>
      <xdr:colOff>23813</xdr:colOff>
      <xdr:row>756</xdr:row>
      <xdr:rowOff>309561</xdr:rowOff>
    </xdr:from>
    <xdr:to>
      <xdr:col>25</xdr:col>
      <xdr:colOff>47625</xdr:colOff>
      <xdr:row>758</xdr:row>
      <xdr:rowOff>56200</xdr:rowOff>
    </xdr:to>
    <xdr:sp macro="" textlink="">
      <xdr:nvSpPr>
        <xdr:cNvPr id="45" name="大かっこ 44"/>
        <xdr:cNvSpPr/>
      </xdr:nvSpPr>
      <xdr:spPr>
        <a:xfrm>
          <a:off x="3667126" y="47172561"/>
          <a:ext cx="1440655" cy="4610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17</xdr:col>
      <xdr:colOff>178594</xdr:colOff>
      <xdr:row>754</xdr:row>
      <xdr:rowOff>297657</xdr:rowOff>
    </xdr:from>
    <xdr:to>
      <xdr:col>25</xdr:col>
      <xdr:colOff>23813</xdr:colOff>
      <xdr:row>756</xdr:row>
      <xdr:rowOff>238126</xdr:rowOff>
    </xdr:to>
    <xdr:sp macro="" textlink="">
      <xdr:nvSpPr>
        <xdr:cNvPr id="46" name="テキスト ボックス 45"/>
        <xdr:cNvSpPr txBox="1"/>
      </xdr:nvSpPr>
      <xdr:spPr>
        <a:xfrm>
          <a:off x="3619500" y="46446282"/>
          <a:ext cx="1464469" cy="65484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a:latin typeface="+mn-ea"/>
              <a:ea typeface="+mn-ea"/>
            </a:rPr>
            <a:t>E</a:t>
          </a:r>
          <a:r>
            <a:rPr kumimoji="1" lang="en-US" altLang="ja-JP" sz="1400"/>
            <a:t>.</a:t>
          </a:r>
          <a:r>
            <a:rPr kumimoji="1" lang="ja-JP" altLang="en-US" sz="1400"/>
            <a:t>宮崎県</a:t>
          </a:r>
          <a:endParaRPr kumimoji="1" lang="en-US" altLang="ja-JP" sz="1400"/>
        </a:p>
        <a:p>
          <a:pPr algn="ctr"/>
          <a:r>
            <a:rPr kumimoji="1" lang="ja-JP" altLang="en-US" sz="1400"/>
            <a:t>０．８百万円</a:t>
          </a:r>
        </a:p>
      </xdr:txBody>
    </xdr:sp>
    <xdr:clientData/>
  </xdr:twoCellAnchor>
  <xdr:twoCellAnchor>
    <xdr:from>
      <xdr:col>7</xdr:col>
      <xdr:colOff>138112</xdr:colOff>
      <xdr:row>754</xdr:row>
      <xdr:rowOff>248444</xdr:rowOff>
    </xdr:from>
    <xdr:to>
      <xdr:col>15</xdr:col>
      <xdr:colOff>190499</xdr:colOff>
      <xdr:row>756</xdr:row>
      <xdr:rowOff>254000</xdr:rowOff>
    </xdr:to>
    <xdr:sp macro="" textlink="">
      <xdr:nvSpPr>
        <xdr:cNvPr id="47" name="テキスト ボックス 46"/>
        <xdr:cNvSpPr txBox="1"/>
      </xdr:nvSpPr>
      <xdr:spPr>
        <a:xfrm>
          <a:off x="1560512" y="47378144"/>
          <a:ext cx="1677987" cy="71675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200"/>
            <a:t>A.</a:t>
          </a:r>
          <a:r>
            <a:rPr kumimoji="1" lang="ja-JP" altLang="en-US" sz="1200"/>
            <a:t>富山県</a:t>
          </a:r>
          <a:endParaRPr kumimoji="1" lang="en-US" altLang="ja-JP" sz="1200"/>
        </a:p>
        <a:p>
          <a:pPr algn="ctr"/>
          <a:r>
            <a:rPr kumimoji="1" lang="ja-JP" altLang="en-US" sz="1200"/>
            <a:t>２０．８百万円</a:t>
          </a:r>
        </a:p>
      </xdr:txBody>
    </xdr:sp>
    <xdr:clientData/>
  </xdr:twoCellAnchor>
  <xdr:oneCellAnchor>
    <xdr:from>
      <xdr:col>11</xdr:col>
      <xdr:colOff>35719</xdr:colOff>
      <xdr:row>756</xdr:row>
      <xdr:rowOff>273843</xdr:rowOff>
    </xdr:from>
    <xdr:ext cx="1297782" cy="952500"/>
    <xdr:sp macro="" textlink="">
      <xdr:nvSpPr>
        <xdr:cNvPr id="48" name="テキスト ボックス 47"/>
        <xdr:cNvSpPr txBox="1"/>
      </xdr:nvSpPr>
      <xdr:spPr>
        <a:xfrm>
          <a:off x="2262188" y="47136843"/>
          <a:ext cx="1297782" cy="952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ct val="100000"/>
            </a:lnSpc>
          </a:pPr>
          <a:r>
            <a:rPr kumimoji="1" lang="ja-JP" altLang="en-US" sz="900"/>
            <a:t>イタイイタイ病に関するリスクコミュニケーションを意識した資料継承・情報発信</a:t>
          </a:r>
        </a:p>
      </xdr:txBody>
    </xdr:sp>
    <xdr:clientData/>
  </xdr:oneCellAnchor>
  <xdr:twoCellAnchor>
    <xdr:from>
      <xdr:col>11</xdr:col>
      <xdr:colOff>71437</xdr:colOff>
      <xdr:row>756</xdr:row>
      <xdr:rowOff>261939</xdr:rowOff>
    </xdr:from>
    <xdr:to>
      <xdr:col>17</xdr:col>
      <xdr:colOff>47626</xdr:colOff>
      <xdr:row>758</xdr:row>
      <xdr:rowOff>214313</xdr:rowOff>
    </xdr:to>
    <xdr:sp macro="" textlink="">
      <xdr:nvSpPr>
        <xdr:cNvPr id="49" name="大かっこ 48"/>
        <xdr:cNvSpPr/>
      </xdr:nvSpPr>
      <xdr:spPr>
        <a:xfrm>
          <a:off x="2297906" y="47124939"/>
          <a:ext cx="1190626" cy="6667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39</xdr:col>
      <xdr:colOff>190500</xdr:colOff>
      <xdr:row>750</xdr:row>
      <xdr:rowOff>333375</xdr:rowOff>
    </xdr:from>
    <xdr:to>
      <xdr:col>48</xdr:col>
      <xdr:colOff>107157</xdr:colOff>
      <xdr:row>752</xdr:row>
      <xdr:rowOff>166687</xdr:rowOff>
    </xdr:to>
    <xdr:sp macro="" textlink="">
      <xdr:nvSpPr>
        <xdr:cNvPr id="50" name="テキスト ボックス 49"/>
        <xdr:cNvSpPr txBox="1"/>
      </xdr:nvSpPr>
      <xdr:spPr>
        <a:xfrm>
          <a:off x="8084344" y="44374594"/>
          <a:ext cx="1738313" cy="5476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慢性砒素中毒症に関する健康影響調査業務</a:t>
          </a:r>
        </a:p>
      </xdr:txBody>
    </xdr:sp>
    <xdr:clientData/>
  </xdr:twoCellAnchor>
  <xdr:twoCellAnchor>
    <xdr:from>
      <xdr:col>40</xdr:col>
      <xdr:colOff>0</xdr:colOff>
      <xdr:row>750</xdr:row>
      <xdr:rowOff>285749</xdr:rowOff>
    </xdr:from>
    <xdr:to>
      <xdr:col>48</xdr:col>
      <xdr:colOff>23812</xdr:colOff>
      <xdr:row>752</xdr:row>
      <xdr:rowOff>107156</xdr:rowOff>
    </xdr:to>
    <xdr:sp macro="" textlink="">
      <xdr:nvSpPr>
        <xdr:cNvPr id="51" name="大かっこ 50"/>
        <xdr:cNvSpPr/>
      </xdr:nvSpPr>
      <xdr:spPr>
        <a:xfrm>
          <a:off x="8096250" y="44326968"/>
          <a:ext cx="1643062" cy="5357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38</xdr:col>
      <xdr:colOff>154780</xdr:colOff>
      <xdr:row>748</xdr:row>
      <xdr:rowOff>95250</xdr:rowOff>
    </xdr:from>
    <xdr:to>
      <xdr:col>49</xdr:col>
      <xdr:colOff>253999</xdr:colOff>
      <xdr:row>750</xdr:row>
      <xdr:rowOff>304800</xdr:rowOff>
    </xdr:to>
    <xdr:sp macro="" textlink="">
      <xdr:nvSpPr>
        <xdr:cNvPr id="52" name="テキスト ボックス 51"/>
        <xdr:cNvSpPr txBox="1"/>
      </xdr:nvSpPr>
      <xdr:spPr>
        <a:xfrm>
          <a:off x="7876380" y="45091350"/>
          <a:ext cx="2334419" cy="9207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a:latin typeface="+mn-ea"/>
              <a:ea typeface="+mn-ea"/>
            </a:rPr>
            <a:t>I</a:t>
          </a:r>
          <a:r>
            <a:rPr kumimoji="1" lang="en-US" altLang="ja-JP" sz="1400"/>
            <a:t>.</a:t>
          </a:r>
          <a:r>
            <a:rPr kumimoji="1" lang="ja-JP" altLang="en-US" sz="1400"/>
            <a:t>環境情報科学センター</a:t>
          </a:r>
          <a:endParaRPr kumimoji="1" lang="en-US" altLang="ja-JP" sz="1400"/>
        </a:p>
        <a:p>
          <a:pPr algn="ctr"/>
          <a:r>
            <a:rPr kumimoji="1" lang="ja-JP" altLang="en-US" sz="1400"/>
            <a:t>０．９百万円</a:t>
          </a:r>
        </a:p>
      </xdr:txBody>
    </xdr:sp>
    <xdr:clientData/>
  </xdr:twoCellAnchor>
  <xdr:twoCellAnchor>
    <xdr:from>
      <xdr:col>16</xdr:col>
      <xdr:colOff>8733</xdr:colOff>
      <xdr:row>759</xdr:row>
      <xdr:rowOff>284958</xdr:rowOff>
    </xdr:from>
    <xdr:to>
      <xdr:col>26</xdr:col>
      <xdr:colOff>25400</xdr:colOff>
      <xdr:row>762</xdr:row>
      <xdr:rowOff>50800</xdr:rowOff>
    </xdr:to>
    <xdr:sp macro="" textlink="">
      <xdr:nvSpPr>
        <xdr:cNvPr id="30" name="テキスト ボックス 29"/>
        <xdr:cNvSpPr txBox="1"/>
      </xdr:nvSpPr>
      <xdr:spPr>
        <a:xfrm>
          <a:off x="3259933" y="49192658"/>
          <a:ext cx="2048667" cy="832642"/>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200">
              <a:latin typeface="+mn-ea"/>
              <a:ea typeface="+mn-ea"/>
            </a:rPr>
            <a:t>F.</a:t>
          </a:r>
          <a:r>
            <a:rPr kumimoji="1" lang="ja-JP" altLang="en-US" sz="1200"/>
            <a:t>（株）地域経済研究所</a:t>
          </a:r>
          <a:endParaRPr kumimoji="1" lang="en-US" altLang="ja-JP" sz="1200"/>
        </a:p>
        <a:p>
          <a:pPr algn="ctr"/>
          <a:r>
            <a:rPr kumimoji="1" lang="ja-JP" altLang="en-US" sz="1100" baseline="0"/>
            <a:t>０．６ </a:t>
          </a:r>
          <a:r>
            <a:rPr kumimoji="1" lang="ja-JP" altLang="en-US" sz="1100"/>
            <a:t>百万円</a:t>
          </a:r>
        </a:p>
      </xdr:txBody>
    </xdr:sp>
    <xdr:clientData/>
  </xdr:twoCellAnchor>
  <xdr:twoCellAnchor>
    <xdr:from>
      <xdr:col>21</xdr:col>
      <xdr:colOff>83345</xdr:colOff>
      <xdr:row>758</xdr:row>
      <xdr:rowOff>59531</xdr:rowOff>
    </xdr:from>
    <xdr:to>
      <xdr:col>21</xdr:col>
      <xdr:colOff>83345</xdr:colOff>
      <xdr:row>759</xdr:row>
      <xdr:rowOff>35719</xdr:rowOff>
    </xdr:to>
    <xdr:cxnSp macro="">
      <xdr:nvCxnSpPr>
        <xdr:cNvPr id="4" name="直線矢印コネクタ 3"/>
        <xdr:cNvCxnSpPr/>
      </xdr:nvCxnSpPr>
      <xdr:spPr>
        <a:xfrm>
          <a:off x="4333876" y="47636906"/>
          <a:ext cx="0" cy="33337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16</xdr:col>
      <xdr:colOff>190501</xdr:colOff>
      <xdr:row>759</xdr:row>
      <xdr:rowOff>11907</xdr:rowOff>
    </xdr:from>
    <xdr:ext cx="1666875" cy="255932"/>
    <xdr:sp macro="" textlink="">
      <xdr:nvSpPr>
        <xdr:cNvPr id="35" name="テキスト ボックス 34"/>
        <xdr:cNvSpPr txBox="1"/>
      </xdr:nvSpPr>
      <xdr:spPr>
        <a:xfrm>
          <a:off x="3429001" y="47946470"/>
          <a:ext cx="1666875" cy="2559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随意契約</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その他</a:t>
          </a:r>
          <a:r>
            <a:rPr kumimoji="1" lang="en-US" altLang="ja-JP" sz="1100">
              <a:solidFill>
                <a:schemeClr val="tx1"/>
              </a:solidFill>
              <a:latin typeface="+mn-lt"/>
              <a:ea typeface="+mn-ea"/>
              <a:cs typeface="+mn-cs"/>
            </a:rPr>
            <a:t>)】</a:t>
          </a:r>
          <a:endParaRPr lang="ja-JP" altLang="ja-JP"/>
        </a:p>
      </xdr:txBody>
    </xdr:sp>
    <xdr:clientData/>
  </xdr:oneCellAnchor>
  <xdr:twoCellAnchor>
    <xdr:from>
      <xdr:col>17</xdr:col>
      <xdr:colOff>793</xdr:colOff>
      <xdr:row>762</xdr:row>
      <xdr:rowOff>123031</xdr:rowOff>
    </xdr:from>
    <xdr:to>
      <xdr:col>25</xdr:col>
      <xdr:colOff>61118</xdr:colOff>
      <xdr:row>763</xdr:row>
      <xdr:rowOff>123032</xdr:rowOff>
    </xdr:to>
    <xdr:sp macro="" textlink="">
      <xdr:nvSpPr>
        <xdr:cNvPr id="37" name="大かっこ 36"/>
        <xdr:cNvSpPr/>
      </xdr:nvSpPr>
      <xdr:spPr>
        <a:xfrm>
          <a:off x="3455193" y="50097531"/>
          <a:ext cx="1685925" cy="3556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17</xdr:col>
      <xdr:colOff>36513</xdr:colOff>
      <xdr:row>762</xdr:row>
      <xdr:rowOff>173830</xdr:rowOff>
    </xdr:from>
    <xdr:to>
      <xdr:col>26</xdr:col>
      <xdr:colOff>152400</xdr:colOff>
      <xdr:row>763</xdr:row>
      <xdr:rowOff>304799</xdr:rowOff>
    </xdr:to>
    <xdr:sp macro="" textlink="">
      <xdr:nvSpPr>
        <xdr:cNvPr id="41" name="テキスト ボックス 40"/>
        <xdr:cNvSpPr txBox="1"/>
      </xdr:nvSpPr>
      <xdr:spPr>
        <a:xfrm>
          <a:off x="3490913" y="50300730"/>
          <a:ext cx="1944687" cy="486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調査データ入力等業務</a:t>
          </a:r>
        </a:p>
      </xdr:txBody>
    </xdr:sp>
    <xdr:clientData/>
  </xdr:twoCellAnchor>
  <xdr:twoCellAnchor>
    <xdr:from>
      <xdr:col>8</xdr:col>
      <xdr:colOff>190500</xdr:colOff>
      <xdr:row>758</xdr:row>
      <xdr:rowOff>321469</xdr:rowOff>
    </xdr:from>
    <xdr:to>
      <xdr:col>9</xdr:col>
      <xdr:colOff>11908</xdr:colOff>
      <xdr:row>781</xdr:row>
      <xdr:rowOff>154781</xdr:rowOff>
    </xdr:to>
    <xdr:cxnSp macro="">
      <xdr:nvCxnSpPr>
        <xdr:cNvPr id="9" name="直線矢印コネクタ 8"/>
        <xdr:cNvCxnSpPr/>
      </xdr:nvCxnSpPr>
      <xdr:spPr>
        <a:xfrm flipH="1">
          <a:off x="1809750" y="47898844"/>
          <a:ext cx="23814" cy="465534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130969</xdr:colOff>
      <xdr:row>763</xdr:row>
      <xdr:rowOff>238124</xdr:rowOff>
    </xdr:from>
    <xdr:to>
      <xdr:col>45</xdr:col>
      <xdr:colOff>23813</xdr:colOff>
      <xdr:row>763</xdr:row>
      <xdr:rowOff>273842</xdr:rowOff>
    </xdr:to>
    <xdr:cxnSp macro="">
      <xdr:nvCxnSpPr>
        <xdr:cNvPr id="11" name="直線コネクタ 10"/>
        <xdr:cNvCxnSpPr/>
      </xdr:nvCxnSpPr>
      <xdr:spPr>
        <a:xfrm flipV="1">
          <a:off x="2762250" y="49601437"/>
          <a:ext cx="6369844" cy="357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11906</xdr:colOff>
      <xdr:row>763</xdr:row>
      <xdr:rowOff>238125</xdr:rowOff>
    </xdr:from>
    <xdr:to>
      <xdr:col>45</xdr:col>
      <xdr:colOff>11906</xdr:colOff>
      <xdr:row>764</xdr:row>
      <xdr:rowOff>309562</xdr:rowOff>
    </xdr:to>
    <xdr:cxnSp macro="">
      <xdr:nvCxnSpPr>
        <xdr:cNvPr id="16" name="直線矢印コネクタ 15"/>
        <xdr:cNvCxnSpPr/>
      </xdr:nvCxnSpPr>
      <xdr:spPr>
        <a:xfrm>
          <a:off x="9120187" y="49601438"/>
          <a:ext cx="0" cy="42862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0</xdr:colOff>
      <xdr:row>763</xdr:row>
      <xdr:rowOff>238124</xdr:rowOff>
    </xdr:from>
    <xdr:to>
      <xdr:col>36</xdr:col>
      <xdr:colOff>0</xdr:colOff>
      <xdr:row>764</xdr:row>
      <xdr:rowOff>273843</xdr:rowOff>
    </xdr:to>
    <xdr:cxnSp macro="">
      <xdr:nvCxnSpPr>
        <xdr:cNvPr id="23" name="直線矢印コネクタ 22"/>
        <xdr:cNvCxnSpPr/>
      </xdr:nvCxnSpPr>
      <xdr:spPr>
        <a:xfrm>
          <a:off x="7286625" y="49601437"/>
          <a:ext cx="0" cy="39290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59532</xdr:colOff>
      <xdr:row>782</xdr:row>
      <xdr:rowOff>59530</xdr:rowOff>
    </xdr:from>
    <xdr:to>
      <xdr:col>14</xdr:col>
      <xdr:colOff>190500</xdr:colOff>
      <xdr:row>783</xdr:row>
      <xdr:rowOff>250084</xdr:rowOff>
    </xdr:to>
    <xdr:sp macro="" textlink="">
      <xdr:nvSpPr>
        <xdr:cNvPr id="53" name="テキスト ボックス 52"/>
        <xdr:cNvSpPr txBox="1"/>
      </xdr:nvSpPr>
      <xdr:spPr>
        <a:xfrm>
          <a:off x="1476376" y="52911374"/>
          <a:ext cx="1547812" cy="666804"/>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400"/>
            <a:t>Ｂ</a:t>
          </a:r>
          <a:r>
            <a:rPr kumimoji="1" lang="en-US" altLang="ja-JP" sz="1400"/>
            <a:t>.</a:t>
          </a:r>
          <a:r>
            <a:rPr kumimoji="1" lang="ja-JP" altLang="en-US" sz="1400"/>
            <a:t>病院（３機関）</a:t>
          </a:r>
          <a:r>
            <a:rPr kumimoji="1" lang="ja-JP" altLang="en-US" sz="1400" baseline="0">
              <a:solidFill>
                <a:sysClr val="windowText" lastClr="000000"/>
              </a:solidFill>
            </a:rPr>
            <a:t>  １．８</a:t>
          </a:r>
          <a:r>
            <a:rPr kumimoji="1" lang="ja-JP" altLang="en-US" sz="1400">
              <a:solidFill>
                <a:sysClr val="windowText" lastClr="000000"/>
              </a:solidFill>
            </a:rPr>
            <a:t>百万円</a:t>
          </a:r>
        </a:p>
      </xdr:txBody>
    </xdr:sp>
    <xdr:clientData/>
  </xdr:twoCellAnchor>
  <xdr:oneCellAnchor>
    <xdr:from>
      <xdr:col>6</xdr:col>
      <xdr:colOff>142874</xdr:colOff>
      <xdr:row>781</xdr:row>
      <xdr:rowOff>178594</xdr:rowOff>
    </xdr:from>
    <xdr:ext cx="1833562" cy="320386"/>
    <xdr:sp macro="" textlink="">
      <xdr:nvSpPr>
        <xdr:cNvPr id="54" name="テキスト ボックス 53"/>
        <xdr:cNvSpPr txBox="1"/>
      </xdr:nvSpPr>
      <xdr:spPr>
        <a:xfrm>
          <a:off x="1357312" y="52578000"/>
          <a:ext cx="1833562" cy="3203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随意契約</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その他</a:t>
          </a:r>
          <a:r>
            <a:rPr kumimoji="1" lang="en-US" altLang="ja-JP" sz="1100">
              <a:solidFill>
                <a:schemeClr val="tx1"/>
              </a:solidFill>
              <a:latin typeface="+mn-lt"/>
              <a:ea typeface="+mn-ea"/>
              <a:cs typeface="+mn-cs"/>
            </a:rPr>
            <a:t>)】</a:t>
          </a:r>
          <a:endParaRPr lang="ja-JP" altLang="ja-JP"/>
        </a:p>
      </xdr:txBody>
    </xdr:sp>
    <xdr:clientData/>
  </xdr:oneCellAnchor>
  <xdr:oneCellAnchor>
    <xdr:from>
      <xdr:col>23</xdr:col>
      <xdr:colOff>107157</xdr:colOff>
      <xdr:row>764</xdr:row>
      <xdr:rowOff>619125</xdr:rowOff>
    </xdr:from>
    <xdr:ext cx="1619250" cy="726281"/>
    <xdr:sp macro="" textlink="">
      <xdr:nvSpPr>
        <xdr:cNvPr id="55" name="テキスト ボックス 54"/>
        <xdr:cNvSpPr txBox="1"/>
      </xdr:nvSpPr>
      <xdr:spPr>
        <a:xfrm>
          <a:off x="4762501" y="50339625"/>
          <a:ext cx="1619250" cy="72628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lgn="ctr"/>
          <a:r>
            <a:rPr kumimoji="1" lang="en-US" altLang="ja-JP" sz="1400">
              <a:solidFill>
                <a:schemeClr val="tx1"/>
              </a:solidFill>
              <a:effectLst/>
              <a:latin typeface="+mn-lt"/>
              <a:ea typeface="+mn-ea"/>
              <a:cs typeface="+mn-cs"/>
            </a:rPr>
            <a:t>K.(</a:t>
          </a:r>
          <a:r>
            <a:rPr kumimoji="1" lang="ja-JP" altLang="en-US" sz="1400">
              <a:solidFill>
                <a:schemeClr val="tx1"/>
              </a:solidFill>
              <a:effectLst/>
              <a:latin typeface="+mn-lt"/>
              <a:ea typeface="+mn-ea"/>
              <a:cs typeface="+mn-cs"/>
            </a:rPr>
            <a:t>株</a:t>
          </a:r>
          <a:r>
            <a:rPr kumimoji="1" lang="en-US" altLang="ja-JP" sz="1400">
              <a:solidFill>
                <a:schemeClr val="tx1"/>
              </a:solidFill>
              <a:effectLst/>
              <a:latin typeface="+mn-lt"/>
              <a:ea typeface="+mn-ea"/>
              <a:cs typeface="+mn-cs"/>
            </a:rPr>
            <a:t>)</a:t>
          </a:r>
          <a:r>
            <a:rPr kumimoji="1" lang="ja-JP" altLang="en-US" sz="1400">
              <a:solidFill>
                <a:schemeClr val="tx1"/>
              </a:solidFill>
              <a:effectLst/>
              <a:latin typeface="+mn-lt"/>
              <a:ea typeface="+mn-ea"/>
              <a:cs typeface="+mn-cs"/>
            </a:rPr>
            <a:t>乃村</a:t>
          </a:r>
          <a:r>
            <a:rPr lang="ja-JP" altLang="ja-JP" sz="1400">
              <a:solidFill>
                <a:schemeClr val="dk1"/>
              </a:solidFill>
              <a:effectLst/>
              <a:latin typeface="+mn-lt"/>
              <a:ea typeface="+mn-ea"/>
              <a:cs typeface="+mn-cs"/>
            </a:rPr>
            <a:t>工藝社</a:t>
          </a:r>
          <a:r>
            <a:rPr kumimoji="1" lang="ja-JP" altLang="en-US" sz="1400" baseline="0">
              <a:solidFill>
                <a:schemeClr val="tx1"/>
              </a:solidFill>
              <a:effectLst/>
              <a:latin typeface="+mn-lt"/>
              <a:ea typeface="+mn-ea"/>
              <a:cs typeface="+mn-cs"/>
            </a:rPr>
            <a:t> １．４</a:t>
          </a:r>
          <a:r>
            <a:rPr kumimoji="1" lang="ja-JP" altLang="ja-JP" sz="1400">
              <a:solidFill>
                <a:schemeClr val="tx1"/>
              </a:solidFill>
              <a:effectLst/>
              <a:latin typeface="+mn-lt"/>
              <a:ea typeface="+mn-ea"/>
              <a:cs typeface="+mn-cs"/>
            </a:rPr>
            <a:t>百万円</a:t>
          </a:r>
          <a:endParaRPr kumimoji="1" lang="ja-JP" altLang="en-US" sz="1400"/>
        </a:p>
      </xdr:txBody>
    </xdr:sp>
    <xdr:clientData/>
  </xdr:oneCellAnchor>
  <xdr:twoCellAnchor>
    <xdr:from>
      <xdr:col>13</xdr:col>
      <xdr:colOff>166688</xdr:colOff>
      <xdr:row>764</xdr:row>
      <xdr:rowOff>619124</xdr:rowOff>
    </xdr:from>
    <xdr:to>
      <xdr:col>21</xdr:col>
      <xdr:colOff>107157</xdr:colOff>
      <xdr:row>766</xdr:row>
      <xdr:rowOff>71436</xdr:rowOff>
    </xdr:to>
    <xdr:sp macro="" textlink="">
      <xdr:nvSpPr>
        <xdr:cNvPr id="24" name="テキスト ボックス 23"/>
        <xdr:cNvSpPr txBox="1"/>
      </xdr:nvSpPr>
      <xdr:spPr>
        <a:xfrm>
          <a:off x="2797969" y="50339624"/>
          <a:ext cx="1559719" cy="78581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altLang="ja-JP" sz="1400">
              <a:solidFill>
                <a:schemeClr val="dk1"/>
              </a:solidFill>
              <a:effectLst/>
              <a:latin typeface="+mn-ea"/>
              <a:ea typeface="+mn-ea"/>
              <a:cs typeface="+mn-cs"/>
            </a:rPr>
            <a:t>J</a:t>
          </a:r>
          <a:r>
            <a:rPr lang="en-US" altLang="ja-JP" sz="1400">
              <a:solidFill>
                <a:schemeClr val="dk1"/>
              </a:solidFill>
              <a:effectLst/>
              <a:latin typeface="+mn-lt"/>
              <a:ea typeface="+mn-ea"/>
              <a:cs typeface="+mn-cs"/>
            </a:rPr>
            <a:t>.(</a:t>
          </a:r>
          <a:r>
            <a:rPr lang="ja-JP" altLang="en-US" sz="1400">
              <a:solidFill>
                <a:schemeClr val="dk1"/>
              </a:solidFill>
              <a:effectLst/>
              <a:latin typeface="+mn-lt"/>
              <a:ea typeface="+mn-ea"/>
              <a:cs typeface="+mn-cs"/>
            </a:rPr>
            <a:t>株</a:t>
          </a:r>
          <a:r>
            <a:rPr lang="en-US" altLang="ja-JP" sz="1400">
              <a:solidFill>
                <a:schemeClr val="dk1"/>
              </a:solidFill>
              <a:effectLst/>
              <a:latin typeface="+mn-lt"/>
              <a:ea typeface="+mn-ea"/>
              <a:cs typeface="+mn-cs"/>
            </a:rPr>
            <a:t>)</a:t>
          </a:r>
          <a:r>
            <a:rPr lang="ja-JP" altLang="ja-JP" sz="1400">
              <a:solidFill>
                <a:schemeClr val="dk1"/>
              </a:solidFill>
              <a:effectLst/>
              <a:latin typeface="+mn-lt"/>
              <a:ea typeface="+mn-ea"/>
              <a:cs typeface="+mn-cs"/>
            </a:rPr>
            <a:t>宝来社</a:t>
          </a:r>
          <a:endParaRPr lang="en-US" altLang="ja-JP" sz="1400">
            <a:solidFill>
              <a:schemeClr val="dk1"/>
            </a:solidFill>
            <a:effectLst/>
            <a:latin typeface="+mn-lt"/>
            <a:ea typeface="+mn-ea"/>
            <a:cs typeface="+mn-cs"/>
          </a:endParaRPr>
        </a:p>
        <a:p>
          <a:pPr algn="ctr"/>
          <a:r>
            <a:rPr kumimoji="1" lang="ja-JP" altLang="en-US" sz="1400"/>
            <a:t>０．１百万円</a:t>
          </a:r>
        </a:p>
      </xdr:txBody>
    </xdr:sp>
    <xdr:clientData/>
  </xdr:twoCellAnchor>
  <xdr:twoCellAnchor>
    <xdr:from>
      <xdr:col>24</xdr:col>
      <xdr:colOff>107156</xdr:colOff>
      <xdr:row>764</xdr:row>
      <xdr:rowOff>345281</xdr:rowOff>
    </xdr:from>
    <xdr:to>
      <xdr:col>33</xdr:col>
      <xdr:colOff>12289</xdr:colOff>
      <xdr:row>764</xdr:row>
      <xdr:rowOff>592365</xdr:rowOff>
    </xdr:to>
    <xdr:sp macro="" textlink="">
      <xdr:nvSpPr>
        <xdr:cNvPr id="56" name="テキスト ボックス 55"/>
        <xdr:cNvSpPr txBox="1"/>
      </xdr:nvSpPr>
      <xdr:spPr>
        <a:xfrm>
          <a:off x="4964906" y="50065781"/>
          <a:ext cx="1726789" cy="2470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a:t>
          </a: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14</xdr:col>
      <xdr:colOff>47625</xdr:colOff>
      <xdr:row>764</xdr:row>
      <xdr:rowOff>321470</xdr:rowOff>
    </xdr:from>
    <xdr:to>
      <xdr:col>22</xdr:col>
      <xdr:colOff>155164</xdr:colOff>
      <xdr:row>764</xdr:row>
      <xdr:rowOff>568554</xdr:rowOff>
    </xdr:to>
    <xdr:sp macro="" textlink="">
      <xdr:nvSpPr>
        <xdr:cNvPr id="57" name="テキスト ボックス 56"/>
        <xdr:cNvSpPr txBox="1"/>
      </xdr:nvSpPr>
      <xdr:spPr>
        <a:xfrm>
          <a:off x="2881313" y="50041970"/>
          <a:ext cx="1726789" cy="2470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a:t>
          </a: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8</xdr:col>
      <xdr:colOff>23812</xdr:colOff>
      <xdr:row>783</xdr:row>
      <xdr:rowOff>416719</xdr:rowOff>
    </xdr:from>
    <xdr:to>
      <xdr:col>15</xdr:col>
      <xdr:colOff>48711</xdr:colOff>
      <xdr:row>784</xdr:row>
      <xdr:rowOff>328510</xdr:rowOff>
    </xdr:to>
    <xdr:sp macro="" textlink="">
      <xdr:nvSpPr>
        <xdr:cNvPr id="58" name="テキスト ボックス 57"/>
        <xdr:cNvSpPr txBox="1"/>
      </xdr:nvSpPr>
      <xdr:spPr>
        <a:xfrm>
          <a:off x="1643062" y="53744813"/>
          <a:ext cx="1441743" cy="3523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精密検査の実施</a:t>
          </a:r>
        </a:p>
      </xdr:txBody>
    </xdr:sp>
    <xdr:clientData/>
  </xdr:twoCellAnchor>
  <xdr:twoCellAnchor>
    <xdr:from>
      <xdr:col>18</xdr:col>
      <xdr:colOff>23812</xdr:colOff>
      <xdr:row>783</xdr:row>
      <xdr:rowOff>428625</xdr:rowOff>
    </xdr:from>
    <xdr:to>
      <xdr:col>25</xdr:col>
      <xdr:colOff>48712</xdr:colOff>
      <xdr:row>784</xdr:row>
      <xdr:rowOff>340416</xdr:rowOff>
    </xdr:to>
    <xdr:sp macro="" textlink="">
      <xdr:nvSpPr>
        <xdr:cNvPr id="59" name="テキスト ボックス 58"/>
        <xdr:cNvSpPr txBox="1"/>
      </xdr:nvSpPr>
      <xdr:spPr>
        <a:xfrm>
          <a:off x="3667125" y="53756719"/>
          <a:ext cx="1441743" cy="3523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精密検査の実施</a:t>
          </a:r>
        </a:p>
      </xdr:txBody>
    </xdr:sp>
    <xdr:clientData/>
  </xdr:twoCellAnchor>
  <xdr:twoCellAnchor>
    <xdr:from>
      <xdr:col>30</xdr:col>
      <xdr:colOff>57943</xdr:colOff>
      <xdr:row>783</xdr:row>
      <xdr:rowOff>423863</xdr:rowOff>
    </xdr:from>
    <xdr:to>
      <xdr:col>40</xdr:col>
      <xdr:colOff>101600</xdr:colOff>
      <xdr:row>784</xdr:row>
      <xdr:rowOff>381000</xdr:rowOff>
    </xdr:to>
    <xdr:sp macro="" textlink="">
      <xdr:nvSpPr>
        <xdr:cNvPr id="61" name="テキスト ボックス 60"/>
        <xdr:cNvSpPr txBox="1"/>
      </xdr:nvSpPr>
      <xdr:spPr>
        <a:xfrm>
          <a:off x="6153943" y="54894163"/>
          <a:ext cx="2075657" cy="4016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一次検診の実施</a:t>
          </a:r>
        </a:p>
      </xdr:txBody>
    </xdr:sp>
    <xdr:clientData/>
  </xdr:twoCellAnchor>
  <xdr:twoCellAnchor>
    <xdr:from>
      <xdr:col>29</xdr:col>
      <xdr:colOff>116681</xdr:colOff>
      <xdr:row>783</xdr:row>
      <xdr:rowOff>435768</xdr:rowOff>
    </xdr:from>
    <xdr:to>
      <xdr:col>37</xdr:col>
      <xdr:colOff>55652</xdr:colOff>
      <xdr:row>784</xdr:row>
      <xdr:rowOff>248599</xdr:rowOff>
    </xdr:to>
    <xdr:sp macro="" textlink="">
      <xdr:nvSpPr>
        <xdr:cNvPr id="62" name="大かっこ 61"/>
        <xdr:cNvSpPr/>
      </xdr:nvSpPr>
      <xdr:spPr>
        <a:xfrm>
          <a:off x="6009481" y="54753668"/>
          <a:ext cx="1564571" cy="25733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17</xdr:col>
      <xdr:colOff>71437</xdr:colOff>
      <xdr:row>783</xdr:row>
      <xdr:rowOff>440530</xdr:rowOff>
    </xdr:from>
    <xdr:to>
      <xdr:col>25</xdr:col>
      <xdr:colOff>10408</xdr:colOff>
      <xdr:row>784</xdr:row>
      <xdr:rowOff>253361</xdr:rowOff>
    </xdr:to>
    <xdr:sp macro="" textlink="">
      <xdr:nvSpPr>
        <xdr:cNvPr id="63" name="大かっこ 62"/>
        <xdr:cNvSpPr/>
      </xdr:nvSpPr>
      <xdr:spPr>
        <a:xfrm>
          <a:off x="3512343" y="53768624"/>
          <a:ext cx="1558221" cy="2533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7</xdr:col>
      <xdr:colOff>35719</xdr:colOff>
      <xdr:row>784</xdr:row>
      <xdr:rowOff>1</xdr:rowOff>
    </xdr:from>
    <xdr:to>
      <xdr:col>14</xdr:col>
      <xdr:colOff>177096</xdr:colOff>
      <xdr:row>784</xdr:row>
      <xdr:rowOff>253363</xdr:rowOff>
    </xdr:to>
    <xdr:sp macro="" textlink="">
      <xdr:nvSpPr>
        <xdr:cNvPr id="64" name="大かっこ 63"/>
        <xdr:cNvSpPr/>
      </xdr:nvSpPr>
      <xdr:spPr>
        <a:xfrm>
          <a:off x="1452563" y="53768626"/>
          <a:ext cx="1558221" cy="2533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33</xdr:col>
      <xdr:colOff>178594</xdr:colOff>
      <xdr:row>749</xdr:row>
      <xdr:rowOff>178594</xdr:rowOff>
    </xdr:from>
    <xdr:to>
      <xdr:col>38</xdr:col>
      <xdr:colOff>71437</xdr:colOff>
      <xdr:row>749</xdr:row>
      <xdr:rowOff>190500</xdr:rowOff>
    </xdr:to>
    <xdr:cxnSp macro="">
      <xdr:nvCxnSpPr>
        <xdr:cNvPr id="28" name="直線矢印コネクタ 27"/>
        <xdr:cNvCxnSpPr/>
      </xdr:nvCxnSpPr>
      <xdr:spPr>
        <a:xfrm>
          <a:off x="6858000" y="45196125"/>
          <a:ext cx="904875" cy="1190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119063</xdr:colOff>
      <xdr:row>758</xdr:row>
      <xdr:rowOff>345281</xdr:rowOff>
    </xdr:from>
    <xdr:to>
      <xdr:col>13</xdr:col>
      <xdr:colOff>130969</xdr:colOff>
      <xdr:row>763</xdr:row>
      <xdr:rowOff>250031</xdr:rowOff>
    </xdr:to>
    <xdr:cxnSp macro="">
      <xdr:nvCxnSpPr>
        <xdr:cNvPr id="18" name="直線コネクタ 17"/>
        <xdr:cNvCxnSpPr/>
      </xdr:nvCxnSpPr>
      <xdr:spPr>
        <a:xfrm flipH="1" flipV="1">
          <a:off x="2750344" y="47922656"/>
          <a:ext cx="11906" cy="16906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178594</xdr:colOff>
      <xdr:row>764</xdr:row>
      <xdr:rowOff>595312</xdr:rowOff>
    </xdr:from>
    <xdr:to>
      <xdr:col>49</xdr:col>
      <xdr:colOff>18350</xdr:colOff>
      <xdr:row>766</xdr:row>
      <xdr:rowOff>71998</xdr:rowOff>
    </xdr:to>
    <xdr:sp macro="" textlink="">
      <xdr:nvSpPr>
        <xdr:cNvPr id="60" name="テキスト ボックス 59"/>
        <xdr:cNvSpPr txBox="1"/>
      </xdr:nvSpPr>
      <xdr:spPr>
        <a:xfrm>
          <a:off x="8477250" y="50315812"/>
          <a:ext cx="1459006" cy="810186"/>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000">
              <a:latin typeface="+mn-ea"/>
              <a:ea typeface="+mn-ea"/>
            </a:rPr>
            <a:t>M.</a:t>
          </a:r>
          <a:r>
            <a:rPr kumimoji="1" lang="ja-JP" altLang="en-US" sz="1000">
              <a:latin typeface="+mn-ea"/>
              <a:ea typeface="+mn-ea"/>
            </a:rPr>
            <a:t>（公財）富山県健康づくり財団</a:t>
          </a:r>
          <a:endParaRPr kumimoji="1" lang="en-US" altLang="ja-JP" sz="1000">
            <a:latin typeface="+mn-ea"/>
            <a:ea typeface="+mn-ea"/>
          </a:endParaRPr>
        </a:p>
        <a:p>
          <a:pPr algn="ctr"/>
          <a:r>
            <a:rPr kumimoji="1" lang="ja-JP" altLang="en-US" sz="1000">
              <a:solidFill>
                <a:sysClr val="windowText" lastClr="000000"/>
              </a:solidFill>
            </a:rPr>
            <a:t>４．７百万円</a:t>
          </a:r>
        </a:p>
      </xdr:txBody>
    </xdr:sp>
    <xdr:clientData/>
  </xdr:twoCellAnchor>
  <xdr:twoCellAnchor>
    <xdr:from>
      <xdr:col>41</xdr:col>
      <xdr:colOff>142876</xdr:colOff>
      <xdr:row>764</xdr:row>
      <xdr:rowOff>297657</xdr:rowOff>
    </xdr:from>
    <xdr:to>
      <xdr:col>49</xdr:col>
      <xdr:colOff>250415</xdr:colOff>
      <xdr:row>764</xdr:row>
      <xdr:rowOff>544741</xdr:rowOff>
    </xdr:to>
    <xdr:sp macro="" textlink="">
      <xdr:nvSpPr>
        <xdr:cNvPr id="65" name="テキスト ボックス 64"/>
        <xdr:cNvSpPr txBox="1"/>
      </xdr:nvSpPr>
      <xdr:spPr>
        <a:xfrm>
          <a:off x="8441532" y="50018157"/>
          <a:ext cx="1726789" cy="2470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a:t>
          </a: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32</xdr:col>
      <xdr:colOff>178594</xdr:colOff>
      <xdr:row>764</xdr:row>
      <xdr:rowOff>595313</xdr:rowOff>
    </xdr:from>
    <xdr:to>
      <xdr:col>39</xdr:col>
      <xdr:colOff>107156</xdr:colOff>
      <xdr:row>766</xdr:row>
      <xdr:rowOff>47625</xdr:rowOff>
    </xdr:to>
    <xdr:sp macro="" textlink="">
      <xdr:nvSpPr>
        <xdr:cNvPr id="66" name="テキスト ボックス 65"/>
        <xdr:cNvSpPr txBox="1"/>
      </xdr:nvSpPr>
      <xdr:spPr>
        <a:xfrm>
          <a:off x="6655594" y="50315813"/>
          <a:ext cx="1345406" cy="785812"/>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400">
              <a:latin typeface="+mn-ea"/>
              <a:ea typeface="+mn-ea"/>
            </a:rPr>
            <a:t>L.</a:t>
          </a:r>
          <a:r>
            <a:rPr kumimoji="1" lang="ja-JP" altLang="en-US" sz="1400">
              <a:latin typeface="+mn-ea"/>
              <a:ea typeface="+mn-ea"/>
            </a:rPr>
            <a:t>富山大学</a:t>
          </a:r>
          <a:endParaRPr kumimoji="1" lang="en-US" altLang="ja-JP" sz="1400"/>
        </a:p>
        <a:p>
          <a:pPr algn="ctr"/>
          <a:r>
            <a:rPr kumimoji="1" lang="ja-JP" altLang="en-US" sz="1400">
              <a:solidFill>
                <a:sysClr val="windowText" lastClr="000000"/>
              </a:solidFill>
            </a:rPr>
            <a:t>２．４百万円</a:t>
          </a:r>
        </a:p>
      </xdr:txBody>
    </xdr:sp>
    <xdr:clientData/>
  </xdr:twoCellAnchor>
  <xdr:twoCellAnchor>
    <xdr:from>
      <xdr:col>32</xdr:col>
      <xdr:colOff>130969</xdr:colOff>
      <xdr:row>764</xdr:row>
      <xdr:rowOff>321469</xdr:rowOff>
    </xdr:from>
    <xdr:to>
      <xdr:col>41</xdr:col>
      <xdr:colOff>36102</xdr:colOff>
      <xdr:row>764</xdr:row>
      <xdr:rowOff>568553</xdr:rowOff>
    </xdr:to>
    <xdr:sp macro="" textlink="">
      <xdr:nvSpPr>
        <xdr:cNvPr id="67" name="テキスト ボックス 66"/>
        <xdr:cNvSpPr txBox="1"/>
      </xdr:nvSpPr>
      <xdr:spPr>
        <a:xfrm>
          <a:off x="6607969" y="50041969"/>
          <a:ext cx="1726789" cy="2470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a:t>
          </a: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27</xdr:col>
      <xdr:colOff>119062</xdr:colOff>
      <xdr:row>763</xdr:row>
      <xdr:rowOff>261936</xdr:rowOff>
    </xdr:from>
    <xdr:to>
      <xdr:col>27</xdr:col>
      <xdr:colOff>119062</xdr:colOff>
      <xdr:row>764</xdr:row>
      <xdr:rowOff>321468</xdr:rowOff>
    </xdr:to>
    <xdr:cxnSp macro="">
      <xdr:nvCxnSpPr>
        <xdr:cNvPr id="21" name="直線矢印コネクタ 20"/>
        <xdr:cNvCxnSpPr/>
      </xdr:nvCxnSpPr>
      <xdr:spPr>
        <a:xfrm>
          <a:off x="5584031" y="49625249"/>
          <a:ext cx="0" cy="41671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166688</xdr:colOff>
      <xdr:row>763</xdr:row>
      <xdr:rowOff>285749</xdr:rowOff>
    </xdr:from>
    <xdr:to>
      <xdr:col>17</xdr:col>
      <xdr:colOff>166688</xdr:colOff>
      <xdr:row>764</xdr:row>
      <xdr:rowOff>309562</xdr:rowOff>
    </xdr:to>
    <xdr:cxnSp macro="">
      <xdr:nvCxnSpPr>
        <xdr:cNvPr id="25" name="直線矢印コネクタ 24"/>
        <xdr:cNvCxnSpPr/>
      </xdr:nvCxnSpPr>
      <xdr:spPr>
        <a:xfrm>
          <a:off x="3607594" y="49649062"/>
          <a:ext cx="0" cy="381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154781</xdr:colOff>
      <xdr:row>766</xdr:row>
      <xdr:rowOff>154780</xdr:rowOff>
    </xdr:from>
    <xdr:to>
      <xdr:col>31</xdr:col>
      <xdr:colOff>114300</xdr:colOff>
      <xdr:row>767</xdr:row>
      <xdr:rowOff>165099</xdr:rowOff>
    </xdr:to>
    <xdr:sp macro="" textlink="">
      <xdr:nvSpPr>
        <xdr:cNvPr id="68" name="テキスト ボックス 67"/>
        <xdr:cNvSpPr txBox="1"/>
      </xdr:nvSpPr>
      <xdr:spPr>
        <a:xfrm>
          <a:off x="5031581" y="52339080"/>
          <a:ext cx="1381919" cy="6834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情報発信業務</a:t>
          </a:r>
        </a:p>
      </xdr:txBody>
    </xdr:sp>
    <xdr:clientData/>
  </xdr:twoCellAnchor>
  <xdr:twoCellAnchor>
    <xdr:from>
      <xdr:col>32</xdr:col>
      <xdr:colOff>130969</xdr:colOff>
      <xdr:row>766</xdr:row>
      <xdr:rowOff>166688</xdr:rowOff>
    </xdr:from>
    <xdr:to>
      <xdr:col>40</xdr:col>
      <xdr:colOff>35718</xdr:colOff>
      <xdr:row>767</xdr:row>
      <xdr:rowOff>2887</xdr:rowOff>
    </xdr:to>
    <xdr:sp macro="" textlink="">
      <xdr:nvSpPr>
        <xdr:cNvPr id="69" name="テキスト ボックス 68"/>
        <xdr:cNvSpPr txBox="1"/>
      </xdr:nvSpPr>
      <xdr:spPr>
        <a:xfrm>
          <a:off x="6607969" y="51220688"/>
          <a:ext cx="1523999" cy="502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専門的資料情報発信パイロット事業</a:t>
          </a:r>
        </a:p>
      </xdr:txBody>
    </xdr:sp>
    <xdr:clientData/>
  </xdr:twoCellAnchor>
  <xdr:twoCellAnchor>
    <xdr:from>
      <xdr:col>41</xdr:col>
      <xdr:colOff>202405</xdr:colOff>
      <xdr:row>766</xdr:row>
      <xdr:rowOff>166687</xdr:rowOff>
    </xdr:from>
    <xdr:to>
      <xdr:col>49</xdr:col>
      <xdr:colOff>76200</xdr:colOff>
      <xdr:row>768</xdr:row>
      <xdr:rowOff>12700</xdr:rowOff>
    </xdr:to>
    <xdr:sp macro="" textlink="">
      <xdr:nvSpPr>
        <xdr:cNvPr id="70" name="テキスト ボックス 69"/>
        <xdr:cNvSpPr txBox="1"/>
      </xdr:nvSpPr>
      <xdr:spPr>
        <a:xfrm>
          <a:off x="8533605" y="52350987"/>
          <a:ext cx="1499395" cy="887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次世代へのリスクコミュニケーション事業</a:t>
          </a:r>
        </a:p>
      </xdr:txBody>
    </xdr:sp>
    <xdr:clientData/>
  </xdr:twoCellAnchor>
  <xdr:twoCellAnchor>
    <xdr:from>
      <xdr:col>24</xdr:col>
      <xdr:colOff>119063</xdr:colOff>
      <xdr:row>766</xdr:row>
      <xdr:rowOff>71439</xdr:rowOff>
    </xdr:from>
    <xdr:to>
      <xdr:col>30</xdr:col>
      <xdr:colOff>11907</xdr:colOff>
      <xdr:row>766</xdr:row>
      <xdr:rowOff>500063</xdr:rowOff>
    </xdr:to>
    <xdr:sp macro="" textlink="">
      <xdr:nvSpPr>
        <xdr:cNvPr id="72" name="大かっこ 71"/>
        <xdr:cNvSpPr/>
      </xdr:nvSpPr>
      <xdr:spPr>
        <a:xfrm>
          <a:off x="4976813" y="51125439"/>
          <a:ext cx="1107282" cy="4286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32</xdr:col>
      <xdr:colOff>119063</xdr:colOff>
      <xdr:row>766</xdr:row>
      <xdr:rowOff>107157</xdr:rowOff>
    </xdr:from>
    <xdr:to>
      <xdr:col>39</xdr:col>
      <xdr:colOff>166687</xdr:colOff>
      <xdr:row>767</xdr:row>
      <xdr:rowOff>11906</xdr:rowOff>
    </xdr:to>
    <xdr:sp macro="" textlink="">
      <xdr:nvSpPr>
        <xdr:cNvPr id="73" name="大かっこ 72"/>
        <xdr:cNvSpPr/>
      </xdr:nvSpPr>
      <xdr:spPr>
        <a:xfrm>
          <a:off x="6596063" y="51161157"/>
          <a:ext cx="1464468" cy="5714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41</xdr:col>
      <xdr:colOff>107156</xdr:colOff>
      <xdr:row>766</xdr:row>
      <xdr:rowOff>130969</xdr:rowOff>
    </xdr:from>
    <xdr:to>
      <xdr:col>49</xdr:col>
      <xdr:colOff>11906</xdr:colOff>
      <xdr:row>767</xdr:row>
      <xdr:rowOff>0</xdr:rowOff>
    </xdr:to>
    <xdr:sp macro="" textlink="">
      <xdr:nvSpPr>
        <xdr:cNvPr id="74" name="大かっこ 73"/>
        <xdr:cNvSpPr/>
      </xdr:nvSpPr>
      <xdr:spPr>
        <a:xfrm>
          <a:off x="8405812" y="51184969"/>
          <a:ext cx="1524000" cy="5357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13</xdr:col>
      <xdr:colOff>154782</xdr:colOff>
      <xdr:row>766</xdr:row>
      <xdr:rowOff>142875</xdr:rowOff>
    </xdr:from>
    <xdr:to>
      <xdr:col>21</xdr:col>
      <xdr:colOff>95250</xdr:colOff>
      <xdr:row>767</xdr:row>
      <xdr:rowOff>47625</xdr:rowOff>
    </xdr:to>
    <xdr:sp macro="" textlink="">
      <xdr:nvSpPr>
        <xdr:cNvPr id="75" name="大かっこ 74"/>
        <xdr:cNvSpPr/>
      </xdr:nvSpPr>
      <xdr:spPr>
        <a:xfrm>
          <a:off x="2786063" y="51196875"/>
          <a:ext cx="1559718" cy="571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9</xdr:col>
      <xdr:colOff>0</xdr:colOff>
      <xdr:row>767</xdr:row>
      <xdr:rowOff>321469</xdr:rowOff>
    </xdr:from>
    <xdr:to>
      <xdr:col>32</xdr:col>
      <xdr:colOff>154781</xdr:colOff>
      <xdr:row>767</xdr:row>
      <xdr:rowOff>321469</xdr:rowOff>
    </xdr:to>
    <xdr:cxnSp macro="">
      <xdr:nvCxnSpPr>
        <xdr:cNvPr id="77" name="直線コネクタ 76"/>
        <xdr:cNvCxnSpPr/>
      </xdr:nvCxnSpPr>
      <xdr:spPr>
        <a:xfrm>
          <a:off x="1821656" y="52042219"/>
          <a:ext cx="4810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142875</xdr:colOff>
      <xdr:row>767</xdr:row>
      <xdr:rowOff>321469</xdr:rowOff>
    </xdr:from>
    <xdr:to>
      <xdr:col>32</xdr:col>
      <xdr:colOff>142875</xdr:colOff>
      <xdr:row>781</xdr:row>
      <xdr:rowOff>142875</xdr:rowOff>
    </xdr:to>
    <xdr:cxnSp macro="">
      <xdr:nvCxnSpPr>
        <xdr:cNvPr id="79" name="直線矢印コネクタ 78"/>
        <xdr:cNvCxnSpPr/>
      </xdr:nvCxnSpPr>
      <xdr:spPr>
        <a:xfrm>
          <a:off x="6619875" y="52042219"/>
          <a:ext cx="0" cy="50006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35719</xdr:colOff>
      <xdr:row>782</xdr:row>
      <xdr:rowOff>35717</xdr:rowOff>
    </xdr:from>
    <xdr:to>
      <xdr:col>25</xdr:col>
      <xdr:colOff>1</xdr:colOff>
      <xdr:row>783</xdr:row>
      <xdr:rowOff>261936</xdr:rowOff>
    </xdr:to>
    <xdr:sp macro="" textlink="">
      <xdr:nvSpPr>
        <xdr:cNvPr id="84" name="テキスト ボックス 83"/>
        <xdr:cNvSpPr txBox="1"/>
      </xdr:nvSpPr>
      <xdr:spPr>
        <a:xfrm>
          <a:off x="3679032" y="52887561"/>
          <a:ext cx="1381125" cy="702469"/>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400"/>
            <a:t>C.</a:t>
          </a:r>
          <a:r>
            <a:rPr kumimoji="1" lang="ja-JP" altLang="en-US" sz="1400"/>
            <a:t>富山市</a:t>
          </a:r>
          <a:endParaRPr kumimoji="1" lang="en-US" altLang="ja-JP" sz="1400">
            <a:solidFill>
              <a:sysClr val="windowText" lastClr="000000"/>
            </a:solidFill>
          </a:endParaRPr>
        </a:p>
        <a:p>
          <a:pPr algn="ctr">
            <a:lnSpc>
              <a:spcPts val="1700"/>
            </a:lnSpc>
          </a:pPr>
          <a:r>
            <a:rPr kumimoji="1" lang="ja-JP" altLang="en-US" sz="1400">
              <a:solidFill>
                <a:sysClr val="windowText" lastClr="000000"/>
              </a:solidFill>
            </a:rPr>
            <a:t>０．４百万円</a:t>
          </a:r>
        </a:p>
      </xdr:txBody>
    </xdr:sp>
    <xdr:clientData/>
  </xdr:twoCellAnchor>
  <xdr:oneCellAnchor>
    <xdr:from>
      <xdr:col>17</xdr:col>
      <xdr:colOff>35719</xdr:colOff>
      <xdr:row>781</xdr:row>
      <xdr:rowOff>178594</xdr:rowOff>
    </xdr:from>
    <xdr:ext cx="1833562" cy="320386"/>
    <xdr:sp macro="" textlink="">
      <xdr:nvSpPr>
        <xdr:cNvPr id="85" name="テキスト ボックス 84"/>
        <xdr:cNvSpPr txBox="1"/>
      </xdr:nvSpPr>
      <xdr:spPr>
        <a:xfrm>
          <a:off x="3476625" y="52578000"/>
          <a:ext cx="1833562" cy="3203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随意契約</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その他</a:t>
          </a:r>
          <a:r>
            <a:rPr kumimoji="1" lang="en-US" altLang="ja-JP" sz="1100">
              <a:solidFill>
                <a:schemeClr val="tx1"/>
              </a:solidFill>
              <a:latin typeface="+mn-lt"/>
              <a:ea typeface="+mn-ea"/>
              <a:cs typeface="+mn-cs"/>
            </a:rPr>
            <a:t>)】</a:t>
          </a:r>
          <a:endParaRPr lang="ja-JP" altLang="ja-JP"/>
        </a:p>
      </xdr:txBody>
    </xdr:sp>
    <xdr:clientData/>
  </xdr:oneCellAnchor>
  <xdr:oneCellAnchor>
    <xdr:from>
      <xdr:col>28</xdr:col>
      <xdr:colOff>35720</xdr:colOff>
      <xdr:row>781</xdr:row>
      <xdr:rowOff>166688</xdr:rowOff>
    </xdr:from>
    <xdr:ext cx="1833562" cy="320386"/>
    <xdr:sp macro="" textlink="">
      <xdr:nvSpPr>
        <xdr:cNvPr id="86" name="テキスト ボックス 85"/>
        <xdr:cNvSpPr txBox="1"/>
      </xdr:nvSpPr>
      <xdr:spPr>
        <a:xfrm>
          <a:off x="5703095" y="52566094"/>
          <a:ext cx="1833562" cy="3203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随意契約</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その他</a:t>
          </a:r>
          <a:r>
            <a:rPr kumimoji="1" lang="en-US" altLang="ja-JP" sz="1100">
              <a:solidFill>
                <a:schemeClr val="tx1"/>
              </a:solidFill>
              <a:latin typeface="+mn-lt"/>
              <a:ea typeface="+mn-ea"/>
              <a:cs typeface="+mn-cs"/>
            </a:rPr>
            <a:t>)】</a:t>
          </a:r>
          <a:endParaRPr lang="ja-JP" altLang="ja-JP"/>
        </a:p>
      </xdr:txBody>
    </xdr:sp>
    <xdr:clientData/>
  </xdr:oneCellAnchor>
  <xdr:twoCellAnchor>
    <xdr:from>
      <xdr:col>26</xdr:col>
      <xdr:colOff>178593</xdr:colOff>
      <xdr:row>782</xdr:row>
      <xdr:rowOff>0</xdr:rowOff>
    </xdr:from>
    <xdr:to>
      <xdr:col>40</xdr:col>
      <xdr:colOff>101600</xdr:colOff>
      <xdr:row>783</xdr:row>
      <xdr:rowOff>330200</xdr:rowOff>
    </xdr:to>
    <xdr:sp macro="" textlink="">
      <xdr:nvSpPr>
        <xdr:cNvPr id="87" name="テキスト ボックス 86"/>
        <xdr:cNvSpPr txBox="1"/>
      </xdr:nvSpPr>
      <xdr:spPr>
        <a:xfrm>
          <a:off x="5461793" y="53835300"/>
          <a:ext cx="2767807" cy="81280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200">
              <a:solidFill>
                <a:schemeClr val="dk1"/>
              </a:solidFill>
              <a:effectLst/>
              <a:latin typeface="+mn-lt"/>
              <a:ea typeface="+mn-ea"/>
              <a:cs typeface="+mn-cs"/>
            </a:rPr>
            <a:t>Ｄ．</a:t>
          </a:r>
          <a:r>
            <a:rPr kumimoji="1" lang="ja-JP" altLang="ja-JP" sz="1200">
              <a:solidFill>
                <a:schemeClr val="dk1"/>
              </a:solidFill>
              <a:effectLst/>
              <a:latin typeface="+mn-lt"/>
              <a:ea typeface="+mn-ea"/>
              <a:cs typeface="+mn-cs"/>
            </a:rPr>
            <a:t>（公財）富山県健康づくり</a:t>
          </a:r>
          <a:r>
            <a:rPr kumimoji="1" lang="ja-JP" altLang="en-US" sz="1200">
              <a:solidFill>
                <a:schemeClr val="dk1"/>
              </a:solidFill>
              <a:effectLst/>
              <a:latin typeface="+mn-lt"/>
              <a:ea typeface="+mn-ea"/>
              <a:cs typeface="+mn-cs"/>
            </a:rPr>
            <a:t>財団</a:t>
          </a:r>
          <a:endParaRPr kumimoji="1" lang="en-US" altLang="ja-JP" sz="1200">
            <a:solidFill>
              <a:schemeClr val="dk1"/>
            </a:solidFill>
            <a:effectLst/>
            <a:latin typeface="+mn-lt"/>
            <a:ea typeface="+mn-ea"/>
            <a:cs typeface="+mn-cs"/>
          </a:endParaRPr>
        </a:p>
        <a:p>
          <a:pPr algn="ctr"/>
          <a:r>
            <a:rPr kumimoji="1" lang="en-US" altLang="ja-JP" sz="1200" baseline="0">
              <a:solidFill>
                <a:sysClr val="windowText" lastClr="000000"/>
              </a:solidFill>
              <a:effectLst/>
              <a:latin typeface="+mn-lt"/>
              <a:ea typeface="+mn-ea"/>
              <a:cs typeface="+mn-cs"/>
            </a:rPr>
            <a:t> </a:t>
          </a:r>
          <a:r>
            <a:rPr kumimoji="1" lang="ja-JP" altLang="en-US" sz="1200" baseline="0">
              <a:solidFill>
                <a:sysClr val="windowText" lastClr="000000"/>
              </a:solidFill>
              <a:effectLst/>
              <a:latin typeface="+mn-lt"/>
              <a:ea typeface="+mn-ea"/>
              <a:cs typeface="+mn-cs"/>
            </a:rPr>
            <a:t>１．２</a:t>
          </a:r>
          <a:r>
            <a:rPr kumimoji="1" lang="ja-JP" altLang="ja-JP" sz="1200">
              <a:solidFill>
                <a:sysClr val="windowText" lastClr="000000"/>
              </a:solidFill>
              <a:effectLst/>
              <a:latin typeface="+mn-lt"/>
              <a:ea typeface="+mn-ea"/>
              <a:cs typeface="+mn-cs"/>
            </a:rPr>
            <a:t>百万円</a:t>
          </a:r>
          <a:endParaRPr lang="ja-JP" altLang="ja-JP" sz="1200">
            <a:solidFill>
              <a:sysClr val="windowText" lastClr="000000"/>
            </a:solidFill>
            <a:effectLst/>
          </a:endParaRPr>
        </a:p>
      </xdr:txBody>
    </xdr:sp>
    <xdr:clientData/>
  </xdr:twoCellAnchor>
  <xdr:twoCellAnchor>
    <xdr:from>
      <xdr:col>14</xdr:col>
      <xdr:colOff>35719</xdr:colOff>
      <xdr:row>766</xdr:row>
      <xdr:rowOff>202404</xdr:rowOff>
    </xdr:from>
    <xdr:to>
      <xdr:col>21</xdr:col>
      <xdr:colOff>25401</xdr:colOff>
      <xdr:row>768</xdr:row>
      <xdr:rowOff>101600</xdr:rowOff>
    </xdr:to>
    <xdr:sp macro="" textlink="">
      <xdr:nvSpPr>
        <xdr:cNvPr id="3" name="テキスト ボックス 2"/>
        <xdr:cNvSpPr txBox="1"/>
      </xdr:nvSpPr>
      <xdr:spPr>
        <a:xfrm>
          <a:off x="2880519" y="52386704"/>
          <a:ext cx="1412082" cy="940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腎臓模型展示ケースの作成</a:t>
          </a:r>
        </a:p>
      </xdr:txBody>
    </xdr:sp>
    <xdr:clientData/>
  </xdr:twoCellAnchor>
  <xdr:oneCellAnchor>
    <xdr:from>
      <xdr:col>6</xdr:col>
      <xdr:colOff>83343</xdr:colOff>
      <xdr:row>756</xdr:row>
      <xdr:rowOff>285749</xdr:rowOff>
    </xdr:from>
    <xdr:ext cx="952500" cy="726281"/>
    <xdr:sp macro="" textlink="">
      <xdr:nvSpPr>
        <xdr:cNvPr id="76" name="テキスト ボックス 75"/>
        <xdr:cNvSpPr txBox="1"/>
      </xdr:nvSpPr>
      <xdr:spPr>
        <a:xfrm>
          <a:off x="1297781" y="47148749"/>
          <a:ext cx="952500" cy="7262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tx1"/>
              </a:solidFill>
              <a:latin typeface="+mn-lt"/>
              <a:ea typeface="+mn-ea"/>
              <a:cs typeface="+mn-cs"/>
            </a:rPr>
            <a:t>カドミウム汚染地域住民健康調査の実施</a:t>
          </a:r>
          <a:endParaRPr kumimoji="1" lang="en-US" altLang="ja-JP" sz="1000">
            <a:solidFill>
              <a:schemeClr val="tx1"/>
            </a:solidFill>
            <a:latin typeface="+mn-lt"/>
            <a:ea typeface="+mn-ea"/>
            <a:cs typeface="+mn-cs"/>
          </a:endParaRPr>
        </a:p>
        <a:p>
          <a:endParaRPr kumimoji="1" lang="ja-JP" altLang="en-US" sz="1000"/>
        </a:p>
      </xdr:txBody>
    </xdr:sp>
    <xdr:clientData/>
  </xdr:oneCellAnchor>
  <xdr:twoCellAnchor>
    <xdr:from>
      <xdr:col>6</xdr:col>
      <xdr:colOff>59531</xdr:colOff>
      <xdr:row>756</xdr:row>
      <xdr:rowOff>297656</xdr:rowOff>
    </xdr:from>
    <xdr:to>
      <xdr:col>11</xdr:col>
      <xdr:colOff>23812</xdr:colOff>
      <xdr:row>758</xdr:row>
      <xdr:rowOff>250030</xdr:rowOff>
    </xdr:to>
    <xdr:sp macro="" textlink="">
      <xdr:nvSpPr>
        <xdr:cNvPr id="80" name="大かっこ 79"/>
        <xdr:cNvSpPr/>
      </xdr:nvSpPr>
      <xdr:spPr>
        <a:xfrm>
          <a:off x="1273969" y="47160656"/>
          <a:ext cx="976312" cy="6667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38</xdr:col>
      <xdr:colOff>11906</xdr:colOff>
      <xdr:row>747</xdr:row>
      <xdr:rowOff>130970</xdr:rowOff>
    </xdr:from>
    <xdr:ext cx="2321720" cy="321468"/>
    <xdr:sp macro="" textlink="">
      <xdr:nvSpPr>
        <xdr:cNvPr id="78" name="テキスト ボックス 77"/>
        <xdr:cNvSpPr txBox="1"/>
      </xdr:nvSpPr>
      <xdr:spPr>
        <a:xfrm>
          <a:off x="7703344" y="43779283"/>
          <a:ext cx="2321720" cy="3214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一般競争</a:t>
          </a:r>
          <a:r>
            <a:rPr kumimoji="1" lang="ja-JP" altLang="en-US" sz="1100">
              <a:solidFill>
                <a:schemeClr val="tx1"/>
              </a:solidFill>
              <a:latin typeface="+mn-lt"/>
              <a:ea typeface="+mn-ea"/>
              <a:cs typeface="+mn-cs"/>
            </a:rPr>
            <a:t>契約（最低価格）</a:t>
          </a:r>
          <a:r>
            <a:rPr kumimoji="1" lang="ja-JP" altLang="ja-JP" sz="1100">
              <a:solidFill>
                <a:schemeClr val="tx1"/>
              </a:solidFill>
              <a:latin typeface="+mn-lt"/>
              <a:ea typeface="+mn-ea"/>
              <a:cs typeface="+mn-cs"/>
            </a:rPr>
            <a:t>・請負</a:t>
          </a:r>
          <a:r>
            <a:rPr kumimoji="1" lang="en-US" altLang="ja-JP" sz="1100">
              <a:solidFill>
                <a:schemeClr val="tx1"/>
              </a:solidFill>
              <a:latin typeface="+mn-lt"/>
              <a:ea typeface="+mn-ea"/>
              <a:cs typeface="+mn-cs"/>
            </a:rPr>
            <a:t>】</a:t>
          </a:r>
          <a:endParaRPr lang="ja-JP" altLang="ja-JP"/>
        </a:p>
        <a:p>
          <a:endParaRPr kumimoji="1" lang="ja-JP" altLang="en-US" sz="1100"/>
        </a:p>
      </xdr:txBody>
    </xdr:sp>
    <xdr:clientData/>
  </xdr:oneCellAnchor>
  <xdr:twoCellAnchor>
    <xdr:from>
      <xdr:col>21</xdr:col>
      <xdr:colOff>104775</xdr:colOff>
      <xdr:row>767</xdr:row>
      <xdr:rowOff>334169</xdr:rowOff>
    </xdr:from>
    <xdr:to>
      <xdr:col>21</xdr:col>
      <xdr:colOff>104775</xdr:colOff>
      <xdr:row>781</xdr:row>
      <xdr:rowOff>155575</xdr:rowOff>
    </xdr:to>
    <xdr:cxnSp macro="">
      <xdr:nvCxnSpPr>
        <xdr:cNvPr id="81" name="直線矢印コネクタ 80"/>
        <xdr:cNvCxnSpPr/>
      </xdr:nvCxnSpPr>
      <xdr:spPr>
        <a:xfrm>
          <a:off x="4371975" y="52747069"/>
          <a:ext cx="0" cy="49450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election activeCell="P2" sqref="P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391</v>
      </c>
      <c r="AJ2" s="940" t="s">
        <v>696</v>
      </c>
      <c r="AK2" s="940"/>
      <c r="AL2" s="940"/>
      <c r="AM2" s="940"/>
      <c r="AN2" s="98" t="s">
        <v>391</v>
      </c>
      <c r="AO2" s="940">
        <v>20</v>
      </c>
      <c r="AP2" s="940"/>
      <c r="AQ2" s="940"/>
      <c r="AR2" s="99" t="s">
        <v>695</v>
      </c>
      <c r="AS2" s="946">
        <v>312</v>
      </c>
      <c r="AT2" s="946"/>
      <c r="AU2" s="946"/>
      <c r="AV2" s="98" t="str">
        <f>IF(AW2="","","-")</f>
        <v/>
      </c>
      <c r="AW2" s="906"/>
      <c r="AX2" s="906"/>
    </row>
    <row r="3" spans="1:50" ht="21" customHeight="1" thickBot="1" x14ac:dyDescent="0.2">
      <c r="A3" s="862" t="s">
        <v>688</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698</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699</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700</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702</v>
      </c>
      <c r="H5" s="835"/>
      <c r="I5" s="835"/>
      <c r="J5" s="835"/>
      <c r="K5" s="835"/>
      <c r="L5" s="835"/>
      <c r="M5" s="836" t="s">
        <v>66</v>
      </c>
      <c r="N5" s="837"/>
      <c r="O5" s="837"/>
      <c r="P5" s="837"/>
      <c r="Q5" s="837"/>
      <c r="R5" s="838"/>
      <c r="S5" s="839" t="s">
        <v>703</v>
      </c>
      <c r="T5" s="835"/>
      <c r="U5" s="835"/>
      <c r="V5" s="835"/>
      <c r="W5" s="835"/>
      <c r="X5" s="840"/>
      <c r="Y5" s="696" t="s">
        <v>3</v>
      </c>
      <c r="Z5" s="542"/>
      <c r="AA5" s="542"/>
      <c r="AB5" s="542"/>
      <c r="AC5" s="542"/>
      <c r="AD5" s="543"/>
      <c r="AE5" s="697" t="s">
        <v>704</v>
      </c>
      <c r="AF5" s="697"/>
      <c r="AG5" s="697"/>
      <c r="AH5" s="697"/>
      <c r="AI5" s="697"/>
      <c r="AJ5" s="697"/>
      <c r="AK5" s="697"/>
      <c r="AL5" s="697"/>
      <c r="AM5" s="697"/>
      <c r="AN5" s="697"/>
      <c r="AO5" s="697"/>
      <c r="AP5" s="698"/>
      <c r="AQ5" s="699" t="s">
        <v>701</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705</v>
      </c>
      <c r="H7" s="498"/>
      <c r="I7" s="498"/>
      <c r="J7" s="498"/>
      <c r="K7" s="498"/>
      <c r="L7" s="498"/>
      <c r="M7" s="498"/>
      <c r="N7" s="498"/>
      <c r="O7" s="498"/>
      <c r="P7" s="498"/>
      <c r="Q7" s="498"/>
      <c r="R7" s="498"/>
      <c r="S7" s="498"/>
      <c r="T7" s="498"/>
      <c r="U7" s="498"/>
      <c r="V7" s="498"/>
      <c r="W7" s="498"/>
      <c r="X7" s="499"/>
      <c r="Y7" s="918" t="s">
        <v>374</v>
      </c>
      <c r="Z7" s="439"/>
      <c r="AA7" s="439"/>
      <c r="AB7" s="439"/>
      <c r="AC7" s="439"/>
      <c r="AD7" s="919"/>
      <c r="AE7" s="907" t="s">
        <v>705</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255</v>
      </c>
      <c r="B8" s="495"/>
      <c r="C8" s="495"/>
      <c r="D8" s="495"/>
      <c r="E8" s="495"/>
      <c r="F8" s="496"/>
      <c r="G8" s="941" t="str">
        <f>入力規則等!A27</f>
        <v>科学技術・イノベーション</v>
      </c>
      <c r="H8" s="718"/>
      <c r="I8" s="718"/>
      <c r="J8" s="718"/>
      <c r="K8" s="718"/>
      <c r="L8" s="718"/>
      <c r="M8" s="718"/>
      <c r="N8" s="718"/>
      <c r="O8" s="718"/>
      <c r="P8" s="718"/>
      <c r="Q8" s="718"/>
      <c r="R8" s="718"/>
      <c r="S8" s="718"/>
      <c r="T8" s="718"/>
      <c r="U8" s="718"/>
      <c r="V8" s="718"/>
      <c r="W8" s="718"/>
      <c r="X8" s="942"/>
      <c r="Y8" s="841" t="s">
        <v>256</v>
      </c>
      <c r="Z8" s="842"/>
      <c r="AA8" s="842"/>
      <c r="AB8" s="842"/>
      <c r="AC8" s="842"/>
      <c r="AD8" s="843"/>
      <c r="AE8" s="717" t="str">
        <f>入力規則等!K13</f>
        <v>文教及び科学振興</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706</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707</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375</v>
      </c>
      <c r="Q12" s="441"/>
      <c r="R12" s="441"/>
      <c r="S12" s="441"/>
      <c r="T12" s="441"/>
      <c r="U12" s="441"/>
      <c r="V12" s="442"/>
      <c r="W12" s="446" t="s">
        <v>397</v>
      </c>
      <c r="X12" s="441"/>
      <c r="Y12" s="441"/>
      <c r="Z12" s="441"/>
      <c r="AA12" s="441"/>
      <c r="AB12" s="441"/>
      <c r="AC12" s="442"/>
      <c r="AD12" s="446" t="s">
        <v>685</v>
      </c>
      <c r="AE12" s="441"/>
      <c r="AF12" s="441"/>
      <c r="AG12" s="441"/>
      <c r="AH12" s="441"/>
      <c r="AI12" s="441"/>
      <c r="AJ12" s="442"/>
      <c r="AK12" s="446" t="s">
        <v>689</v>
      </c>
      <c r="AL12" s="441"/>
      <c r="AM12" s="441"/>
      <c r="AN12" s="441"/>
      <c r="AO12" s="441"/>
      <c r="AP12" s="441"/>
      <c r="AQ12" s="442"/>
      <c r="AR12" s="446" t="s">
        <v>690</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39</v>
      </c>
      <c r="Q13" s="656"/>
      <c r="R13" s="656"/>
      <c r="S13" s="656"/>
      <c r="T13" s="656"/>
      <c r="U13" s="656"/>
      <c r="V13" s="657"/>
      <c r="W13" s="655">
        <v>40</v>
      </c>
      <c r="X13" s="656"/>
      <c r="Y13" s="656"/>
      <c r="Z13" s="656"/>
      <c r="AA13" s="656"/>
      <c r="AB13" s="656"/>
      <c r="AC13" s="657"/>
      <c r="AD13" s="655">
        <v>40</v>
      </c>
      <c r="AE13" s="656"/>
      <c r="AF13" s="656"/>
      <c r="AG13" s="656"/>
      <c r="AH13" s="656"/>
      <c r="AI13" s="656"/>
      <c r="AJ13" s="657"/>
      <c r="AK13" s="655">
        <v>41</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705</v>
      </c>
      <c r="Q14" s="656"/>
      <c r="R14" s="656"/>
      <c r="S14" s="656"/>
      <c r="T14" s="656"/>
      <c r="U14" s="656"/>
      <c r="V14" s="657"/>
      <c r="W14" s="655" t="s">
        <v>705</v>
      </c>
      <c r="X14" s="656"/>
      <c r="Y14" s="656"/>
      <c r="Z14" s="656"/>
      <c r="AA14" s="656"/>
      <c r="AB14" s="656"/>
      <c r="AC14" s="657"/>
      <c r="AD14" s="655" t="s">
        <v>705</v>
      </c>
      <c r="AE14" s="656"/>
      <c r="AF14" s="656"/>
      <c r="AG14" s="656"/>
      <c r="AH14" s="656"/>
      <c r="AI14" s="656"/>
      <c r="AJ14" s="657"/>
      <c r="AK14" s="655" t="s">
        <v>740</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705</v>
      </c>
      <c r="Q15" s="656"/>
      <c r="R15" s="656"/>
      <c r="S15" s="656"/>
      <c r="T15" s="656"/>
      <c r="U15" s="656"/>
      <c r="V15" s="657"/>
      <c r="W15" s="655" t="s">
        <v>705</v>
      </c>
      <c r="X15" s="656"/>
      <c r="Y15" s="656"/>
      <c r="Z15" s="656"/>
      <c r="AA15" s="656"/>
      <c r="AB15" s="656"/>
      <c r="AC15" s="657"/>
      <c r="AD15" s="655" t="s">
        <v>705</v>
      </c>
      <c r="AE15" s="656"/>
      <c r="AF15" s="656"/>
      <c r="AG15" s="656"/>
      <c r="AH15" s="656"/>
      <c r="AI15" s="656"/>
      <c r="AJ15" s="657"/>
      <c r="AK15" s="655" t="s">
        <v>754</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705</v>
      </c>
      <c r="Q16" s="656"/>
      <c r="R16" s="656"/>
      <c r="S16" s="656"/>
      <c r="T16" s="656"/>
      <c r="U16" s="656"/>
      <c r="V16" s="657"/>
      <c r="W16" s="655" t="s">
        <v>705</v>
      </c>
      <c r="X16" s="656"/>
      <c r="Y16" s="656"/>
      <c r="Z16" s="656"/>
      <c r="AA16" s="656"/>
      <c r="AB16" s="656"/>
      <c r="AC16" s="657"/>
      <c r="AD16" s="655" t="s">
        <v>705</v>
      </c>
      <c r="AE16" s="656"/>
      <c r="AF16" s="656"/>
      <c r="AG16" s="656"/>
      <c r="AH16" s="656"/>
      <c r="AI16" s="656"/>
      <c r="AJ16" s="657"/>
      <c r="AK16" s="655" t="s">
        <v>740</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705</v>
      </c>
      <c r="Q17" s="656"/>
      <c r="R17" s="656"/>
      <c r="S17" s="656"/>
      <c r="T17" s="656"/>
      <c r="U17" s="656"/>
      <c r="V17" s="657"/>
      <c r="W17" s="655" t="s">
        <v>705</v>
      </c>
      <c r="X17" s="656"/>
      <c r="Y17" s="656"/>
      <c r="Z17" s="656"/>
      <c r="AA17" s="656"/>
      <c r="AB17" s="656"/>
      <c r="AC17" s="657"/>
      <c r="AD17" s="655" t="s">
        <v>705</v>
      </c>
      <c r="AE17" s="656"/>
      <c r="AF17" s="656"/>
      <c r="AG17" s="656"/>
      <c r="AH17" s="656"/>
      <c r="AI17" s="656"/>
      <c r="AJ17" s="657"/>
      <c r="AK17" s="655" t="s">
        <v>740</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39</v>
      </c>
      <c r="Q18" s="874"/>
      <c r="R18" s="874"/>
      <c r="S18" s="874"/>
      <c r="T18" s="874"/>
      <c r="U18" s="874"/>
      <c r="V18" s="875"/>
      <c r="W18" s="873">
        <f>SUM(W13:AC17)</f>
        <v>40</v>
      </c>
      <c r="X18" s="874"/>
      <c r="Y18" s="874"/>
      <c r="Z18" s="874"/>
      <c r="AA18" s="874"/>
      <c r="AB18" s="874"/>
      <c r="AC18" s="875"/>
      <c r="AD18" s="873">
        <f>SUM(AD13:AJ17)</f>
        <v>40</v>
      </c>
      <c r="AE18" s="874"/>
      <c r="AF18" s="874"/>
      <c r="AG18" s="874"/>
      <c r="AH18" s="874"/>
      <c r="AI18" s="874"/>
      <c r="AJ18" s="875"/>
      <c r="AK18" s="873">
        <f>SUM(AK13:AQ17)</f>
        <v>41</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32</v>
      </c>
      <c r="Q19" s="656"/>
      <c r="R19" s="656"/>
      <c r="S19" s="656"/>
      <c r="T19" s="656"/>
      <c r="U19" s="656"/>
      <c r="V19" s="657"/>
      <c r="W19" s="655">
        <v>31</v>
      </c>
      <c r="X19" s="656"/>
      <c r="Y19" s="656"/>
      <c r="Z19" s="656"/>
      <c r="AA19" s="656"/>
      <c r="AB19" s="656"/>
      <c r="AC19" s="657"/>
      <c r="AD19" s="655">
        <v>26</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0.82051282051282048</v>
      </c>
      <c r="Q20" s="316"/>
      <c r="R20" s="316"/>
      <c r="S20" s="316"/>
      <c r="T20" s="316"/>
      <c r="U20" s="316"/>
      <c r="V20" s="316"/>
      <c r="W20" s="316">
        <f t="shared" ref="W20" si="0">IF(W18=0, "-", SUM(W19)/W18)</f>
        <v>0.77500000000000002</v>
      </c>
      <c r="X20" s="316"/>
      <c r="Y20" s="316"/>
      <c r="Z20" s="316"/>
      <c r="AA20" s="316"/>
      <c r="AB20" s="316"/>
      <c r="AC20" s="316"/>
      <c r="AD20" s="316">
        <f t="shared" ref="AD20" si="1">IF(AD18=0, "-", SUM(AD19)/AD18)</f>
        <v>0.65</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345</v>
      </c>
      <c r="H21" s="315"/>
      <c r="I21" s="315"/>
      <c r="J21" s="315"/>
      <c r="K21" s="315"/>
      <c r="L21" s="315"/>
      <c r="M21" s="315"/>
      <c r="N21" s="315"/>
      <c r="O21" s="315"/>
      <c r="P21" s="316">
        <f>IF(P19=0, "-", SUM(P19)/SUM(P13,P14))</f>
        <v>0.82051282051282048</v>
      </c>
      <c r="Q21" s="316"/>
      <c r="R21" s="316"/>
      <c r="S21" s="316"/>
      <c r="T21" s="316"/>
      <c r="U21" s="316"/>
      <c r="V21" s="316"/>
      <c r="W21" s="316">
        <f t="shared" ref="W21" si="2">IF(W19=0, "-", SUM(W19)/SUM(W13,W14))</f>
        <v>0.77500000000000002</v>
      </c>
      <c r="X21" s="316"/>
      <c r="Y21" s="316"/>
      <c r="Z21" s="316"/>
      <c r="AA21" s="316"/>
      <c r="AB21" s="316"/>
      <c r="AC21" s="316"/>
      <c r="AD21" s="316">
        <f t="shared" ref="AD21" si="3">IF(AD19=0, "-", SUM(AD19)/SUM(AD13,AD14))</f>
        <v>0.65</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693</v>
      </c>
      <c r="B22" s="969"/>
      <c r="C22" s="969"/>
      <c r="D22" s="969"/>
      <c r="E22" s="969"/>
      <c r="F22" s="970"/>
      <c r="G22" s="964" t="s">
        <v>324</v>
      </c>
      <c r="H22" s="222"/>
      <c r="I22" s="222"/>
      <c r="J22" s="222"/>
      <c r="K22" s="222"/>
      <c r="L22" s="222"/>
      <c r="M22" s="222"/>
      <c r="N22" s="222"/>
      <c r="O22" s="223"/>
      <c r="P22" s="929" t="s">
        <v>691</v>
      </c>
      <c r="Q22" s="222"/>
      <c r="R22" s="222"/>
      <c r="S22" s="222"/>
      <c r="T22" s="222"/>
      <c r="U22" s="222"/>
      <c r="V22" s="223"/>
      <c r="W22" s="929" t="s">
        <v>692</v>
      </c>
      <c r="X22" s="222"/>
      <c r="Y22" s="222"/>
      <c r="Z22" s="222"/>
      <c r="AA22" s="222"/>
      <c r="AB22" s="222"/>
      <c r="AC22" s="223"/>
      <c r="AD22" s="929" t="s">
        <v>323</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708</v>
      </c>
      <c r="H23" s="966"/>
      <c r="I23" s="966"/>
      <c r="J23" s="966"/>
      <c r="K23" s="966"/>
      <c r="L23" s="966"/>
      <c r="M23" s="966"/>
      <c r="N23" s="966"/>
      <c r="O23" s="967"/>
      <c r="P23" s="915">
        <v>29</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709</v>
      </c>
      <c r="H24" s="932"/>
      <c r="I24" s="932"/>
      <c r="J24" s="932"/>
      <c r="K24" s="932"/>
      <c r="L24" s="932"/>
      <c r="M24" s="932"/>
      <c r="N24" s="932"/>
      <c r="O24" s="933"/>
      <c r="P24" s="655">
        <v>11</v>
      </c>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t="s">
        <v>710</v>
      </c>
      <c r="H25" s="932"/>
      <c r="I25" s="932"/>
      <c r="J25" s="932"/>
      <c r="K25" s="932"/>
      <c r="L25" s="932"/>
      <c r="M25" s="932"/>
      <c r="N25" s="932"/>
      <c r="O25" s="933"/>
      <c r="P25" s="655">
        <v>0.3</v>
      </c>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31" t="s">
        <v>711</v>
      </c>
      <c r="H26" s="932"/>
      <c r="I26" s="932"/>
      <c r="J26" s="932"/>
      <c r="K26" s="932"/>
      <c r="L26" s="932"/>
      <c r="M26" s="932"/>
      <c r="N26" s="932"/>
      <c r="O26" s="933"/>
      <c r="P26" s="655">
        <v>0.1</v>
      </c>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328</v>
      </c>
      <c r="H28" s="935"/>
      <c r="I28" s="935"/>
      <c r="J28" s="935"/>
      <c r="K28" s="935"/>
      <c r="L28" s="935"/>
      <c r="M28" s="935"/>
      <c r="N28" s="935"/>
      <c r="O28" s="936"/>
      <c r="P28" s="873">
        <f>P29-SUM(P23:P27)</f>
        <v>0.60000000000000142</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325</v>
      </c>
      <c r="H29" s="938"/>
      <c r="I29" s="938"/>
      <c r="J29" s="938"/>
      <c r="K29" s="938"/>
      <c r="L29" s="938"/>
      <c r="M29" s="938"/>
      <c r="N29" s="938"/>
      <c r="O29" s="939"/>
      <c r="P29" s="655">
        <f>AK13</f>
        <v>41</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340</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375</v>
      </c>
      <c r="AF30" s="854"/>
      <c r="AG30" s="854"/>
      <c r="AH30" s="855"/>
      <c r="AI30" s="910" t="s">
        <v>397</v>
      </c>
      <c r="AJ30" s="910"/>
      <c r="AK30" s="910"/>
      <c r="AL30" s="853"/>
      <c r="AM30" s="910" t="s">
        <v>494</v>
      </c>
      <c r="AN30" s="910"/>
      <c r="AO30" s="910"/>
      <c r="AP30" s="853"/>
      <c r="AQ30" s="765" t="s">
        <v>231</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v>3</v>
      </c>
      <c r="AR31" s="201"/>
      <c r="AS31" s="136" t="s">
        <v>232</v>
      </c>
      <c r="AT31" s="137"/>
      <c r="AU31" s="200" t="s">
        <v>705</v>
      </c>
      <c r="AV31" s="200"/>
      <c r="AW31" s="392" t="s">
        <v>179</v>
      </c>
      <c r="AX31" s="393"/>
    </row>
    <row r="32" spans="1:50" ht="38.450000000000003" customHeight="1" x14ac:dyDescent="0.15">
      <c r="A32" s="397"/>
      <c r="B32" s="395"/>
      <c r="C32" s="395"/>
      <c r="D32" s="395"/>
      <c r="E32" s="395"/>
      <c r="F32" s="396"/>
      <c r="G32" s="563" t="s">
        <v>863</v>
      </c>
      <c r="H32" s="564"/>
      <c r="I32" s="564"/>
      <c r="J32" s="564"/>
      <c r="K32" s="564"/>
      <c r="L32" s="564"/>
      <c r="M32" s="564"/>
      <c r="N32" s="564"/>
      <c r="O32" s="565"/>
      <c r="P32" s="108" t="s">
        <v>712</v>
      </c>
      <c r="Q32" s="108"/>
      <c r="R32" s="108"/>
      <c r="S32" s="108"/>
      <c r="T32" s="108"/>
      <c r="U32" s="108"/>
      <c r="V32" s="108"/>
      <c r="W32" s="108"/>
      <c r="X32" s="109"/>
      <c r="Y32" s="470" t="s">
        <v>12</v>
      </c>
      <c r="Z32" s="530"/>
      <c r="AA32" s="531"/>
      <c r="AB32" s="460" t="s">
        <v>357</v>
      </c>
      <c r="AC32" s="460"/>
      <c r="AD32" s="460"/>
      <c r="AE32" s="218">
        <v>39</v>
      </c>
      <c r="AF32" s="219"/>
      <c r="AG32" s="219"/>
      <c r="AH32" s="219"/>
      <c r="AI32" s="218">
        <v>40</v>
      </c>
      <c r="AJ32" s="219"/>
      <c r="AK32" s="219"/>
      <c r="AL32" s="219"/>
      <c r="AM32" s="218">
        <v>36</v>
      </c>
      <c r="AN32" s="219"/>
      <c r="AO32" s="219"/>
      <c r="AP32" s="219"/>
      <c r="AQ32" s="336" t="s">
        <v>705</v>
      </c>
      <c r="AR32" s="208"/>
      <c r="AS32" s="208"/>
      <c r="AT32" s="337"/>
      <c r="AU32" s="219" t="s">
        <v>705</v>
      </c>
      <c r="AV32" s="219"/>
      <c r="AW32" s="219"/>
      <c r="AX32" s="221"/>
    </row>
    <row r="33" spans="1:51" ht="38.450000000000003"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357</v>
      </c>
      <c r="AC33" s="522"/>
      <c r="AD33" s="522"/>
      <c r="AE33" s="218">
        <v>35</v>
      </c>
      <c r="AF33" s="219"/>
      <c r="AG33" s="219"/>
      <c r="AH33" s="219"/>
      <c r="AI33" s="218">
        <v>35</v>
      </c>
      <c r="AJ33" s="219"/>
      <c r="AK33" s="219"/>
      <c r="AL33" s="219"/>
      <c r="AM33" s="218">
        <v>35</v>
      </c>
      <c r="AN33" s="219"/>
      <c r="AO33" s="219"/>
      <c r="AP33" s="219"/>
      <c r="AQ33" s="336">
        <v>35</v>
      </c>
      <c r="AR33" s="208"/>
      <c r="AS33" s="208"/>
      <c r="AT33" s="337"/>
      <c r="AU33" s="219" t="s">
        <v>705</v>
      </c>
      <c r="AV33" s="219"/>
      <c r="AW33" s="219"/>
      <c r="AX33" s="221"/>
    </row>
    <row r="34" spans="1:51" ht="38.450000000000003"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111</v>
      </c>
      <c r="AF34" s="219"/>
      <c r="AG34" s="219"/>
      <c r="AH34" s="219"/>
      <c r="AI34" s="218">
        <v>114</v>
      </c>
      <c r="AJ34" s="219"/>
      <c r="AK34" s="219"/>
      <c r="AL34" s="219"/>
      <c r="AM34" s="218">
        <v>103</v>
      </c>
      <c r="AN34" s="219"/>
      <c r="AO34" s="219"/>
      <c r="AP34" s="219"/>
      <c r="AQ34" s="336" t="s">
        <v>705</v>
      </c>
      <c r="AR34" s="208"/>
      <c r="AS34" s="208"/>
      <c r="AT34" s="337"/>
      <c r="AU34" s="219" t="s">
        <v>705</v>
      </c>
      <c r="AV34" s="219"/>
      <c r="AW34" s="219"/>
      <c r="AX34" s="221"/>
    </row>
    <row r="35" spans="1:51" ht="23.25" customHeight="1" x14ac:dyDescent="0.15">
      <c r="A35" s="228" t="s">
        <v>366</v>
      </c>
      <c r="B35" s="229"/>
      <c r="C35" s="229"/>
      <c r="D35" s="229"/>
      <c r="E35" s="229"/>
      <c r="F35" s="230"/>
      <c r="G35" s="234" t="s">
        <v>713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340</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375</v>
      </c>
      <c r="AF37" s="247"/>
      <c r="AG37" s="247"/>
      <c r="AH37" s="247"/>
      <c r="AI37" s="247" t="s">
        <v>397</v>
      </c>
      <c r="AJ37" s="247"/>
      <c r="AK37" s="247"/>
      <c r="AL37" s="247"/>
      <c r="AM37" s="247" t="s">
        <v>494</v>
      </c>
      <c r="AN37" s="247"/>
      <c r="AO37" s="247"/>
      <c r="AP37" s="247"/>
      <c r="AQ37" s="154" t="s">
        <v>231</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232</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366</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340</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375</v>
      </c>
      <c r="AF44" s="247"/>
      <c r="AG44" s="247"/>
      <c r="AH44" s="247"/>
      <c r="AI44" s="247" t="s">
        <v>397</v>
      </c>
      <c r="AJ44" s="247"/>
      <c r="AK44" s="247"/>
      <c r="AL44" s="247"/>
      <c r="AM44" s="247" t="s">
        <v>494</v>
      </c>
      <c r="AN44" s="247"/>
      <c r="AO44" s="247"/>
      <c r="AP44" s="247"/>
      <c r="AQ44" s="154" t="s">
        <v>231</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232</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366</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340</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375</v>
      </c>
      <c r="AF51" s="247"/>
      <c r="AG51" s="247"/>
      <c r="AH51" s="247"/>
      <c r="AI51" s="247" t="s">
        <v>397</v>
      </c>
      <c r="AJ51" s="247"/>
      <c r="AK51" s="247"/>
      <c r="AL51" s="247"/>
      <c r="AM51" s="247" t="s">
        <v>494</v>
      </c>
      <c r="AN51" s="247"/>
      <c r="AO51" s="247"/>
      <c r="AP51" s="247"/>
      <c r="AQ51" s="154" t="s">
        <v>231</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232</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366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340</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375</v>
      </c>
      <c r="AF58" s="247"/>
      <c r="AG58" s="247"/>
      <c r="AH58" s="247"/>
      <c r="AI58" s="247" t="s">
        <v>397</v>
      </c>
      <c r="AJ58" s="247"/>
      <c r="AK58" s="247"/>
      <c r="AL58" s="247"/>
      <c r="AM58" s="247" t="s">
        <v>494</v>
      </c>
      <c r="AN58" s="247"/>
      <c r="AO58" s="247"/>
      <c r="AP58" s="247"/>
      <c r="AQ58" s="154" t="s">
        <v>231</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232</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366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341</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336</v>
      </c>
      <c r="X65" s="487"/>
      <c r="Y65" s="490"/>
      <c r="Z65" s="490"/>
      <c r="AA65" s="491"/>
      <c r="AB65" s="241" t="s">
        <v>11</v>
      </c>
      <c r="AC65" s="242"/>
      <c r="AD65" s="243"/>
      <c r="AE65" s="247" t="s">
        <v>375</v>
      </c>
      <c r="AF65" s="247"/>
      <c r="AG65" s="247"/>
      <c r="AH65" s="247"/>
      <c r="AI65" s="247" t="s">
        <v>397</v>
      </c>
      <c r="AJ65" s="247"/>
      <c r="AK65" s="247"/>
      <c r="AL65" s="247"/>
      <c r="AM65" s="247" t="s">
        <v>494</v>
      </c>
      <c r="AN65" s="247"/>
      <c r="AO65" s="247"/>
      <c r="AP65" s="247"/>
      <c r="AQ65" s="158" t="s">
        <v>231</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232</v>
      </c>
      <c r="AT66" s="137"/>
      <c r="AU66" s="200"/>
      <c r="AV66" s="200"/>
      <c r="AW66" s="245" t="s">
        <v>339</v>
      </c>
      <c r="AX66" s="251"/>
      <c r="AY66">
        <f>$AY$65</f>
        <v>0</v>
      </c>
    </row>
    <row r="67" spans="1:51" ht="23.25" hidden="1" customHeight="1" x14ac:dyDescent="0.15">
      <c r="A67" s="474"/>
      <c r="B67" s="475"/>
      <c r="C67" s="475"/>
      <c r="D67" s="475"/>
      <c r="E67" s="475"/>
      <c r="F67" s="476"/>
      <c r="G67" s="252" t="s">
        <v>233</v>
      </c>
      <c r="H67" s="255"/>
      <c r="I67" s="256"/>
      <c r="J67" s="256"/>
      <c r="K67" s="256"/>
      <c r="L67" s="256"/>
      <c r="M67" s="256"/>
      <c r="N67" s="256"/>
      <c r="O67" s="257"/>
      <c r="P67" s="255"/>
      <c r="Q67" s="256"/>
      <c r="R67" s="256"/>
      <c r="S67" s="256"/>
      <c r="T67" s="256"/>
      <c r="U67" s="256"/>
      <c r="V67" s="257"/>
      <c r="W67" s="261"/>
      <c r="X67" s="262"/>
      <c r="Y67" s="267" t="s">
        <v>12</v>
      </c>
      <c r="Z67" s="267"/>
      <c r="AA67" s="268"/>
      <c r="AB67" s="269" t="s">
        <v>356</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356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357</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346</v>
      </c>
      <c r="B70" s="475"/>
      <c r="C70" s="475"/>
      <c r="D70" s="475"/>
      <c r="E70" s="475"/>
      <c r="F70" s="476"/>
      <c r="G70" s="253" t="s">
        <v>234</v>
      </c>
      <c r="H70" s="305"/>
      <c r="I70" s="305"/>
      <c r="J70" s="305"/>
      <c r="K70" s="305"/>
      <c r="L70" s="305"/>
      <c r="M70" s="305"/>
      <c r="N70" s="305"/>
      <c r="O70" s="305"/>
      <c r="P70" s="305"/>
      <c r="Q70" s="305"/>
      <c r="R70" s="305"/>
      <c r="S70" s="305"/>
      <c r="T70" s="305"/>
      <c r="U70" s="305"/>
      <c r="V70" s="305"/>
      <c r="W70" s="308" t="s">
        <v>355</v>
      </c>
      <c r="X70" s="309"/>
      <c r="Y70" s="267" t="s">
        <v>12</v>
      </c>
      <c r="Z70" s="267"/>
      <c r="AA70" s="268"/>
      <c r="AB70" s="269" t="s">
        <v>356</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356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357</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341</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375</v>
      </c>
      <c r="AF73" s="247"/>
      <c r="AG73" s="247"/>
      <c r="AH73" s="247"/>
      <c r="AI73" s="247" t="s">
        <v>397</v>
      </c>
      <c r="AJ73" s="247"/>
      <c r="AK73" s="247"/>
      <c r="AL73" s="247"/>
      <c r="AM73" s="247" t="s">
        <v>494</v>
      </c>
      <c r="AN73" s="247"/>
      <c r="AO73" s="247"/>
      <c r="AP73" s="247"/>
      <c r="AQ73" s="158" t="s">
        <v>231</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232</v>
      </c>
      <c r="AT74" s="137"/>
      <c r="AU74" s="250"/>
      <c r="AV74" s="201"/>
      <c r="AW74" s="136" t="s">
        <v>179</v>
      </c>
      <c r="AX74" s="196"/>
      <c r="AY74">
        <f>$AY$73</f>
        <v>0</v>
      </c>
    </row>
    <row r="75" spans="1:51" ht="23.25" hidden="1" customHeight="1" x14ac:dyDescent="0.15">
      <c r="A75" s="508"/>
      <c r="B75" s="509"/>
      <c r="C75" s="509"/>
      <c r="D75" s="509"/>
      <c r="E75" s="509"/>
      <c r="F75" s="510"/>
      <c r="G75" s="607" t="s">
        <v>233</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714</v>
      </c>
      <c r="B78" s="330"/>
      <c r="C78" s="330"/>
      <c r="D78" s="330"/>
      <c r="E78" s="327" t="s">
        <v>319</v>
      </c>
      <c r="F78" s="328"/>
      <c r="G78" s="54" t="s">
        <v>234</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335</v>
      </c>
      <c r="AP79" s="274"/>
      <c r="AQ79" s="274"/>
      <c r="AR79" s="76" t="s">
        <v>333</v>
      </c>
      <c r="AS79" s="273"/>
      <c r="AT79" s="274"/>
      <c r="AU79" s="274"/>
      <c r="AV79" s="274"/>
      <c r="AW79" s="274"/>
      <c r="AX79" s="963"/>
      <c r="AY79">
        <f>COUNTIF($AR$79,"☑")</f>
        <v>0</v>
      </c>
    </row>
    <row r="80" spans="1:51" ht="18.75" hidden="1" customHeight="1" x14ac:dyDescent="0.15">
      <c r="A80" s="859" t="s">
        <v>147</v>
      </c>
      <c r="B80" s="523" t="s">
        <v>332</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686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375</v>
      </c>
      <c r="AF85" s="247"/>
      <c r="AG85" s="247"/>
      <c r="AH85" s="247"/>
      <c r="AI85" s="247" t="s">
        <v>397</v>
      </c>
      <c r="AJ85" s="247"/>
      <c r="AK85" s="247"/>
      <c r="AL85" s="247"/>
      <c r="AM85" s="247" t="s">
        <v>494</v>
      </c>
      <c r="AN85" s="247"/>
      <c r="AO85" s="247"/>
      <c r="AP85" s="247"/>
      <c r="AQ85" s="158" t="s">
        <v>231</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232</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375</v>
      </c>
      <c r="AF90" s="247"/>
      <c r="AG90" s="247"/>
      <c r="AH90" s="247"/>
      <c r="AI90" s="247" t="s">
        <v>397</v>
      </c>
      <c r="AJ90" s="247"/>
      <c r="AK90" s="247"/>
      <c r="AL90" s="247"/>
      <c r="AM90" s="247" t="s">
        <v>494</v>
      </c>
      <c r="AN90" s="247"/>
      <c r="AO90" s="247"/>
      <c r="AP90" s="247"/>
      <c r="AQ90" s="158" t="s">
        <v>231</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232</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375</v>
      </c>
      <c r="AF95" s="247"/>
      <c r="AG95" s="247"/>
      <c r="AH95" s="247"/>
      <c r="AI95" s="247" t="s">
        <v>397</v>
      </c>
      <c r="AJ95" s="247"/>
      <c r="AK95" s="247"/>
      <c r="AL95" s="247"/>
      <c r="AM95" s="247" t="s">
        <v>494</v>
      </c>
      <c r="AN95" s="247"/>
      <c r="AO95" s="247"/>
      <c r="AP95" s="247"/>
      <c r="AQ95" s="158" t="s">
        <v>231</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232</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hidden="1" customHeight="1" x14ac:dyDescent="0.15">
      <c r="A100" s="500" t="s">
        <v>342</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375</v>
      </c>
      <c r="AF100" s="539"/>
      <c r="AG100" s="539"/>
      <c r="AH100" s="540"/>
      <c r="AI100" s="538" t="s">
        <v>397</v>
      </c>
      <c r="AJ100" s="539"/>
      <c r="AK100" s="539"/>
      <c r="AL100" s="540"/>
      <c r="AM100" s="538" t="s">
        <v>494</v>
      </c>
      <c r="AN100" s="539"/>
      <c r="AO100" s="539"/>
      <c r="AP100" s="540"/>
      <c r="AQ100" s="317" t="s">
        <v>402</v>
      </c>
      <c r="AR100" s="318"/>
      <c r="AS100" s="318"/>
      <c r="AT100" s="319"/>
      <c r="AU100" s="317" t="s">
        <v>527</v>
      </c>
      <c r="AV100" s="318"/>
      <c r="AW100" s="318"/>
      <c r="AX100" s="320"/>
    </row>
    <row r="101" spans="1:60" ht="23.25" hidden="1" customHeight="1" x14ac:dyDescent="0.15">
      <c r="A101" s="418"/>
      <c r="B101" s="419"/>
      <c r="C101" s="419"/>
      <c r="D101" s="419"/>
      <c r="E101" s="419"/>
      <c r="F101" s="420"/>
      <c r="G101" s="108"/>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c r="AC101" s="460"/>
      <c r="AD101" s="460"/>
      <c r="AE101" s="282"/>
      <c r="AF101" s="282"/>
      <c r="AG101" s="282"/>
      <c r="AH101" s="282"/>
      <c r="AI101" s="282"/>
      <c r="AJ101" s="282"/>
      <c r="AK101" s="282"/>
      <c r="AL101" s="282"/>
      <c r="AM101" s="282"/>
      <c r="AN101" s="282"/>
      <c r="AO101" s="282"/>
      <c r="AP101" s="282"/>
      <c r="AQ101" s="282"/>
      <c r="AR101" s="282"/>
      <c r="AS101" s="282"/>
      <c r="AT101" s="282"/>
      <c r="AU101" s="218"/>
      <c r="AV101" s="219"/>
      <c r="AW101" s="219"/>
      <c r="AX101" s="221"/>
    </row>
    <row r="102" spans="1:60" ht="23.25" hidden="1"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c r="AC102" s="460"/>
      <c r="AD102" s="460"/>
      <c r="AE102" s="282"/>
      <c r="AF102" s="282"/>
      <c r="AG102" s="282"/>
      <c r="AH102" s="282"/>
      <c r="AI102" s="282"/>
      <c r="AJ102" s="282"/>
      <c r="AK102" s="282"/>
      <c r="AL102" s="282"/>
      <c r="AM102" s="282"/>
      <c r="AN102" s="282"/>
      <c r="AO102" s="282"/>
      <c r="AP102" s="282"/>
      <c r="AQ102" s="282"/>
      <c r="AR102" s="282"/>
      <c r="AS102" s="282"/>
      <c r="AT102" s="282"/>
      <c r="AU102" s="225"/>
      <c r="AV102" s="226"/>
      <c r="AW102" s="226"/>
      <c r="AX102" s="321"/>
    </row>
    <row r="103" spans="1:60" ht="31.5" hidden="1" customHeight="1" x14ac:dyDescent="0.15">
      <c r="A103" s="415" t="s">
        <v>342</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375</v>
      </c>
      <c r="AF103" s="247"/>
      <c r="AG103" s="247"/>
      <c r="AH103" s="247"/>
      <c r="AI103" s="247" t="s">
        <v>397</v>
      </c>
      <c r="AJ103" s="247"/>
      <c r="AK103" s="247"/>
      <c r="AL103" s="247"/>
      <c r="AM103" s="247" t="s">
        <v>494</v>
      </c>
      <c r="AN103" s="247"/>
      <c r="AO103" s="247"/>
      <c r="AP103" s="247"/>
      <c r="AQ103" s="279" t="s">
        <v>402</v>
      </c>
      <c r="AR103" s="280"/>
      <c r="AS103" s="280"/>
      <c r="AT103" s="280"/>
      <c r="AU103" s="279" t="s">
        <v>527</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342</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375</v>
      </c>
      <c r="AF106" s="247"/>
      <c r="AG106" s="247"/>
      <c r="AH106" s="247"/>
      <c r="AI106" s="247" t="s">
        <v>397</v>
      </c>
      <c r="AJ106" s="247"/>
      <c r="AK106" s="247"/>
      <c r="AL106" s="247"/>
      <c r="AM106" s="247" t="s">
        <v>494</v>
      </c>
      <c r="AN106" s="247"/>
      <c r="AO106" s="247"/>
      <c r="AP106" s="247"/>
      <c r="AQ106" s="279" t="s">
        <v>402</v>
      </c>
      <c r="AR106" s="280"/>
      <c r="AS106" s="280"/>
      <c r="AT106" s="280"/>
      <c r="AU106" s="279" t="s">
        <v>527</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342</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375</v>
      </c>
      <c r="AF109" s="247"/>
      <c r="AG109" s="247"/>
      <c r="AH109" s="247"/>
      <c r="AI109" s="247" t="s">
        <v>397</v>
      </c>
      <c r="AJ109" s="247"/>
      <c r="AK109" s="247"/>
      <c r="AL109" s="247"/>
      <c r="AM109" s="247" t="s">
        <v>494</v>
      </c>
      <c r="AN109" s="247"/>
      <c r="AO109" s="247"/>
      <c r="AP109" s="247"/>
      <c r="AQ109" s="279" t="s">
        <v>402</v>
      </c>
      <c r="AR109" s="280"/>
      <c r="AS109" s="280"/>
      <c r="AT109" s="280"/>
      <c r="AU109" s="279" t="s">
        <v>527</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customHeight="1" x14ac:dyDescent="0.15">
      <c r="A112" s="415" t="s">
        <v>342</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375</v>
      </c>
      <c r="AF112" s="247"/>
      <c r="AG112" s="247"/>
      <c r="AH112" s="247"/>
      <c r="AI112" s="247" t="s">
        <v>397</v>
      </c>
      <c r="AJ112" s="247"/>
      <c r="AK112" s="247"/>
      <c r="AL112" s="247"/>
      <c r="AM112" s="247" t="s">
        <v>494</v>
      </c>
      <c r="AN112" s="247"/>
      <c r="AO112" s="247"/>
      <c r="AP112" s="247"/>
      <c r="AQ112" s="279" t="s">
        <v>402</v>
      </c>
      <c r="AR112" s="280"/>
      <c r="AS112" s="280"/>
      <c r="AT112" s="280"/>
      <c r="AU112" s="279" t="s">
        <v>527</v>
      </c>
      <c r="AV112" s="280"/>
      <c r="AW112" s="280"/>
      <c r="AX112" s="281"/>
      <c r="AY112">
        <f>COUNTA($G$113)</f>
        <v>1</v>
      </c>
    </row>
    <row r="113" spans="1:51" ht="23.25" customHeight="1" x14ac:dyDescent="0.15">
      <c r="A113" s="418"/>
      <c r="B113" s="419"/>
      <c r="C113" s="419"/>
      <c r="D113" s="419"/>
      <c r="E113" s="419"/>
      <c r="F113" s="420"/>
      <c r="G113" s="108" t="s">
        <v>715</v>
      </c>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t="s">
        <v>716</v>
      </c>
      <c r="AC113" s="545"/>
      <c r="AD113" s="546"/>
      <c r="AE113" s="282">
        <v>1431</v>
      </c>
      <c r="AF113" s="282"/>
      <c r="AG113" s="282"/>
      <c r="AH113" s="282"/>
      <c r="AI113" s="282">
        <v>1522</v>
      </c>
      <c r="AJ113" s="282"/>
      <c r="AK113" s="282"/>
      <c r="AL113" s="282"/>
      <c r="AM113" s="282">
        <v>1488</v>
      </c>
      <c r="AN113" s="282"/>
      <c r="AO113" s="282"/>
      <c r="AP113" s="282"/>
      <c r="AQ113" s="218" t="s">
        <v>754</v>
      </c>
      <c r="AR113" s="219"/>
      <c r="AS113" s="219"/>
      <c r="AT113" s="220"/>
      <c r="AU113" s="282" t="s">
        <v>754</v>
      </c>
      <c r="AV113" s="282"/>
      <c r="AW113" s="282"/>
      <c r="AX113" s="283"/>
      <c r="AY113">
        <f>$AY$112</f>
        <v>1</v>
      </c>
    </row>
    <row r="114" spans="1:51" ht="23.25"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t="s">
        <v>716</v>
      </c>
      <c r="AC114" s="468"/>
      <c r="AD114" s="469"/>
      <c r="AE114" s="549">
        <v>1380</v>
      </c>
      <c r="AF114" s="549"/>
      <c r="AG114" s="549"/>
      <c r="AH114" s="549"/>
      <c r="AI114" s="549">
        <v>1480</v>
      </c>
      <c r="AJ114" s="549"/>
      <c r="AK114" s="549"/>
      <c r="AL114" s="549"/>
      <c r="AM114" s="549">
        <v>1480</v>
      </c>
      <c r="AN114" s="549"/>
      <c r="AO114" s="549"/>
      <c r="AP114" s="549"/>
      <c r="AQ114" s="218">
        <v>1480</v>
      </c>
      <c r="AR114" s="219"/>
      <c r="AS114" s="219"/>
      <c r="AT114" s="220"/>
      <c r="AU114" s="218">
        <v>1480</v>
      </c>
      <c r="AV114" s="219"/>
      <c r="AW114" s="219"/>
      <c r="AX114" s="221"/>
      <c r="AY114">
        <f>$AY$112</f>
        <v>1</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375</v>
      </c>
      <c r="AF115" s="247"/>
      <c r="AG115" s="247"/>
      <c r="AH115" s="247"/>
      <c r="AI115" s="247" t="s">
        <v>397</v>
      </c>
      <c r="AJ115" s="247"/>
      <c r="AK115" s="247"/>
      <c r="AL115" s="247"/>
      <c r="AM115" s="247" t="s">
        <v>494</v>
      </c>
      <c r="AN115" s="247"/>
      <c r="AO115" s="247"/>
      <c r="AP115" s="247"/>
      <c r="AQ115" s="589" t="s">
        <v>528</v>
      </c>
      <c r="AR115" s="590"/>
      <c r="AS115" s="590"/>
      <c r="AT115" s="590"/>
      <c r="AU115" s="590"/>
      <c r="AV115" s="590"/>
      <c r="AW115" s="590"/>
      <c r="AX115" s="591"/>
    </row>
    <row r="116" spans="1:51" ht="23.25" customHeight="1" x14ac:dyDescent="0.15">
      <c r="A116" s="435"/>
      <c r="B116" s="436"/>
      <c r="C116" s="436"/>
      <c r="D116" s="436"/>
      <c r="E116" s="436"/>
      <c r="F116" s="437"/>
      <c r="G116" s="387" t="s">
        <v>717</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718</v>
      </c>
      <c r="AC116" s="462"/>
      <c r="AD116" s="463"/>
      <c r="AE116" s="282">
        <v>7260</v>
      </c>
      <c r="AF116" s="282"/>
      <c r="AG116" s="282"/>
      <c r="AH116" s="282"/>
      <c r="AI116" s="282">
        <v>6767</v>
      </c>
      <c r="AJ116" s="282"/>
      <c r="AK116" s="282"/>
      <c r="AL116" s="282"/>
      <c r="AM116" s="282">
        <v>7158</v>
      </c>
      <c r="AN116" s="282"/>
      <c r="AO116" s="282"/>
      <c r="AP116" s="282"/>
      <c r="AQ116" s="218">
        <v>9963</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719</v>
      </c>
      <c r="AC117" s="472"/>
      <c r="AD117" s="473"/>
      <c r="AE117" s="550" t="s">
        <v>720</v>
      </c>
      <c r="AF117" s="550"/>
      <c r="AG117" s="550"/>
      <c r="AH117" s="550"/>
      <c r="AI117" s="550" t="s">
        <v>721</v>
      </c>
      <c r="AJ117" s="550"/>
      <c r="AK117" s="550"/>
      <c r="AL117" s="550"/>
      <c r="AM117" s="550" t="s">
        <v>850</v>
      </c>
      <c r="AN117" s="550"/>
      <c r="AO117" s="550"/>
      <c r="AP117" s="550"/>
      <c r="AQ117" s="550" t="s">
        <v>854</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375</v>
      </c>
      <c r="AF118" s="247"/>
      <c r="AG118" s="247"/>
      <c r="AH118" s="247"/>
      <c r="AI118" s="247" t="s">
        <v>397</v>
      </c>
      <c r="AJ118" s="247"/>
      <c r="AK118" s="247"/>
      <c r="AL118" s="247"/>
      <c r="AM118" s="247" t="s">
        <v>494</v>
      </c>
      <c r="AN118" s="247"/>
      <c r="AO118" s="247"/>
      <c r="AP118" s="247"/>
      <c r="AQ118" s="589" t="s">
        <v>528</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722</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723</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375</v>
      </c>
      <c r="AF121" s="247"/>
      <c r="AG121" s="247"/>
      <c r="AH121" s="247"/>
      <c r="AI121" s="247" t="s">
        <v>397</v>
      </c>
      <c r="AJ121" s="247"/>
      <c r="AK121" s="247"/>
      <c r="AL121" s="247"/>
      <c r="AM121" s="247" t="s">
        <v>494</v>
      </c>
      <c r="AN121" s="247"/>
      <c r="AO121" s="247"/>
      <c r="AP121" s="247"/>
      <c r="AQ121" s="589" t="s">
        <v>528</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525</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723</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375</v>
      </c>
      <c r="AF124" s="247"/>
      <c r="AG124" s="247"/>
      <c r="AH124" s="247"/>
      <c r="AI124" s="247" t="s">
        <v>397</v>
      </c>
      <c r="AJ124" s="247"/>
      <c r="AK124" s="247"/>
      <c r="AL124" s="247"/>
      <c r="AM124" s="247" t="s">
        <v>494</v>
      </c>
      <c r="AN124" s="247"/>
      <c r="AO124" s="247"/>
      <c r="AP124" s="247"/>
      <c r="AQ124" s="589" t="s">
        <v>528</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525</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723</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375</v>
      </c>
      <c r="AF127" s="247"/>
      <c r="AG127" s="247"/>
      <c r="AH127" s="247"/>
      <c r="AI127" s="247" t="s">
        <v>397</v>
      </c>
      <c r="AJ127" s="247"/>
      <c r="AK127" s="247"/>
      <c r="AL127" s="247"/>
      <c r="AM127" s="247" t="s">
        <v>494</v>
      </c>
      <c r="AN127" s="247"/>
      <c r="AO127" s="247"/>
      <c r="AP127" s="247"/>
      <c r="AQ127" s="589" t="s">
        <v>528</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525</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723</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390</v>
      </c>
      <c r="B130" s="186"/>
      <c r="C130" s="185" t="s">
        <v>235</v>
      </c>
      <c r="D130" s="186"/>
      <c r="E130" s="170" t="s">
        <v>264</v>
      </c>
      <c r="F130" s="171"/>
      <c r="G130" s="172" t="s">
        <v>724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263</v>
      </c>
      <c r="F131" s="176"/>
      <c r="G131" s="113" t="s">
        <v>725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236</v>
      </c>
      <c r="F132" s="180"/>
      <c r="G132" s="161" t="s">
        <v>245</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375</v>
      </c>
      <c r="AF132" s="133"/>
      <c r="AG132" s="133"/>
      <c r="AH132" s="134"/>
      <c r="AI132" s="158" t="s">
        <v>397</v>
      </c>
      <c r="AJ132" s="133"/>
      <c r="AK132" s="133"/>
      <c r="AL132" s="134"/>
      <c r="AM132" s="158" t="s">
        <v>685</v>
      </c>
      <c r="AN132" s="133"/>
      <c r="AO132" s="133"/>
      <c r="AP132" s="134"/>
      <c r="AQ132" s="154" t="s">
        <v>231</v>
      </c>
      <c r="AR132" s="155"/>
      <c r="AS132" s="155"/>
      <c r="AT132" s="156"/>
      <c r="AU132" s="197" t="s">
        <v>247</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705</v>
      </c>
      <c r="AR133" s="200"/>
      <c r="AS133" s="136" t="s">
        <v>232</v>
      </c>
      <c r="AT133" s="137"/>
      <c r="AU133" s="201" t="s">
        <v>705</v>
      </c>
      <c r="AV133" s="201"/>
      <c r="AW133" s="136" t="s">
        <v>179</v>
      </c>
      <c r="AX133" s="196"/>
      <c r="AY133">
        <f>$AY$132</f>
        <v>1</v>
      </c>
    </row>
    <row r="134" spans="1:51" ht="39.75" customHeight="1" x14ac:dyDescent="0.15">
      <c r="A134" s="190"/>
      <c r="B134" s="187"/>
      <c r="C134" s="181"/>
      <c r="D134" s="187"/>
      <c r="E134" s="181"/>
      <c r="F134" s="182"/>
      <c r="G134" s="107" t="s">
        <v>705</v>
      </c>
      <c r="H134" s="108"/>
      <c r="I134" s="108"/>
      <c r="J134" s="108"/>
      <c r="K134" s="108"/>
      <c r="L134" s="108"/>
      <c r="M134" s="108"/>
      <c r="N134" s="108"/>
      <c r="O134" s="108"/>
      <c r="P134" s="108"/>
      <c r="Q134" s="108"/>
      <c r="R134" s="108"/>
      <c r="S134" s="108"/>
      <c r="T134" s="108"/>
      <c r="U134" s="108"/>
      <c r="V134" s="108"/>
      <c r="W134" s="108"/>
      <c r="X134" s="109"/>
      <c r="Y134" s="202" t="s">
        <v>246</v>
      </c>
      <c r="Z134" s="203"/>
      <c r="AA134" s="204"/>
      <c r="AB134" s="205" t="s">
        <v>705</v>
      </c>
      <c r="AC134" s="206"/>
      <c r="AD134" s="206"/>
      <c r="AE134" s="207" t="s">
        <v>705</v>
      </c>
      <c r="AF134" s="208"/>
      <c r="AG134" s="208"/>
      <c r="AH134" s="208"/>
      <c r="AI134" s="207" t="s">
        <v>705</v>
      </c>
      <c r="AJ134" s="208"/>
      <c r="AK134" s="208"/>
      <c r="AL134" s="208"/>
      <c r="AM134" s="207" t="s">
        <v>754</v>
      </c>
      <c r="AN134" s="208"/>
      <c r="AO134" s="208"/>
      <c r="AP134" s="208"/>
      <c r="AQ134" s="207" t="s">
        <v>705</v>
      </c>
      <c r="AR134" s="208"/>
      <c r="AS134" s="208"/>
      <c r="AT134" s="208"/>
      <c r="AU134" s="207" t="s">
        <v>705</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705</v>
      </c>
      <c r="AC135" s="214"/>
      <c r="AD135" s="214"/>
      <c r="AE135" s="207" t="s">
        <v>705</v>
      </c>
      <c r="AF135" s="208"/>
      <c r="AG135" s="208"/>
      <c r="AH135" s="208"/>
      <c r="AI135" s="207" t="s">
        <v>705</v>
      </c>
      <c r="AJ135" s="208"/>
      <c r="AK135" s="208"/>
      <c r="AL135" s="208"/>
      <c r="AM135" s="207" t="s">
        <v>740</v>
      </c>
      <c r="AN135" s="208"/>
      <c r="AO135" s="208"/>
      <c r="AP135" s="208"/>
      <c r="AQ135" s="207" t="s">
        <v>705</v>
      </c>
      <c r="AR135" s="208"/>
      <c r="AS135" s="208"/>
      <c r="AT135" s="208"/>
      <c r="AU135" s="207" t="s">
        <v>705</v>
      </c>
      <c r="AV135" s="208"/>
      <c r="AW135" s="208"/>
      <c r="AX135" s="209"/>
      <c r="AY135">
        <f t="shared" si="13"/>
        <v>1</v>
      </c>
    </row>
    <row r="136" spans="1:51" ht="18.75" hidden="1" customHeight="1" x14ac:dyDescent="0.15">
      <c r="A136" s="190"/>
      <c r="B136" s="187"/>
      <c r="C136" s="181"/>
      <c r="D136" s="187"/>
      <c r="E136" s="181"/>
      <c r="F136" s="182"/>
      <c r="G136" s="161" t="s">
        <v>245</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375</v>
      </c>
      <c r="AF136" s="133"/>
      <c r="AG136" s="133"/>
      <c r="AH136" s="134"/>
      <c r="AI136" s="158" t="s">
        <v>397</v>
      </c>
      <c r="AJ136" s="133"/>
      <c r="AK136" s="133"/>
      <c r="AL136" s="134"/>
      <c r="AM136" s="158" t="s">
        <v>685</v>
      </c>
      <c r="AN136" s="133"/>
      <c r="AO136" s="133"/>
      <c r="AP136" s="134"/>
      <c r="AQ136" s="154" t="s">
        <v>231</v>
      </c>
      <c r="AR136" s="155"/>
      <c r="AS136" s="155"/>
      <c r="AT136" s="156"/>
      <c r="AU136" s="197" t="s">
        <v>247</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232</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246</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245</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375</v>
      </c>
      <c r="AF140" s="133"/>
      <c r="AG140" s="133"/>
      <c r="AH140" s="134"/>
      <c r="AI140" s="158" t="s">
        <v>397</v>
      </c>
      <c r="AJ140" s="133"/>
      <c r="AK140" s="133"/>
      <c r="AL140" s="134"/>
      <c r="AM140" s="158" t="s">
        <v>685</v>
      </c>
      <c r="AN140" s="133"/>
      <c r="AO140" s="133"/>
      <c r="AP140" s="134"/>
      <c r="AQ140" s="154" t="s">
        <v>231</v>
      </c>
      <c r="AR140" s="155"/>
      <c r="AS140" s="155"/>
      <c r="AT140" s="156"/>
      <c r="AU140" s="197" t="s">
        <v>247</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232</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246</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245</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375</v>
      </c>
      <c r="AF144" s="133"/>
      <c r="AG144" s="133"/>
      <c r="AH144" s="134"/>
      <c r="AI144" s="158" t="s">
        <v>397</v>
      </c>
      <c r="AJ144" s="133"/>
      <c r="AK144" s="133"/>
      <c r="AL144" s="134"/>
      <c r="AM144" s="158" t="s">
        <v>685</v>
      </c>
      <c r="AN144" s="133"/>
      <c r="AO144" s="133"/>
      <c r="AP144" s="134"/>
      <c r="AQ144" s="154" t="s">
        <v>231</v>
      </c>
      <c r="AR144" s="155"/>
      <c r="AS144" s="155"/>
      <c r="AT144" s="156"/>
      <c r="AU144" s="197" t="s">
        <v>247</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232</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246</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245</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375</v>
      </c>
      <c r="AF148" s="133"/>
      <c r="AG148" s="133"/>
      <c r="AH148" s="134"/>
      <c r="AI148" s="158" t="s">
        <v>397</v>
      </c>
      <c r="AJ148" s="133"/>
      <c r="AK148" s="133"/>
      <c r="AL148" s="134"/>
      <c r="AM148" s="158" t="s">
        <v>685</v>
      </c>
      <c r="AN148" s="133"/>
      <c r="AO148" s="133"/>
      <c r="AP148" s="134"/>
      <c r="AQ148" s="154" t="s">
        <v>231</v>
      </c>
      <c r="AR148" s="155"/>
      <c r="AS148" s="155"/>
      <c r="AT148" s="156"/>
      <c r="AU148" s="197" t="s">
        <v>247</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232</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246</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248</v>
      </c>
      <c r="H152" s="133"/>
      <c r="I152" s="133"/>
      <c r="J152" s="133"/>
      <c r="K152" s="133"/>
      <c r="L152" s="133"/>
      <c r="M152" s="133"/>
      <c r="N152" s="133"/>
      <c r="O152" s="133"/>
      <c r="P152" s="134"/>
      <c r="Q152" s="158" t="s">
        <v>326</v>
      </c>
      <c r="R152" s="133"/>
      <c r="S152" s="133"/>
      <c r="T152" s="133"/>
      <c r="U152" s="133"/>
      <c r="V152" s="133"/>
      <c r="W152" s="133"/>
      <c r="X152" s="133"/>
      <c r="Y152" s="133"/>
      <c r="Z152" s="133"/>
      <c r="AA152" s="133"/>
      <c r="AB152" s="132" t="s">
        <v>327</v>
      </c>
      <c r="AC152" s="133"/>
      <c r="AD152" s="134"/>
      <c r="AE152" s="158" t="s">
        <v>249</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250</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248</v>
      </c>
      <c r="H159" s="133"/>
      <c r="I159" s="133"/>
      <c r="J159" s="133"/>
      <c r="K159" s="133"/>
      <c r="L159" s="133"/>
      <c r="M159" s="133"/>
      <c r="N159" s="133"/>
      <c r="O159" s="133"/>
      <c r="P159" s="134"/>
      <c r="Q159" s="158" t="s">
        <v>326</v>
      </c>
      <c r="R159" s="133"/>
      <c r="S159" s="133"/>
      <c r="T159" s="133"/>
      <c r="U159" s="133"/>
      <c r="V159" s="133"/>
      <c r="W159" s="133"/>
      <c r="X159" s="133"/>
      <c r="Y159" s="133"/>
      <c r="Z159" s="133"/>
      <c r="AA159" s="133"/>
      <c r="AB159" s="132" t="s">
        <v>327</v>
      </c>
      <c r="AC159" s="133"/>
      <c r="AD159" s="134"/>
      <c r="AE159" s="138" t="s">
        <v>249</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250</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248</v>
      </c>
      <c r="H166" s="133"/>
      <c r="I166" s="133"/>
      <c r="J166" s="133"/>
      <c r="K166" s="133"/>
      <c r="L166" s="133"/>
      <c r="M166" s="133"/>
      <c r="N166" s="133"/>
      <c r="O166" s="133"/>
      <c r="P166" s="134"/>
      <c r="Q166" s="158" t="s">
        <v>326</v>
      </c>
      <c r="R166" s="133"/>
      <c r="S166" s="133"/>
      <c r="T166" s="133"/>
      <c r="U166" s="133"/>
      <c r="V166" s="133"/>
      <c r="W166" s="133"/>
      <c r="X166" s="133"/>
      <c r="Y166" s="133"/>
      <c r="Z166" s="133"/>
      <c r="AA166" s="133"/>
      <c r="AB166" s="132" t="s">
        <v>327</v>
      </c>
      <c r="AC166" s="133"/>
      <c r="AD166" s="134"/>
      <c r="AE166" s="138" t="s">
        <v>249</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250</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248</v>
      </c>
      <c r="H173" s="133"/>
      <c r="I173" s="133"/>
      <c r="J173" s="133"/>
      <c r="K173" s="133"/>
      <c r="L173" s="133"/>
      <c r="M173" s="133"/>
      <c r="N173" s="133"/>
      <c r="O173" s="133"/>
      <c r="P173" s="134"/>
      <c r="Q173" s="158" t="s">
        <v>326</v>
      </c>
      <c r="R173" s="133"/>
      <c r="S173" s="133"/>
      <c r="T173" s="133"/>
      <c r="U173" s="133"/>
      <c r="V173" s="133"/>
      <c r="W173" s="133"/>
      <c r="X173" s="133"/>
      <c r="Y173" s="133"/>
      <c r="Z173" s="133"/>
      <c r="AA173" s="133"/>
      <c r="AB173" s="132" t="s">
        <v>327</v>
      </c>
      <c r="AC173" s="133"/>
      <c r="AD173" s="134"/>
      <c r="AE173" s="138" t="s">
        <v>249</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250</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customHeight="1" x14ac:dyDescent="0.15">
      <c r="A180" s="190"/>
      <c r="B180" s="187"/>
      <c r="C180" s="181"/>
      <c r="D180" s="187"/>
      <c r="E180" s="181"/>
      <c r="F180" s="182"/>
      <c r="G180" s="159" t="s">
        <v>248</v>
      </c>
      <c r="H180" s="133"/>
      <c r="I180" s="133"/>
      <c r="J180" s="133"/>
      <c r="K180" s="133"/>
      <c r="L180" s="133"/>
      <c r="M180" s="133"/>
      <c r="N180" s="133"/>
      <c r="O180" s="133"/>
      <c r="P180" s="134"/>
      <c r="Q180" s="158" t="s">
        <v>326</v>
      </c>
      <c r="R180" s="133"/>
      <c r="S180" s="133"/>
      <c r="T180" s="133"/>
      <c r="U180" s="133"/>
      <c r="V180" s="133"/>
      <c r="W180" s="133"/>
      <c r="X180" s="133"/>
      <c r="Y180" s="133"/>
      <c r="Z180" s="133"/>
      <c r="AA180" s="133"/>
      <c r="AB180" s="132" t="s">
        <v>327</v>
      </c>
      <c r="AC180" s="133"/>
      <c r="AD180" s="134"/>
      <c r="AE180" s="138" t="s">
        <v>249</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1</v>
      </c>
    </row>
    <row r="181" spans="1:51" ht="22.5"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1</v>
      </c>
    </row>
    <row r="182" spans="1:51" ht="22.5" customHeight="1" x14ac:dyDescent="0.15">
      <c r="A182" s="190"/>
      <c r="B182" s="187"/>
      <c r="C182" s="181"/>
      <c r="D182" s="187"/>
      <c r="E182" s="181"/>
      <c r="F182" s="182"/>
      <c r="G182" s="107" t="s">
        <v>726</v>
      </c>
      <c r="H182" s="108"/>
      <c r="I182" s="108"/>
      <c r="J182" s="108"/>
      <c r="K182" s="108"/>
      <c r="L182" s="108"/>
      <c r="M182" s="108"/>
      <c r="N182" s="108"/>
      <c r="O182" s="108"/>
      <c r="P182" s="109"/>
      <c r="Q182" s="128" t="s">
        <v>705</v>
      </c>
      <c r="R182" s="108"/>
      <c r="S182" s="108"/>
      <c r="T182" s="108"/>
      <c r="U182" s="108"/>
      <c r="V182" s="108"/>
      <c r="W182" s="108"/>
      <c r="X182" s="108"/>
      <c r="Y182" s="108"/>
      <c r="Z182" s="108"/>
      <c r="AA182" s="290"/>
      <c r="AB182" s="144" t="s">
        <v>705</v>
      </c>
      <c r="AC182" s="145"/>
      <c r="AD182" s="145"/>
      <c r="AE182" s="150" t="s">
        <v>727</v>
      </c>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1</v>
      </c>
    </row>
    <row r="183" spans="1:51" ht="34.9"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1</v>
      </c>
    </row>
    <row r="184" spans="1:51" ht="25.5"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250</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1</v>
      </c>
    </row>
    <row r="185" spans="1:51" ht="22.5"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t="s">
        <v>755</v>
      </c>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1</v>
      </c>
    </row>
    <row r="186" spans="1:51" ht="22.5"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1</v>
      </c>
    </row>
    <row r="187" spans="1:51" ht="23.25" customHeight="1" x14ac:dyDescent="0.15">
      <c r="A187" s="190"/>
      <c r="B187" s="187"/>
      <c r="C187" s="181"/>
      <c r="D187" s="187"/>
      <c r="E187" s="125" t="s">
        <v>291</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852</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264</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263</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236</v>
      </c>
      <c r="F192" s="180"/>
      <c r="G192" s="161" t="s">
        <v>245</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375</v>
      </c>
      <c r="AF192" s="133"/>
      <c r="AG192" s="133"/>
      <c r="AH192" s="134"/>
      <c r="AI192" s="158" t="s">
        <v>397</v>
      </c>
      <c r="AJ192" s="133"/>
      <c r="AK192" s="133"/>
      <c r="AL192" s="134"/>
      <c r="AM192" s="158" t="s">
        <v>685</v>
      </c>
      <c r="AN192" s="133"/>
      <c r="AO192" s="133"/>
      <c r="AP192" s="134"/>
      <c r="AQ192" s="154" t="s">
        <v>231</v>
      </c>
      <c r="AR192" s="155"/>
      <c r="AS192" s="155"/>
      <c r="AT192" s="156"/>
      <c r="AU192" s="197" t="s">
        <v>247</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232</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246</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245</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375</v>
      </c>
      <c r="AF196" s="133"/>
      <c r="AG196" s="133"/>
      <c r="AH196" s="134"/>
      <c r="AI196" s="158" t="s">
        <v>397</v>
      </c>
      <c r="AJ196" s="133"/>
      <c r="AK196" s="133"/>
      <c r="AL196" s="134"/>
      <c r="AM196" s="158" t="s">
        <v>685</v>
      </c>
      <c r="AN196" s="133"/>
      <c r="AO196" s="133"/>
      <c r="AP196" s="134"/>
      <c r="AQ196" s="154" t="s">
        <v>231</v>
      </c>
      <c r="AR196" s="155"/>
      <c r="AS196" s="155"/>
      <c r="AT196" s="156"/>
      <c r="AU196" s="197" t="s">
        <v>247</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232</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246</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245</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375</v>
      </c>
      <c r="AF200" s="133"/>
      <c r="AG200" s="133"/>
      <c r="AH200" s="134"/>
      <c r="AI200" s="158" t="s">
        <v>397</v>
      </c>
      <c r="AJ200" s="133"/>
      <c r="AK200" s="133"/>
      <c r="AL200" s="134"/>
      <c r="AM200" s="158" t="s">
        <v>685</v>
      </c>
      <c r="AN200" s="133"/>
      <c r="AO200" s="133"/>
      <c r="AP200" s="134"/>
      <c r="AQ200" s="154" t="s">
        <v>231</v>
      </c>
      <c r="AR200" s="155"/>
      <c r="AS200" s="155"/>
      <c r="AT200" s="156"/>
      <c r="AU200" s="197" t="s">
        <v>247</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232</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246</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245</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375</v>
      </c>
      <c r="AF204" s="133"/>
      <c r="AG204" s="133"/>
      <c r="AH204" s="134"/>
      <c r="AI204" s="158" t="s">
        <v>397</v>
      </c>
      <c r="AJ204" s="133"/>
      <c r="AK204" s="133"/>
      <c r="AL204" s="134"/>
      <c r="AM204" s="158" t="s">
        <v>685</v>
      </c>
      <c r="AN204" s="133"/>
      <c r="AO204" s="133"/>
      <c r="AP204" s="134"/>
      <c r="AQ204" s="154" t="s">
        <v>231</v>
      </c>
      <c r="AR204" s="155"/>
      <c r="AS204" s="155"/>
      <c r="AT204" s="156"/>
      <c r="AU204" s="197" t="s">
        <v>247</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232</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246</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245</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375</v>
      </c>
      <c r="AF208" s="133"/>
      <c r="AG208" s="133"/>
      <c r="AH208" s="134"/>
      <c r="AI208" s="158" t="s">
        <v>397</v>
      </c>
      <c r="AJ208" s="133"/>
      <c r="AK208" s="133"/>
      <c r="AL208" s="134"/>
      <c r="AM208" s="158" t="s">
        <v>685</v>
      </c>
      <c r="AN208" s="133"/>
      <c r="AO208" s="133"/>
      <c r="AP208" s="134"/>
      <c r="AQ208" s="154" t="s">
        <v>231</v>
      </c>
      <c r="AR208" s="155"/>
      <c r="AS208" s="155"/>
      <c r="AT208" s="156"/>
      <c r="AU208" s="197" t="s">
        <v>247</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232</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246</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248</v>
      </c>
      <c r="H212" s="133"/>
      <c r="I212" s="133"/>
      <c r="J212" s="133"/>
      <c r="K212" s="133"/>
      <c r="L212" s="133"/>
      <c r="M212" s="133"/>
      <c r="N212" s="133"/>
      <c r="O212" s="133"/>
      <c r="P212" s="134"/>
      <c r="Q212" s="158" t="s">
        <v>326</v>
      </c>
      <c r="R212" s="133"/>
      <c r="S212" s="133"/>
      <c r="T212" s="133"/>
      <c r="U212" s="133"/>
      <c r="V212" s="133"/>
      <c r="W212" s="133"/>
      <c r="X212" s="133"/>
      <c r="Y212" s="133"/>
      <c r="Z212" s="133"/>
      <c r="AA212" s="133"/>
      <c r="AB212" s="132" t="s">
        <v>327</v>
      </c>
      <c r="AC212" s="133"/>
      <c r="AD212" s="134"/>
      <c r="AE212" s="158" t="s">
        <v>249</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250</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248</v>
      </c>
      <c r="H219" s="133"/>
      <c r="I219" s="133"/>
      <c r="J219" s="133"/>
      <c r="K219" s="133"/>
      <c r="L219" s="133"/>
      <c r="M219" s="133"/>
      <c r="N219" s="133"/>
      <c r="O219" s="133"/>
      <c r="P219" s="134"/>
      <c r="Q219" s="158" t="s">
        <v>326</v>
      </c>
      <c r="R219" s="133"/>
      <c r="S219" s="133"/>
      <c r="T219" s="133"/>
      <c r="U219" s="133"/>
      <c r="V219" s="133"/>
      <c r="W219" s="133"/>
      <c r="X219" s="133"/>
      <c r="Y219" s="133"/>
      <c r="Z219" s="133"/>
      <c r="AA219" s="133"/>
      <c r="AB219" s="132" t="s">
        <v>327</v>
      </c>
      <c r="AC219" s="133"/>
      <c r="AD219" s="134"/>
      <c r="AE219" s="138" t="s">
        <v>249</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250</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248</v>
      </c>
      <c r="H226" s="133"/>
      <c r="I226" s="133"/>
      <c r="J226" s="133"/>
      <c r="K226" s="133"/>
      <c r="L226" s="133"/>
      <c r="M226" s="133"/>
      <c r="N226" s="133"/>
      <c r="O226" s="133"/>
      <c r="P226" s="134"/>
      <c r="Q226" s="158" t="s">
        <v>326</v>
      </c>
      <c r="R226" s="133"/>
      <c r="S226" s="133"/>
      <c r="T226" s="133"/>
      <c r="U226" s="133"/>
      <c r="V226" s="133"/>
      <c r="W226" s="133"/>
      <c r="X226" s="133"/>
      <c r="Y226" s="133"/>
      <c r="Z226" s="133"/>
      <c r="AA226" s="133"/>
      <c r="AB226" s="132" t="s">
        <v>327</v>
      </c>
      <c r="AC226" s="133"/>
      <c r="AD226" s="134"/>
      <c r="AE226" s="138" t="s">
        <v>249</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250</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248</v>
      </c>
      <c r="H233" s="133"/>
      <c r="I233" s="133"/>
      <c r="J233" s="133"/>
      <c r="K233" s="133"/>
      <c r="L233" s="133"/>
      <c r="M233" s="133"/>
      <c r="N233" s="133"/>
      <c r="O233" s="133"/>
      <c r="P233" s="134"/>
      <c r="Q233" s="158" t="s">
        <v>326</v>
      </c>
      <c r="R233" s="133"/>
      <c r="S233" s="133"/>
      <c r="T233" s="133"/>
      <c r="U233" s="133"/>
      <c r="V233" s="133"/>
      <c r="W233" s="133"/>
      <c r="X233" s="133"/>
      <c r="Y233" s="133"/>
      <c r="Z233" s="133"/>
      <c r="AA233" s="133"/>
      <c r="AB233" s="132" t="s">
        <v>327</v>
      </c>
      <c r="AC233" s="133"/>
      <c r="AD233" s="134"/>
      <c r="AE233" s="138" t="s">
        <v>249</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250</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248</v>
      </c>
      <c r="H240" s="133"/>
      <c r="I240" s="133"/>
      <c r="J240" s="133"/>
      <c r="K240" s="133"/>
      <c r="L240" s="133"/>
      <c r="M240" s="133"/>
      <c r="N240" s="133"/>
      <c r="O240" s="133"/>
      <c r="P240" s="134"/>
      <c r="Q240" s="158" t="s">
        <v>326</v>
      </c>
      <c r="R240" s="133"/>
      <c r="S240" s="133"/>
      <c r="T240" s="133"/>
      <c r="U240" s="133"/>
      <c r="V240" s="133"/>
      <c r="W240" s="133"/>
      <c r="X240" s="133"/>
      <c r="Y240" s="133"/>
      <c r="Z240" s="133"/>
      <c r="AA240" s="133"/>
      <c r="AB240" s="132" t="s">
        <v>327</v>
      </c>
      <c r="AC240" s="133"/>
      <c r="AD240" s="134"/>
      <c r="AE240" s="138" t="s">
        <v>249</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250</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291</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264</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263</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236</v>
      </c>
      <c r="F252" s="180"/>
      <c r="G252" s="161" t="s">
        <v>245</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375</v>
      </c>
      <c r="AF252" s="133"/>
      <c r="AG252" s="133"/>
      <c r="AH252" s="134"/>
      <c r="AI252" s="158" t="s">
        <v>397</v>
      </c>
      <c r="AJ252" s="133"/>
      <c r="AK252" s="133"/>
      <c r="AL252" s="134"/>
      <c r="AM252" s="158" t="s">
        <v>685</v>
      </c>
      <c r="AN252" s="133"/>
      <c r="AO252" s="133"/>
      <c r="AP252" s="134"/>
      <c r="AQ252" s="154" t="s">
        <v>231</v>
      </c>
      <c r="AR252" s="155"/>
      <c r="AS252" s="155"/>
      <c r="AT252" s="156"/>
      <c r="AU252" s="197" t="s">
        <v>247</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232</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246</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245</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375</v>
      </c>
      <c r="AF256" s="133"/>
      <c r="AG256" s="133"/>
      <c r="AH256" s="134"/>
      <c r="AI256" s="158" t="s">
        <v>397</v>
      </c>
      <c r="AJ256" s="133"/>
      <c r="AK256" s="133"/>
      <c r="AL256" s="134"/>
      <c r="AM256" s="158" t="s">
        <v>685</v>
      </c>
      <c r="AN256" s="133"/>
      <c r="AO256" s="133"/>
      <c r="AP256" s="134"/>
      <c r="AQ256" s="154" t="s">
        <v>231</v>
      </c>
      <c r="AR256" s="155"/>
      <c r="AS256" s="155"/>
      <c r="AT256" s="156"/>
      <c r="AU256" s="197" t="s">
        <v>247</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232</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246</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245</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375</v>
      </c>
      <c r="AF260" s="133"/>
      <c r="AG260" s="133"/>
      <c r="AH260" s="134"/>
      <c r="AI260" s="158" t="s">
        <v>397</v>
      </c>
      <c r="AJ260" s="133"/>
      <c r="AK260" s="133"/>
      <c r="AL260" s="134"/>
      <c r="AM260" s="158" t="s">
        <v>685</v>
      </c>
      <c r="AN260" s="133"/>
      <c r="AO260" s="133"/>
      <c r="AP260" s="134"/>
      <c r="AQ260" s="154" t="s">
        <v>231</v>
      </c>
      <c r="AR260" s="155"/>
      <c r="AS260" s="155"/>
      <c r="AT260" s="156"/>
      <c r="AU260" s="197" t="s">
        <v>247</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232</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246</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245</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375</v>
      </c>
      <c r="AF264" s="133"/>
      <c r="AG264" s="133"/>
      <c r="AH264" s="134"/>
      <c r="AI264" s="158" t="s">
        <v>397</v>
      </c>
      <c r="AJ264" s="133"/>
      <c r="AK264" s="133"/>
      <c r="AL264" s="134"/>
      <c r="AM264" s="158" t="s">
        <v>685</v>
      </c>
      <c r="AN264" s="133"/>
      <c r="AO264" s="133"/>
      <c r="AP264" s="134"/>
      <c r="AQ264" s="158" t="s">
        <v>231</v>
      </c>
      <c r="AR264" s="133"/>
      <c r="AS264" s="133"/>
      <c r="AT264" s="134"/>
      <c r="AU264" s="139" t="s">
        <v>247</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232</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246</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245</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375</v>
      </c>
      <c r="AF268" s="133"/>
      <c r="AG268" s="133"/>
      <c r="AH268" s="134"/>
      <c r="AI268" s="158" t="s">
        <v>397</v>
      </c>
      <c r="AJ268" s="133"/>
      <c r="AK268" s="133"/>
      <c r="AL268" s="134"/>
      <c r="AM268" s="158" t="s">
        <v>685</v>
      </c>
      <c r="AN268" s="133"/>
      <c r="AO268" s="133"/>
      <c r="AP268" s="134"/>
      <c r="AQ268" s="154" t="s">
        <v>231</v>
      </c>
      <c r="AR268" s="155"/>
      <c r="AS268" s="155"/>
      <c r="AT268" s="156"/>
      <c r="AU268" s="197" t="s">
        <v>247</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232</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246</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248</v>
      </c>
      <c r="H272" s="133"/>
      <c r="I272" s="133"/>
      <c r="J272" s="133"/>
      <c r="K272" s="133"/>
      <c r="L272" s="133"/>
      <c r="M272" s="133"/>
      <c r="N272" s="133"/>
      <c r="O272" s="133"/>
      <c r="P272" s="134"/>
      <c r="Q272" s="158" t="s">
        <v>326</v>
      </c>
      <c r="R272" s="133"/>
      <c r="S272" s="133"/>
      <c r="T272" s="133"/>
      <c r="U272" s="133"/>
      <c r="V272" s="133"/>
      <c r="W272" s="133"/>
      <c r="X272" s="133"/>
      <c r="Y272" s="133"/>
      <c r="Z272" s="133"/>
      <c r="AA272" s="133"/>
      <c r="AB272" s="132" t="s">
        <v>327</v>
      </c>
      <c r="AC272" s="133"/>
      <c r="AD272" s="134"/>
      <c r="AE272" s="158" t="s">
        <v>249</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250</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248</v>
      </c>
      <c r="H279" s="133"/>
      <c r="I279" s="133"/>
      <c r="J279" s="133"/>
      <c r="K279" s="133"/>
      <c r="L279" s="133"/>
      <c r="M279" s="133"/>
      <c r="N279" s="133"/>
      <c r="O279" s="133"/>
      <c r="P279" s="134"/>
      <c r="Q279" s="158" t="s">
        <v>326</v>
      </c>
      <c r="R279" s="133"/>
      <c r="S279" s="133"/>
      <c r="T279" s="133"/>
      <c r="U279" s="133"/>
      <c r="V279" s="133"/>
      <c r="W279" s="133"/>
      <c r="X279" s="133"/>
      <c r="Y279" s="133"/>
      <c r="Z279" s="133"/>
      <c r="AA279" s="133"/>
      <c r="AB279" s="132" t="s">
        <v>327</v>
      </c>
      <c r="AC279" s="133"/>
      <c r="AD279" s="134"/>
      <c r="AE279" s="138" t="s">
        <v>249</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250</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248</v>
      </c>
      <c r="H286" s="133"/>
      <c r="I286" s="133"/>
      <c r="J286" s="133"/>
      <c r="K286" s="133"/>
      <c r="L286" s="133"/>
      <c r="M286" s="133"/>
      <c r="N286" s="133"/>
      <c r="O286" s="133"/>
      <c r="P286" s="134"/>
      <c r="Q286" s="158" t="s">
        <v>326</v>
      </c>
      <c r="R286" s="133"/>
      <c r="S286" s="133"/>
      <c r="T286" s="133"/>
      <c r="U286" s="133"/>
      <c r="V286" s="133"/>
      <c r="W286" s="133"/>
      <c r="X286" s="133"/>
      <c r="Y286" s="133"/>
      <c r="Z286" s="133"/>
      <c r="AA286" s="133"/>
      <c r="AB286" s="132" t="s">
        <v>327</v>
      </c>
      <c r="AC286" s="133"/>
      <c r="AD286" s="134"/>
      <c r="AE286" s="138" t="s">
        <v>249</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250</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248</v>
      </c>
      <c r="H293" s="133"/>
      <c r="I293" s="133"/>
      <c r="J293" s="133"/>
      <c r="K293" s="133"/>
      <c r="L293" s="133"/>
      <c r="M293" s="133"/>
      <c r="N293" s="133"/>
      <c r="O293" s="133"/>
      <c r="P293" s="134"/>
      <c r="Q293" s="158" t="s">
        <v>326</v>
      </c>
      <c r="R293" s="133"/>
      <c r="S293" s="133"/>
      <c r="T293" s="133"/>
      <c r="U293" s="133"/>
      <c r="V293" s="133"/>
      <c r="W293" s="133"/>
      <c r="X293" s="133"/>
      <c r="Y293" s="133"/>
      <c r="Z293" s="133"/>
      <c r="AA293" s="133"/>
      <c r="AB293" s="132" t="s">
        <v>327</v>
      </c>
      <c r="AC293" s="133"/>
      <c r="AD293" s="134"/>
      <c r="AE293" s="138" t="s">
        <v>249</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250</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248</v>
      </c>
      <c r="H300" s="133"/>
      <c r="I300" s="133"/>
      <c r="J300" s="133"/>
      <c r="K300" s="133"/>
      <c r="L300" s="133"/>
      <c r="M300" s="133"/>
      <c r="N300" s="133"/>
      <c r="O300" s="133"/>
      <c r="P300" s="134"/>
      <c r="Q300" s="158" t="s">
        <v>326</v>
      </c>
      <c r="R300" s="133"/>
      <c r="S300" s="133"/>
      <c r="T300" s="133"/>
      <c r="U300" s="133"/>
      <c r="V300" s="133"/>
      <c r="W300" s="133"/>
      <c r="X300" s="133"/>
      <c r="Y300" s="133"/>
      <c r="Z300" s="133"/>
      <c r="AA300" s="133"/>
      <c r="AB300" s="132" t="s">
        <v>327</v>
      </c>
      <c r="AC300" s="133"/>
      <c r="AD300" s="134"/>
      <c r="AE300" s="138" t="s">
        <v>249</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250</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291</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264</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263</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236</v>
      </c>
      <c r="F312" s="180"/>
      <c r="G312" s="161" t="s">
        <v>245</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375</v>
      </c>
      <c r="AF312" s="133"/>
      <c r="AG312" s="133"/>
      <c r="AH312" s="134"/>
      <c r="AI312" s="158" t="s">
        <v>397</v>
      </c>
      <c r="AJ312" s="133"/>
      <c r="AK312" s="133"/>
      <c r="AL312" s="134"/>
      <c r="AM312" s="158" t="s">
        <v>685</v>
      </c>
      <c r="AN312" s="133"/>
      <c r="AO312" s="133"/>
      <c r="AP312" s="134"/>
      <c r="AQ312" s="154" t="s">
        <v>231</v>
      </c>
      <c r="AR312" s="155"/>
      <c r="AS312" s="155"/>
      <c r="AT312" s="156"/>
      <c r="AU312" s="197" t="s">
        <v>247</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232</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246</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245</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375</v>
      </c>
      <c r="AF316" s="133"/>
      <c r="AG316" s="133"/>
      <c r="AH316" s="134"/>
      <c r="AI316" s="158" t="s">
        <v>397</v>
      </c>
      <c r="AJ316" s="133"/>
      <c r="AK316" s="133"/>
      <c r="AL316" s="134"/>
      <c r="AM316" s="158" t="s">
        <v>685</v>
      </c>
      <c r="AN316" s="133"/>
      <c r="AO316" s="133"/>
      <c r="AP316" s="134"/>
      <c r="AQ316" s="154" t="s">
        <v>231</v>
      </c>
      <c r="AR316" s="155"/>
      <c r="AS316" s="155"/>
      <c r="AT316" s="156"/>
      <c r="AU316" s="197" t="s">
        <v>247</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232</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246</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245</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375</v>
      </c>
      <c r="AF320" s="133"/>
      <c r="AG320" s="133"/>
      <c r="AH320" s="134"/>
      <c r="AI320" s="158" t="s">
        <v>397</v>
      </c>
      <c r="AJ320" s="133"/>
      <c r="AK320" s="133"/>
      <c r="AL320" s="134"/>
      <c r="AM320" s="158" t="s">
        <v>685</v>
      </c>
      <c r="AN320" s="133"/>
      <c r="AO320" s="133"/>
      <c r="AP320" s="134"/>
      <c r="AQ320" s="154" t="s">
        <v>231</v>
      </c>
      <c r="AR320" s="155"/>
      <c r="AS320" s="155"/>
      <c r="AT320" s="156"/>
      <c r="AU320" s="197" t="s">
        <v>247</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232</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246</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245</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375</v>
      </c>
      <c r="AF324" s="133"/>
      <c r="AG324" s="133"/>
      <c r="AH324" s="134"/>
      <c r="AI324" s="158" t="s">
        <v>397</v>
      </c>
      <c r="AJ324" s="133"/>
      <c r="AK324" s="133"/>
      <c r="AL324" s="134"/>
      <c r="AM324" s="158" t="s">
        <v>685</v>
      </c>
      <c r="AN324" s="133"/>
      <c r="AO324" s="133"/>
      <c r="AP324" s="134"/>
      <c r="AQ324" s="154" t="s">
        <v>231</v>
      </c>
      <c r="AR324" s="155"/>
      <c r="AS324" s="155"/>
      <c r="AT324" s="156"/>
      <c r="AU324" s="197" t="s">
        <v>247</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232</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246</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245</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375</v>
      </c>
      <c r="AF328" s="133"/>
      <c r="AG328" s="133"/>
      <c r="AH328" s="134"/>
      <c r="AI328" s="158" t="s">
        <v>397</v>
      </c>
      <c r="AJ328" s="133"/>
      <c r="AK328" s="133"/>
      <c r="AL328" s="134"/>
      <c r="AM328" s="158" t="s">
        <v>685</v>
      </c>
      <c r="AN328" s="133"/>
      <c r="AO328" s="133"/>
      <c r="AP328" s="134"/>
      <c r="AQ328" s="154" t="s">
        <v>231</v>
      </c>
      <c r="AR328" s="155"/>
      <c r="AS328" s="155"/>
      <c r="AT328" s="156"/>
      <c r="AU328" s="197" t="s">
        <v>247</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232</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246</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248</v>
      </c>
      <c r="H332" s="133"/>
      <c r="I332" s="133"/>
      <c r="J332" s="133"/>
      <c r="K332" s="133"/>
      <c r="L332" s="133"/>
      <c r="M332" s="133"/>
      <c r="N332" s="133"/>
      <c r="O332" s="133"/>
      <c r="P332" s="134"/>
      <c r="Q332" s="158" t="s">
        <v>326</v>
      </c>
      <c r="R332" s="133"/>
      <c r="S332" s="133"/>
      <c r="T332" s="133"/>
      <c r="U332" s="133"/>
      <c r="V332" s="133"/>
      <c r="W332" s="133"/>
      <c r="X332" s="133"/>
      <c r="Y332" s="133"/>
      <c r="Z332" s="133"/>
      <c r="AA332" s="133"/>
      <c r="AB332" s="132" t="s">
        <v>327</v>
      </c>
      <c r="AC332" s="133"/>
      <c r="AD332" s="134"/>
      <c r="AE332" s="158" t="s">
        <v>249</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250</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248</v>
      </c>
      <c r="H339" s="133"/>
      <c r="I339" s="133"/>
      <c r="J339" s="133"/>
      <c r="K339" s="133"/>
      <c r="L339" s="133"/>
      <c r="M339" s="133"/>
      <c r="N339" s="133"/>
      <c r="O339" s="133"/>
      <c r="P339" s="134"/>
      <c r="Q339" s="158" t="s">
        <v>326</v>
      </c>
      <c r="R339" s="133"/>
      <c r="S339" s="133"/>
      <c r="T339" s="133"/>
      <c r="U339" s="133"/>
      <c r="V339" s="133"/>
      <c r="W339" s="133"/>
      <c r="X339" s="133"/>
      <c r="Y339" s="133"/>
      <c r="Z339" s="133"/>
      <c r="AA339" s="133"/>
      <c r="AB339" s="132" t="s">
        <v>327</v>
      </c>
      <c r="AC339" s="133"/>
      <c r="AD339" s="134"/>
      <c r="AE339" s="138" t="s">
        <v>249</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250</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248</v>
      </c>
      <c r="H346" s="133"/>
      <c r="I346" s="133"/>
      <c r="J346" s="133"/>
      <c r="K346" s="133"/>
      <c r="L346" s="133"/>
      <c r="M346" s="133"/>
      <c r="N346" s="133"/>
      <c r="O346" s="133"/>
      <c r="P346" s="134"/>
      <c r="Q346" s="158" t="s">
        <v>326</v>
      </c>
      <c r="R346" s="133"/>
      <c r="S346" s="133"/>
      <c r="T346" s="133"/>
      <c r="U346" s="133"/>
      <c r="V346" s="133"/>
      <c r="W346" s="133"/>
      <c r="X346" s="133"/>
      <c r="Y346" s="133"/>
      <c r="Z346" s="133"/>
      <c r="AA346" s="133"/>
      <c r="AB346" s="132" t="s">
        <v>327</v>
      </c>
      <c r="AC346" s="133"/>
      <c r="AD346" s="134"/>
      <c r="AE346" s="138" t="s">
        <v>249</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250</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248</v>
      </c>
      <c r="H353" s="133"/>
      <c r="I353" s="133"/>
      <c r="J353" s="133"/>
      <c r="K353" s="133"/>
      <c r="L353" s="133"/>
      <c r="M353" s="133"/>
      <c r="N353" s="133"/>
      <c r="O353" s="133"/>
      <c r="P353" s="134"/>
      <c r="Q353" s="158" t="s">
        <v>326</v>
      </c>
      <c r="R353" s="133"/>
      <c r="S353" s="133"/>
      <c r="T353" s="133"/>
      <c r="U353" s="133"/>
      <c r="V353" s="133"/>
      <c r="W353" s="133"/>
      <c r="X353" s="133"/>
      <c r="Y353" s="133"/>
      <c r="Z353" s="133"/>
      <c r="AA353" s="133"/>
      <c r="AB353" s="132" t="s">
        <v>327</v>
      </c>
      <c r="AC353" s="133"/>
      <c r="AD353" s="134"/>
      <c r="AE353" s="138" t="s">
        <v>249</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250</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248</v>
      </c>
      <c r="H360" s="133"/>
      <c r="I360" s="133"/>
      <c r="J360" s="133"/>
      <c r="K360" s="133"/>
      <c r="L360" s="133"/>
      <c r="M360" s="133"/>
      <c r="N360" s="133"/>
      <c r="O360" s="133"/>
      <c r="P360" s="134"/>
      <c r="Q360" s="158" t="s">
        <v>326</v>
      </c>
      <c r="R360" s="133"/>
      <c r="S360" s="133"/>
      <c r="T360" s="133"/>
      <c r="U360" s="133"/>
      <c r="V360" s="133"/>
      <c r="W360" s="133"/>
      <c r="X360" s="133"/>
      <c r="Y360" s="133"/>
      <c r="Z360" s="133"/>
      <c r="AA360" s="133"/>
      <c r="AB360" s="132" t="s">
        <v>327</v>
      </c>
      <c r="AC360" s="133"/>
      <c r="AD360" s="134"/>
      <c r="AE360" s="138" t="s">
        <v>249</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250</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291</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264</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263</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236</v>
      </c>
      <c r="F372" s="180"/>
      <c r="G372" s="161" t="s">
        <v>245</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375</v>
      </c>
      <c r="AF372" s="133"/>
      <c r="AG372" s="133"/>
      <c r="AH372" s="134"/>
      <c r="AI372" s="158" t="s">
        <v>397</v>
      </c>
      <c r="AJ372" s="133"/>
      <c r="AK372" s="133"/>
      <c r="AL372" s="134"/>
      <c r="AM372" s="158" t="s">
        <v>685</v>
      </c>
      <c r="AN372" s="133"/>
      <c r="AO372" s="133"/>
      <c r="AP372" s="134"/>
      <c r="AQ372" s="154" t="s">
        <v>231</v>
      </c>
      <c r="AR372" s="155"/>
      <c r="AS372" s="155"/>
      <c r="AT372" s="156"/>
      <c r="AU372" s="197" t="s">
        <v>247</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232</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246</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245</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375</v>
      </c>
      <c r="AF376" s="133"/>
      <c r="AG376" s="133"/>
      <c r="AH376" s="134"/>
      <c r="AI376" s="158" t="s">
        <v>397</v>
      </c>
      <c r="AJ376" s="133"/>
      <c r="AK376" s="133"/>
      <c r="AL376" s="134"/>
      <c r="AM376" s="158" t="s">
        <v>685</v>
      </c>
      <c r="AN376" s="133"/>
      <c r="AO376" s="133"/>
      <c r="AP376" s="134"/>
      <c r="AQ376" s="154" t="s">
        <v>231</v>
      </c>
      <c r="AR376" s="155"/>
      <c r="AS376" s="155"/>
      <c r="AT376" s="156"/>
      <c r="AU376" s="197" t="s">
        <v>247</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232</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246</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245</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375</v>
      </c>
      <c r="AF380" s="133"/>
      <c r="AG380" s="133"/>
      <c r="AH380" s="134"/>
      <c r="AI380" s="158" t="s">
        <v>397</v>
      </c>
      <c r="AJ380" s="133"/>
      <c r="AK380" s="133"/>
      <c r="AL380" s="134"/>
      <c r="AM380" s="158" t="s">
        <v>685</v>
      </c>
      <c r="AN380" s="133"/>
      <c r="AO380" s="133"/>
      <c r="AP380" s="134"/>
      <c r="AQ380" s="154" t="s">
        <v>231</v>
      </c>
      <c r="AR380" s="155"/>
      <c r="AS380" s="155"/>
      <c r="AT380" s="156"/>
      <c r="AU380" s="197" t="s">
        <v>247</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232</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246</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245</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375</v>
      </c>
      <c r="AF384" s="133"/>
      <c r="AG384" s="133"/>
      <c r="AH384" s="134"/>
      <c r="AI384" s="158" t="s">
        <v>397</v>
      </c>
      <c r="AJ384" s="133"/>
      <c r="AK384" s="133"/>
      <c r="AL384" s="134"/>
      <c r="AM384" s="158" t="s">
        <v>685</v>
      </c>
      <c r="AN384" s="133"/>
      <c r="AO384" s="133"/>
      <c r="AP384" s="134"/>
      <c r="AQ384" s="154" t="s">
        <v>231</v>
      </c>
      <c r="AR384" s="155"/>
      <c r="AS384" s="155"/>
      <c r="AT384" s="156"/>
      <c r="AU384" s="197" t="s">
        <v>247</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232</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246</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245</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375</v>
      </c>
      <c r="AF388" s="133"/>
      <c r="AG388" s="133"/>
      <c r="AH388" s="134"/>
      <c r="AI388" s="158" t="s">
        <v>397</v>
      </c>
      <c r="AJ388" s="133"/>
      <c r="AK388" s="133"/>
      <c r="AL388" s="134"/>
      <c r="AM388" s="158" t="s">
        <v>685</v>
      </c>
      <c r="AN388" s="133"/>
      <c r="AO388" s="133"/>
      <c r="AP388" s="134"/>
      <c r="AQ388" s="154" t="s">
        <v>231</v>
      </c>
      <c r="AR388" s="155"/>
      <c r="AS388" s="155"/>
      <c r="AT388" s="156"/>
      <c r="AU388" s="197" t="s">
        <v>247</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232</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246</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248</v>
      </c>
      <c r="H392" s="133"/>
      <c r="I392" s="133"/>
      <c r="J392" s="133"/>
      <c r="K392" s="133"/>
      <c r="L392" s="133"/>
      <c r="M392" s="133"/>
      <c r="N392" s="133"/>
      <c r="O392" s="133"/>
      <c r="P392" s="134"/>
      <c r="Q392" s="158" t="s">
        <v>326</v>
      </c>
      <c r="R392" s="133"/>
      <c r="S392" s="133"/>
      <c r="T392" s="133"/>
      <c r="U392" s="133"/>
      <c r="V392" s="133"/>
      <c r="W392" s="133"/>
      <c r="X392" s="133"/>
      <c r="Y392" s="133"/>
      <c r="Z392" s="133"/>
      <c r="AA392" s="133"/>
      <c r="AB392" s="132" t="s">
        <v>327</v>
      </c>
      <c r="AC392" s="133"/>
      <c r="AD392" s="134"/>
      <c r="AE392" s="158" t="s">
        <v>249</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250</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248</v>
      </c>
      <c r="H399" s="133"/>
      <c r="I399" s="133"/>
      <c r="J399" s="133"/>
      <c r="K399" s="133"/>
      <c r="L399" s="133"/>
      <c r="M399" s="133"/>
      <c r="N399" s="133"/>
      <c r="O399" s="133"/>
      <c r="P399" s="134"/>
      <c r="Q399" s="158" t="s">
        <v>326</v>
      </c>
      <c r="R399" s="133"/>
      <c r="S399" s="133"/>
      <c r="T399" s="133"/>
      <c r="U399" s="133"/>
      <c r="V399" s="133"/>
      <c r="W399" s="133"/>
      <c r="X399" s="133"/>
      <c r="Y399" s="133"/>
      <c r="Z399" s="133"/>
      <c r="AA399" s="133"/>
      <c r="AB399" s="132" t="s">
        <v>327</v>
      </c>
      <c r="AC399" s="133"/>
      <c r="AD399" s="134"/>
      <c r="AE399" s="138" t="s">
        <v>249</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250</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248</v>
      </c>
      <c r="H406" s="133"/>
      <c r="I406" s="133"/>
      <c r="J406" s="133"/>
      <c r="K406" s="133"/>
      <c r="L406" s="133"/>
      <c r="M406" s="133"/>
      <c r="N406" s="133"/>
      <c r="O406" s="133"/>
      <c r="P406" s="134"/>
      <c r="Q406" s="158" t="s">
        <v>326</v>
      </c>
      <c r="R406" s="133"/>
      <c r="S406" s="133"/>
      <c r="T406" s="133"/>
      <c r="U406" s="133"/>
      <c r="V406" s="133"/>
      <c r="W406" s="133"/>
      <c r="X406" s="133"/>
      <c r="Y406" s="133"/>
      <c r="Z406" s="133"/>
      <c r="AA406" s="133"/>
      <c r="AB406" s="132" t="s">
        <v>327</v>
      </c>
      <c r="AC406" s="133"/>
      <c r="AD406" s="134"/>
      <c r="AE406" s="138" t="s">
        <v>249</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250</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248</v>
      </c>
      <c r="H413" s="133"/>
      <c r="I413" s="133"/>
      <c r="J413" s="133"/>
      <c r="K413" s="133"/>
      <c r="L413" s="133"/>
      <c r="M413" s="133"/>
      <c r="N413" s="133"/>
      <c r="O413" s="133"/>
      <c r="P413" s="134"/>
      <c r="Q413" s="158" t="s">
        <v>326</v>
      </c>
      <c r="R413" s="133"/>
      <c r="S413" s="133"/>
      <c r="T413" s="133"/>
      <c r="U413" s="133"/>
      <c r="V413" s="133"/>
      <c r="W413" s="133"/>
      <c r="X413" s="133"/>
      <c r="Y413" s="133"/>
      <c r="Z413" s="133"/>
      <c r="AA413" s="133"/>
      <c r="AB413" s="132" t="s">
        <v>327</v>
      </c>
      <c r="AC413" s="133"/>
      <c r="AD413" s="134"/>
      <c r="AE413" s="138" t="s">
        <v>249</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250</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248</v>
      </c>
      <c r="H420" s="133"/>
      <c r="I420" s="133"/>
      <c r="J420" s="133"/>
      <c r="K420" s="133"/>
      <c r="L420" s="133"/>
      <c r="M420" s="133"/>
      <c r="N420" s="133"/>
      <c r="O420" s="133"/>
      <c r="P420" s="134"/>
      <c r="Q420" s="158" t="s">
        <v>326</v>
      </c>
      <c r="R420" s="133"/>
      <c r="S420" s="133"/>
      <c r="T420" s="133"/>
      <c r="U420" s="133"/>
      <c r="V420" s="133"/>
      <c r="W420" s="133"/>
      <c r="X420" s="133"/>
      <c r="Y420" s="133"/>
      <c r="Z420" s="133"/>
      <c r="AA420" s="133"/>
      <c r="AB420" s="132" t="s">
        <v>327</v>
      </c>
      <c r="AC420" s="133"/>
      <c r="AD420" s="134"/>
      <c r="AE420" s="138" t="s">
        <v>249</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250</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291</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657</v>
      </c>
      <c r="D430" s="927"/>
      <c r="E430" s="175" t="s">
        <v>384</v>
      </c>
      <c r="F430" s="893"/>
      <c r="G430" s="894" t="s">
        <v>251</v>
      </c>
      <c r="H430" s="126"/>
      <c r="I430" s="126"/>
      <c r="J430" s="895" t="s">
        <v>705</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240</v>
      </c>
      <c r="F431" s="339"/>
      <c r="G431" s="340" t="s">
        <v>237</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239</v>
      </c>
      <c r="AF431" s="332"/>
      <c r="AG431" s="332"/>
      <c r="AH431" s="333"/>
      <c r="AI431" s="334" t="s">
        <v>529</v>
      </c>
      <c r="AJ431" s="334"/>
      <c r="AK431" s="334"/>
      <c r="AL431" s="158"/>
      <c r="AM431" s="334" t="s">
        <v>530</v>
      </c>
      <c r="AN431" s="334"/>
      <c r="AO431" s="334"/>
      <c r="AP431" s="158"/>
      <c r="AQ431" s="158" t="s">
        <v>231</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705</v>
      </c>
      <c r="AF432" s="201"/>
      <c r="AG432" s="136" t="s">
        <v>232</v>
      </c>
      <c r="AH432" s="137"/>
      <c r="AI432" s="335"/>
      <c r="AJ432" s="335"/>
      <c r="AK432" s="335"/>
      <c r="AL432" s="157"/>
      <c r="AM432" s="335"/>
      <c r="AN432" s="335"/>
      <c r="AO432" s="335"/>
      <c r="AP432" s="157"/>
      <c r="AQ432" s="250" t="s">
        <v>705</v>
      </c>
      <c r="AR432" s="201"/>
      <c r="AS432" s="136" t="s">
        <v>232</v>
      </c>
      <c r="AT432" s="137"/>
      <c r="AU432" s="201" t="s">
        <v>705</v>
      </c>
      <c r="AV432" s="201"/>
      <c r="AW432" s="136" t="s">
        <v>179</v>
      </c>
      <c r="AX432" s="196"/>
      <c r="AY432">
        <f>$AY$431</f>
        <v>1</v>
      </c>
    </row>
    <row r="433" spans="1:51" ht="23.25" customHeight="1" x14ac:dyDescent="0.15">
      <c r="A433" s="190"/>
      <c r="B433" s="187"/>
      <c r="C433" s="181"/>
      <c r="D433" s="187"/>
      <c r="E433" s="338"/>
      <c r="F433" s="339"/>
      <c r="G433" s="107" t="s">
        <v>705</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705</v>
      </c>
      <c r="AC433" s="214"/>
      <c r="AD433" s="214"/>
      <c r="AE433" s="336" t="s">
        <v>705</v>
      </c>
      <c r="AF433" s="208"/>
      <c r="AG433" s="208"/>
      <c r="AH433" s="208"/>
      <c r="AI433" s="336" t="s">
        <v>705</v>
      </c>
      <c r="AJ433" s="208"/>
      <c r="AK433" s="208"/>
      <c r="AL433" s="208"/>
      <c r="AM433" s="336" t="s">
        <v>740</v>
      </c>
      <c r="AN433" s="208"/>
      <c r="AO433" s="208"/>
      <c r="AP433" s="337"/>
      <c r="AQ433" s="336" t="s">
        <v>705</v>
      </c>
      <c r="AR433" s="208"/>
      <c r="AS433" s="208"/>
      <c r="AT433" s="337"/>
      <c r="AU433" s="208" t="s">
        <v>705</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705</v>
      </c>
      <c r="AC434" s="206"/>
      <c r="AD434" s="206"/>
      <c r="AE434" s="336" t="s">
        <v>705</v>
      </c>
      <c r="AF434" s="208"/>
      <c r="AG434" s="208"/>
      <c r="AH434" s="337"/>
      <c r="AI434" s="336" t="s">
        <v>705</v>
      </c>
      <c r="AJ434" s="208"/>
      <c r="AK434" s="208"/>
      <c r="AL434" s="208"/>
      <c r="AM434" s="336" t="s">
        <v>740</v>
      </c>
      <c r="AN434" s="208"/>
      <c r="AO434" s="208"/>
      <c r="AP434" s="337"/>
      <c r="AQ434" s="336" t="s">
        <v>705</v>
      </c>
      <c r="AR434" s="208"/>
      <c r="AS434" s="208"/>
      <c r="AT434" s="337"/>
      <c r="AU434" s="208" t="s">
        <v>705</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705</v>
      </c>
      <c r="AF435" s="208"/>
      <c r="AG435" s="208"/>
      <c r="AH435" s="337"/>
      <c r="AI435" s="336" t="s">
        <v>705</v>
      </c>
      <c r="AJ435" s="208"/>
      <c r="AK435" s="208"/>
      <c r="AL435" s="208"/>
      <c r="AM435" s="336" t="s">
        <v>740</v>
      </c>
      <c r="AN435" s="208"/>
      <c r="AO435" s="208"/>
      <c r="AP435" s="337"/>
      <c r="AQ435" s="336" t="s">
        <v>705</v>
      </c>
      <c r="AR435" s="208"/>
      <c r="AS435" s="208"/>
      <c r="AT435" s="337"/>
      <c r="AU435" s="208" t="s">
        <v>705</v>
      </c>
      <c r="AV435" s="208"/>
      <c r="AW435" s="208"/>
      <c r="AX435" s="209"/>
      <c r="AY435">
        <f t="shared" si="63"/>
        <v>1</v>
      </c>
    </row>
    <row r="436" spans="1:51" ht="18.75" hidden="1" customHeight="1" x14ac:dyDescent="0.15">
      <c r="A436" s="190"/>
      <c r="B436" s="187"/>
      <c r="C436" s="181"/>
      <c r="D436" s="187"/>
      <c r="E436" s="338" t="s">
        <v>240</v>
      </c>
      <c r="F436" s="339"/>
      <c r="G436" s="340" t="s">
        <v>237</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239</v>
      </c>
      <c r="AF436" s="332"/>
      <c r="AG436" s="332"/>
      <c r="AH436" s="333"/>
      <c r="AI436" s="334" t="s">
        <v>529</v>
      </c>
      <c r="AJ436" s="334"/>
      <c r="AK436" s="334"/>
      <c r="AL436" s="158"/>
      <c r="AM436" s="334" t="s">
        <v>530</v>
      </c>
      <c r="AN436" s="334"/>
      <c r="AO436" s="334"/>
      <c r="AP436" s="158"/>
      <c r="AQ436" s="158" t="s">
        <v>231</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232</v>
      </c>
      <c r="AH437" s="137"/>
      <c r="AI437" s="335"/>
      <c r="AJ437" s="335"/>
      <c r="AK437" s="335"/>
      <c r="AL437" s="157"/>
      <c r="AM437" s="335"/>
      <c r="AN437" s="335"/>
      <c r="AO437" s="335"/>
      <c r="AP437" s="157"/>
      <c r="AQ437" s="250"/>
      <c r="AR437" s="201"/>
      <c r="AS437" s="136" t="s">
        <v>232</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240</v>
      </c>
      <c r="F441" s="339"/>
      <c r="G441" s="340" t="s">
        <v>237</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239</v>
      </c>
      <c r="AF441" s="332"/>
      <c r="AG441" s="332"/>
      <c r="AH441" s="333"/>
      <c r="AI441" s="334" t="s">
        <v>529</v>
      </c>
      <c r="AJ441" s="334"/>
      <c r="AK441" s="334"/>
      <c r="AL441" s="158"/>
      <c r="AM441" s="334" t="s">
        <v>530</v>
      </c>
      <c r="AN441" s="334"/>
      <c r="AO441" s="334"/>
      <c r="AP441" s="158"/>
      <c r="AQ441" s="158" t="s">
        <v>231</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232</v>
      </c>
      <c r="AH442" s="137"/>
      <c r="AI442" s="335"/>
      <c r="AJ442" s="335"/>
      <c r="AK442" s="335"/>
      <c r="AL442" s="157"/>
      <c r="AM442" s="335"/>
      <c r="AN442" s="335"/>
      <c r="AO442" s="335"/>
      <c r="AP442" s="157"/>
      <c r="AQ442" s="250"/>
      <c r="AR442" s="201"/>
      <c r="AS442" s="136" t="s">
        <v>232</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240</v>
      </c>
      <c r="F446" s="339"/>
      <c r="G446" s="340" t="s">
        <v>237</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239</v>
      </c>
      <c r="AF446" s="332"/>
      <c r="AG446" s="332"/>
      <c r="AH446" s="333"/>
      <c r="AI446" s="334" t="s">
        <v>529</v>
      </c>
      <c r="AJ446" s="334"/>
      <c r="AK446" s="334"/>
      <c r="AL446" s="158"/>
      <c r="AM446" s="334" t="s">
        <v>530</v>
      </c>
      <c r="AN446" s="334"/>
      <c r="AO446" s="334"/>
      <c r="AP446" s="158"/>
      <c r="AQ446" s="158" t="s">
        <v>231</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232</v>
      </c>
      <c r="AH447" s="137"/>
      <c r="AI447" s="335"/>
      <c r="AJ447" s="335"/>
      <c r="AK447" s="335"/>
      <c r="AL447" s="157"/>
      <c r="AM447" s="335"/>
      <c r="AN447" s="335"/>
      <c r="AO447" s="335"/>
      <c r="AP447" s="157"/>
      <c r="AQ447" s="250"/>
      <c r="AR447" s="201"/>
      <c r="AS447" s="136" t="s">
        <v>232</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240</v>
      </c>
      <c r="F451" s="339"/>
      <c r="G451" s="340" t="s">
        <v>237</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239</v>
      </c>
      <c r="AF451" s="332"/>
      <c r="AG451" s="332"/>
      <c r="AH451" s="333"/>
      <c r="AI451" s="334" t="s">
        <v>529</v>
      </c>
      <c r="AJ451" s="334"/>
      <c r="AK451" s="334"/>
      <c r="AL451" s="158"/>
      <c r="AM451" s="334" t="s">
        <v>530</v>
      </c>
      <c r="AN451" s="334"/>
      <c r="AO451" s="334"/>
      <c r="AP451" s="158"/>
      <c r="AQ451" s="158" t="s">
        <v>231</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232</v>
      </c>
      <c r="AH452" s="137"/>
      <c r="AI452" s="335"/>
      <c r="AJ452" s="335"/>
      <c r="AK452" s="335"/>
      <c r="AL452" s="157"/>
      <c r="AM452" s="335"/>
      <c r="AN452" s="335"/>
      <c r="AO452" s="335"/>
      <c r="AP452" s="157"/>
      <c r="AQ452" s="250"/>
      <c r="AR452" s="201"/>
      <c r="AS452" s="136" t="s">
        <v>232</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241</v>
      </c>
      <c r="F456" s="339"/>
      <c r="G456" s="340" t="s">
        <v>238</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239</v>
      </c>
      <c r="AF456" s="332"/>
      <c r="AG456" s="332"/>
      <c r="AH456" s="333"/>
      <c r="AI456" s="334" t="s">
        <v>529</v>
      </c>
      <c r="AJ456" s="334"/>
      <c r="AK456" s="334"/>
      <c r="AL456" s="158"/>
      <c r="AM456" s="334" t="s">
        <v>530</v>
      </c>
      <c r="AN456" s="334"/>
      <c r="AO456" s="334"/>
      <c r="AP456" s="158"/>
      <c r="AQ456" s="158" t="s">
        <v>231</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705</v>
      </c>
      <c r="AF457" s="201"/>
      <c r="AG457" s="136" t="s">
        <v>232</v>
      </c>
      <c r="AH457" s="137"/>
      <c r="AI457" s="335"/>
      <c r="AJ457" s="335"/>
      <c r="AK457" s="335"/>
      <c r="AL457" s="157"/>
      <c r="AM457" s="335"/>
      <c r="AN457" s="335"/>
      <c r="AO457" s="335"/>
      <c r="AP457" s="157"/>
      <c r="AQ457" s="250" t="s">
        <v>705</v>
      </c>
      <c r="AR457" s="201"/>
      <c r="AS457" s="136" t="s">
        <v>232</v>
      </c>
      <c r="AT457" s="137"/>
      <c r="AU457" s="201" t="s">
        <v>705</v>
      </c>
      <c r="AV457" s="201"/>
      <c r="AW457" s="136" t="s">
        <v>179</v>
      </c>
      <c r="AX457" s="196"/>
      <c r="AY457">
        <f>$AY$456</f>
        <v>1</v>
      </c>
    </row>
    <row r="458" spans="1:51" ht="23.25" customHeight="1" x14ac:dyDescent="0.15">
      <c r="A458" s="190"/>
      <c r="B458" s="187"/>
      <c r="C458" s="181"/>
      <c r="D458" s="187"/>
      <c r="E458" s="338"/>
      <c r="F458" s="339"/>
      <c r="G458" s="107" t="s">
        <v>705</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705</v>
      </c>
      <c r="AC458" s="214"/>
      <c r="AD458" s="214"/>
      <c r="AE458" s="336" t="s">
        <v>705</v>
      </c>
      <c r="AF458" s="208"/>
      <c r="AG458" s="208"/>
      <c r="AH458" s="208"/>
      <c r="AI458" s="336" t="s">
        <v>705</v>
      </c>
      <c r="AJ458" s="208"/>
      <c r="AK458" s="208"/>
      <c r="AL458" s="208"/>
      <c r="AM458" s="336" t="s">
        <v>740</v>
      </c>
      <c r="AN458" s="208"/>
      <c r="AO458" s="208"/>
      <c r="AP458" s="337"/>
      <c r="AQ458" s="336" t="s">
        <v>705</v>
      </c>
      <c r="AR458" s="208"/>
      <c r="AS458" s="208"/>
      <c r="AT458" s="337"/>
      <c r="AU458" s="208" t="s">
        <v>705</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705</v>
      </c>
      <c r="AC459" s="206"/>
      <c r="AD459" s="206"/>
      <c r="AE459" s="336" t="s">
        <v>705</v>
      </c>
      <c r="AF459" s="208"/>
      <c r="AG459" s="208"/>
      <c r="AH459" s="337"/>
      <c r="AI459" s="336" t="s">
        <v>705</v>
      </c>
      <c r="AJ459" s="208"/>
      <c r="AK459" s="208"/>
      <c r="AL459" s="208"/>
      <c r="AM459" s="336" t="s">
        <v>754</v>
      </c>
      <c r="AN459" s="208"/>
      <c r="AO459" s="208"/>
      <c r="AP459" s="337"/>
      <c r="AQ459" s="336" t="s">
        <v>705</v>
      </c>
      <c r="AR459" s="208"/>
      <c r="AS459" s="208"/>
      <c r="AT459" s="337"/>
      <c r="AU459" s="208" t="s">
        <v>705</v>
      </c>
      <c r="AV459" s="208"/>
      <c r="AW459" s="208"/>
      <c r="AX459" s="209"/>
      <c r="AY459">
        <f t="shared" si="68"/>
        <v>1</v>
      </c>
    </row>
    <row r="460" spans="1:51" ht="36"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705</v>
      </c>
      <c r="AF460" s="208"/>
      <c r="AG460" s="208"/>
      <c r="AH460" s="337"/>
      <c r="AI460" s="336" t="s">
        <v>705</v>
      </c>
      <c r="AJ460" s="208"/>
      <c r="AK460" s="208"/>
      <c r="AL460" s="208"/>
      <c r="AM460" s="336" t="s">
        <v>740</v>
      </c>
      <c r="AN460" s="208"/>
      <c r="AO460" s="208"/>
      <c r="AP460" s="337"/>
      <c r="AQ460" s="336" t="s">
        <v>705</v>
      </c>
      <c r="AR460" s="208"/>
      <c r="AS460" s="208"/>
      <c r="AT460" s="337"/>
      <c r="AU460" s="208" t="s">
        <v>705</v>
      </c>
      <c r="AV460" s="208"/>
      <c r="AW460" s="208"/>
      <c r="AX460" s="209"/>
      <c r="AY460">
        <f t="shared" si="68"/>
        <v>1</v>
      </c>
    </row>
    <row r="461" spans="1:51" ht="18.75" hidden="1" customHeight="1" x14ac:dyDescent="0.15">
      <c r="A461" s="190"/>
      <c r="B461" s="187"/>
      <c r="C461" s="181"/>
      <c r="D461" s="187"/>
      <c r="E461" s="338" t="s">
        <v>241</v>
      </c>
      <c r="F461" s="339"/>
      <c r="G461" s="340" t="s">
        <v>238</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239</v>
      </c>
      <c r="AF461" s="332"/>
      <c r="AG461" s="332"/>
      <c r="AH461" s="333"/>
      <c r="AI461" s="334" t="s">
        <v>529</v>
      </c>
      <c r="AJ461" s="334"/>
      <c r="AK461" s="334"/>
      <c r="AL461" s="158"/>
      <c r="AM461" s="334" t="s">
        <v>530</v>
      </c>
      <c r="AN461" s="334"/>
      <c r="AO461" s="334"/>
      <c r="AP461" s="158"/>
      <c r="AQ461" s="158" t="s">
        <v>231</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232</v>
      </c>
      <c r="AH462" s="137"/>
      <c r="AI462" s="335"/>
      <c r="AJ462" s="335"/>
      <c r="AK462" s="335"/>
      <c r="AL462" s="157"/>
      <c r="AM462" s="335"/>
      <c r="AN462" s="335"/>
      <c r="AO462" s="335"/>
      <c r="AP462" s="157"/>
      <c r="AQ462" s="250"/>
      <c r="AR462" s="201"/>
      <c r="AS462" s="136" t="s">
        <v>232</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241</v>
      </c>
      <c r="F466" s="339"/>
      <c r="G466" s="340" t="s">
        <v>238</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239</v>
      </c>
      <c r="AF466" s="332"/>
      <c r="AG466" s="332"/>
      <c r="AH466" s="333"/>
      <c r="AI466" s="334" t="s">
        <v>529</v>
      </c>
      <c r="AJ466" s="334"/>
      <c r="AK466" s="334"/>
      <c r="AL466" s="158"/>
      <c r="AM466" s="334" t="s">
        <v>530</v>
      </c>
      <c r="AN466" s="334"/>
      <c r="AO466" s="334"/>
      <c r="AP466" s="158"/>
      <c r="AQ466" s="158" t="s">
        <v>231</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232</v>
      </c>
      <c r="AH467" s="137"/>
      <c r="AI467" s="335"/>
      <c r="AJ467" s="335"/>
      <c r="AK467" s="335"/>
      <c r="AL467" s="157"/>
      <c r="AM467" s="335"/>
      <c r="AN467" s="335"/>
      <c r="AO467" s="335"/>
      <c r="AP467" s="157"/>
      <c r="AQ467" s="250"/>
      <c r="AR467" s="201"/>
      <c r="AS467" s="136" t="s">
        <v>232</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241</v>
      </c>
      <c r="F471" s="339"/>
      <c r="G471" s="340" t="s">
        <v>238</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239</v>
      </c>
      <c r="AF471" s="332"/>
      <c r="AG471" s="332"/>
      <c r="AH471" s="333"/>
      <c r="AI471" s="334" t="s">
        <v>529</v>
      </c>
      <c r="AJ471" s="334"/>
      <c r="AK471" s="334"/>
      <c r="AL471" s="158"/>
      <c r="AM471" s="334" t="s">
        <v>530</v>
      </c>
      <c r="AN471" s="334"/>
      <c r="AO471" s="334"/>
      <c r="AP471" s="158"/>
      <c r="AQ471" s="158" t="s">
        <v>231</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232</v>
      </c>
      <c r="AH472" s="137"/>
      <c r="AI472" s="335"/>
      <c r="AJ472" s="335"/>
      <c r="AK472" s="335"/>
      <c r="AL472" s="157"/>
      <c r="AM472" s="335"/>
      <c r="AN472" s="335"/>
      <c r="AO472" s="335"/>
      <c r="AP472" s="157"/>
      <c r="AQ472" s="250"/>
      <c r="AR472" s="201"/>
      <c r="AS472" s="136" t="s">
        <v>232</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241</v>
      </c>
      <c r="F476" s="339"/>
      <c r="G476" s="340" t="s">
        <v>238</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239</v>
      </c>
      <c r="AF476" s="332"/>
      <c r="AG476" s="332"/>
      <c r="AH476" s="333"/>
      <c r="AI476" s="334" t="s">
        <v>529</v>
      </c>
      <c r="AJ476" s="334"/>
      <c r="AK476" s="334"/>
      <c r="AL476" s="158"/>
      <c r="AM476" s="334" t="s">
        <v>530</v>
      </c>
      <c r="AN476" s="334"/>
      <c r="AO476" s="334"/>
      <c r="AP476" s="158"/>
      <c r="AQ476" s="158" t="s">
        <v>231</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232</v>
      </c>
      <c r="AH477" s="137"/>
      <c r="AI477" s="335"/>
      <c r="AJ477" s="335"/>
      <c r="AK477" s="335"/>
      <c r="AL477" s="157"/>
      <c r="AM477" s="335"/>
      <c r="AN477" s="335"/>
      <c r="AO477" s="335"/>
      <c r="AP477" s="157"/>
      <c r="AQ477" s="250"/>
      <c r="AR477" s="201"/>
      <c r="AS477" s="136" t="s">
        <v>232</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392</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387</v>
      </c>
      <c r="F484" s="176"/>
      <c r="G484" s="894" t="s">
        <v>251</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240</v>
      </c>
      <c r="F485" s="339"/>
      <c r="G485" s="340" t="s">
        <v>237</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239</v>
      </c>
      <c r="AF485" s="332"/>
      <c r="AG485" s="332"/>
      <c r="AH485" s="333"/>
      <c r="AI485" s="334" t="s">
        <v>529</v>
      </c>
      <c r="AJ485" s="334"/>
      <c r="AK485" s="334"/>
      <c r="AL485" s="158"/>
      <c r="AM485" s="334" t="s">
        <v>530</v>
      </c>
      <c r="AN485" s="334"/>
      <c r="AO485" s="334"/>
      <c r="AP485" s="158"/>
      <c r="AQ485" s="158" t="s">
        <v>231</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232</v>
      </c>
      <c r="AH486" s="137"/>
      <c r="AI486" s="335"/>
      <c r="AJ486" s="335"/>
      <c r="AK486" s="335"/>
      <c r="AL486" s="157"/>
      <c r="AM486" s="335"/>
      <c r="AN486" s="335"/>
      <c r="AO486" s="335"/>
      <c r="AP486" s="157"/>
      <c r="AQ486" s="250"/>
      <c r="AR486" s="201"/>
      <c r="AS486" s="136" t="s">
        <v>232</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240</v>
      </c>
      <c r="F490" s="339"/>
      <c r="G490" s="340" t="s">
        <v>237</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239</v>
      </c>
      <c r="AF490" s="332"/>
      <c r="AG490" s="332"/>
      <c r="AH490" s="333"/>
      <c r="AI490" s="334" t="s">
        <v>529</v>
      </c>
      <c r="AJ490" s="334"/>
      <c r="AK490" s="334"/>
      <c r="AL490" s="158"/>
      <c r="AM490" s="334" t="s">
        <v>530</v>
      </c>
      <c r="AN490" s="334"/>
      <c r="AO490" s="334"/>
      <c r="AP490" s="158"/>
      <c r="AQ490" s="158" t="s">
        <v>231</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232</v>
      </c>
      <c r="AH491" s="137"/>
      <c r="AI491" s="335"/>
      <c r="AJ491" s="335"/>
      <c r="AK491" s="335"/>
      <c r="AL491" s="157"/>
      <c r="AM491" s="335"/>
      <c r="AN491" s="335"/>
      <c r="AO491" s="335"/>
      <c r="AP491" s="157"/>
      <c r="AQ491" s="250"/>
      <c r="AR491" s="201"/>
      <c r="AS491" s="136" t="s">
        <v>232</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240</v>
      </c>
      <c r="F495" s="339"/>
      <c r="G495" s="340" t="s">
        <v>237</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239</v>
      </c>
      <c r="AF495" s="332"/>
      <c r="AG495" s="332"/>
      <c r="AH495" s="333"/>
      <c r="AI495" s="334" t="s">
        <v>529</v>
      </c>
      <c r="AJ495" s="334"/>
      <c r="AK495" s="334"/>
      <c r="AL495" s="158"/>
      <c r="AM495" s="334" t="s">
        <v>530</v>
      </c>
      <c r="AN495" s="334"/>
      <c r="AO495" s="334"/>
      <c r="AP495" s="158"/>
      <c r="AQ495" s="158" t="s">
        <v>231</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232</v>
      </c>
      <c r="AH496" s="137"/>
      <c r="AI496" s="335"/>
      <c r="AJ496" s="335"/>
      <c r="AK496" s="335"/>
      <c r="AL496" s="157"/>
      <c r="AM496" s="335"/>
      <c r="AN496" s="335"/>
      <c r="AO496" s="335"/>
      <c r="AP496" s="157"/>
      <c r="AQ496" s="250"/>
      <c r="AR496" s="201"/>
      <c r="AS496" s="136" t="s">
        <v>232</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240</v>
      </c>
      <c r="F500" s="339"/>
      <c r="G500" s="340" t="s">
        <v>237</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239</v>
      </c>
      <c r="AF500" s="332"/>
      <c r="AG500" s="332"/>
      <c r="AH500" s="333"/>
      <c r="AI500" s="334" t="s">
        <v>529</v>
      </c>
      <c r="AJ500" s="334"/>
      <c r="AK500" s="334"/>
      <c r="AL500" s="158"/>
      <c r="AM500" s="334" t="s">
        <v>530</v>
      </c>
      <c r="AN500" s="334"/>
      <c r="AO500" s="334"/>
      <c r="AP500" s="158"/>
      <c r="AQ500" s="158" t="s">
        <v>231</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232</v>
      </c>
      <c r="AH501" s="137"/>
      <c r="AI501" s="335"/>
      <c r="AJ501" s="335"/>
      <c r="AK501" s="335"/>
      <c r="AL501" s="157"/>
      <c r="AM501" s="335"/>
      <c r="AN501" s="335"/>
      <c r="AO501" s="335"/>
      <c r="AP501" s="157"/>
      <c r="AQ501" s="250"/>
      <c r="AR501" s="201"/>
      <c r="AS501" s="136" t="s">
        <v>232</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240</v>
      </c>
      <c r="F505" s="339"/>
      <c r="G505" s="340" t="s">
        <v>237</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239</v>
      </c>
      <c r="AF505" s="332"/>
      <c r="AG505" s="332"/>
      <c r="AH505" s="333"/>
      <c r="AI505" s="334" t="s">
        <v>529</v>
      </c>
      <c r="AJ505" s="334"/>
      <c r="AK505" s="334"/>
      <c r="AL505" s="158"/>
      <c r="AM505" s="334" t="s">
        <v>530</v>
      </c>
      <c r="AN505" s="334"/>
      <c r="AO505" s="334"/>
      <c r="AP505" s="158"/>
      <c r="AQ505" s="158" t="s">
        <v>231</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232</v>
      </c>
      <c r="AH506" s="137"/>
      <c r="AI506" s="335"/>
      <c r="AJ506" s="335"/>
      <c r="AK506" s="335"/>
      <c r="AL506" s="157"/>
      <c r="AM506" s="335"/>
      <c r="AN506" s="335"/>
      <c r="AO506" s="335"/>
      <c r="AP506" s="157"/>
      <c r="AQ506" s="250"/>
      <c r="AR506" s="201"/>
      <c r="AS506" s="136" t="s">
        <v>232</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241</v>
      </c>
      <c r="F510" s="339"/>
      <c r="G510" s="340" t="s">
        <v>238</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239</v>
      </c>
      <c r="AF510" s="332"/>
      <c r="AG510" s="332"/>
      <c r="AH510" s="333"/>
      <c r="AI510" s="334" t="s">
        <v>529</v>
      </c>
      <c r="AJ510" s="334"/>
      <c r="AK510" s="334"/>
      <c r="AL510" s="158"/>
      <c r="AM510" s="334" t="s">
        <v>530</v>
      </c>
      <c r="AN510" s="334"/>
      <c r="AO510" s="334"/>
      <c r="AP510" s="158"/>
      <c r="AQ510" s="158" t="s">
        <v>231</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232</v>
      </c>
      <c r="AH511" s="137"/>
      <c r="AI511" s="335"/>
      <c r="AJ511" s="335"/>
      <c r="AK511" s="335"/>
      <c r="AL511" s="157"/>
      <c r="AM511" s="335"/>
      <c r="AN511" s="335"/>
      <c r="AO511" s="335"/>
      <c r="AP511" s="157"/>
      <c r="AQ511" s="250"/>
      <c r="AR511" s="201"/>
      <c r="AS511" s="136" t="s">
        <v>232</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241</v>
      </c>
      <c r="F515" s="339"/>
      <c r="G515" s="340" t="s">
        <v>238</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239</v>
      </c>
      <c r="AF515" s="332"/>
      <c r="AG515" s="332"/>
      <c r="AH515" s="333"/>
      <c r="AI515" s="334" t="s">
        <v>529</v>
      </c>
      <c r="AJ515" s="334"/>
      <c r="AK515" s="334"/>
      <c r="AL515" s="158"/>
      <c r="AM515" s="334" t="s">
        <v>530</v>
      </c>
      <c r="AN515" s="334"/>
      <c r="AO515" s="334"/>
      <c r="AP515" s="158"/>
      <c r="AQ515" s="158" t="s">
        <v>231</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232</v>
      </c>
      <c r="AH516" s="137"/>
      <c r="AI516" s="335"/>
      <c r="AJ516" s="335"/>
      <c r="AK516" s="335"/>
      <c r="AL516" s="157"/>
      <c r="AM516" s="335"/>
      <c r="AN516" s="335"/>
      <c r="AO516" s="335"/>
      <c r="AP516" s="157"/>
      <c r="AQ516" s="250"/>
      <c r="AR516" s="201"/>
      <c r="AS516" s="136" t="s">
        <v>232</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241</v>
      </c>
      <c r="F520" s="339"/>
      <c r="G520" s="340" t="s">
        <v>238</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239</v>
      </c>
      <c r="AF520" s="332"/>
      <c r="AG520" s="332"/>
      <c r="AH520" s="333"/>
      <c r="AI520" s="334" t="s">
        <v>529</v>
      </c>
      <c r="AJ520" s="334"/>
      <c r="AK520" s="334"/>
      <c r="AL520" s="158"/>
      <c r="AM520" s="334" t="s">
        <v>530</v>
      </c>
      <c r="AN520" s="334"/>
      <c r="AO520" s="334"/>
      <c r="AP520" s="158"/>
      <c r="AQ520" s="158" t="s">
        <v>231</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232</v>
      </c>
      <c r="AH521" s="137"/>
      <c r="AI521" s="335"/>
      <c r="AJ521" s="335"/>
      <c r="AK521" s="335"/>
      <c r="AL521" s="157"/>
      <c r="AM521" s="335"/>
      <c r="AN521" s="335"/>
      <c r="AO521" s="335"/>
      <c r="AP521" s="157"/>
      <c r="AQ521" s="250"/>
      <c r="AR521" s="201"/>
      <c r="AS521" s="136" t="s">
        <v>232</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241</v>
      </c>
      <c r="F525" s="339"/>
      <c r="G525" s="340" t="s">
        <v>238</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239</v>
      </c>
      <c r="AF525" s="332"/>
      <c r="AG525" s="332"/>
      <c r="AH525" s="333"/>
      <c r="AI525" s="334" t="s">
        <v>529</v>
      </c>
      <c r="AJ525" s="334"/>
      <c r="AK525" s="334"/>
      <c r="AL525" s="158"/>
      <c r="AM525" s="334" t="s">
        <v>530</v>
      </c>
      <c r="AN525" s="334"/>
      <c r="AO525" s="334"/>
      <c r="AP525" s="158"/>
      <c r="AQ525" s="158" t="s">
        <v>231</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232</v>
      </c>
      <c r="AH526" s="137"/>
      <c r="AI526" s="335"/>
      <c r="AJ526" s="335"/>
      <c r="AK526" s="335"/>
      <c r="AL526" s="157"/>
      <c r="AM526" s="335"/>
      <c r="AN526" s="335"/>
      <c r="AO526" s="335"/>
      <c r="AP526" s="157"/>
      <c r="AQ526" s="250"/>
      <c r="AR526" s="201"/>
      <c r="AS526" s="136" t="s">
        <v>232</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241</v>
      </c>
      <c r="F530" s="339"/>
      <c r="G530" s="340" t="s">
        <v>238</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239</v>
      </c>
      <c r="AF530" s="332"/>
      <c r="AG530" s="332"/>
      <c r="AH530" s="333"/>
      <c r="AI530" s="334" t="s">
        <v>529</v>
      </c>
      <c r="AJ530" s="334"/>
      <c r="AK530" s="334"/>
      <c r="AL530" s="158"/>
      <c r="AM530" s="334" t="s">
        <v>530</v>
      </c>
      <c r="AN530" s="334"/>
      <c r="AO530" s="334"/>
      <c r="AP530" s="158"/>
      <c r="AQ530" s="158" t="s">
        <v>231</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232</v>
      </c>
      <c r="AH531" s="137"/>
      <c r="AI531" s="335"/>
      <c r="AJ531" s="335"/>
      <c r="AK531" s="335"/>
      <c r="AL531" s="157"/>
      <c r="AM531" s="335"/>
      <c r="AN531" s="335"/>
      <c r="AO531" s="335"/>
      <c r="AP531" s="157"/>
      <c r="AQ531" s="250"/>
      <c r="AR531" s="201"/>
      <c r="AS531" s="136" t="s">
        <v>232</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393</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388</v>
      </c>
      <c r="F538" s="176"/>
      <c r="G538" s="894" t="s">
        <v>251</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240</v>
      </c>
      <c r="F539" s="339"/>
      <c r="G539" s="340" t="s">
        <v>237</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239</v>
      </c>
      <c r="AF539" s="332"/>
      <c r="AG539" s="332"/>
      <c r="AH539" s="333"/>
      <c r="AI539" s="334" t="s">
        <v>529</v>
      </c>
      <c r="AJ539" s="334"/>
      <c r="AK539" s="334"/>
      <c r="AL539" s="158"/>
      <c r="AM539" s="334" t="s">
        <v>530</v>
      </c>
      <c r="AN539" s="334"/>
      <c r="AO539" s="334"/>
      <c r="AP539" s="158"/>
      <c r="AQ539" s="158" t="s">
        <v>231</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232</v>
      </c>
      <c r="AH540" s="137"/>
      <c r="AI540" s="335"/>
      <c r="AJ540" s="335"/>
      <c r="AK540" s="335"/>
      <c r="AL540" s="157"/>
      <c r="AM540" s="335"/>
      <c r="AN540" s="335"/>
      <c r="AO540" s="335"/>
      <c r="AP540" s="157"/>
      <c r="AQ540" s="250"/>
      <c r="AR540" s="201"/>
      <c r="AS540" s="136" t="s">
        <v>232</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240</v>
      </c>
      <c r="F544" s="339"/>
      <c r="G544" s="340" t="s">
        <v>237</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239</v>
      </c>
      <c r="AF544" s="332"/>
      <c r="AG544" s="332"/>
      <c r="AH544" s="333"/>
      <c r="AI544" s="334" t="s">
        <v>529</v>
      </c>
      <c r="AJ544" s="334"/>
      <c r="AK544" s="334"/>
      <c r="AL544" s="158"/>
      <c r="AM544" s="334" t="s">
        <v>530</v>
      </c>
      <c r="AN544" s="334"/>
      <c r="AO544" s="334"/>
      <c r="AP544" s="158"/>
      <c r="AQ544" s="158" t="s">
        <v>231</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232</v>
      </c>
      <c r="AH545" s="137"/>
      <c r="AI545" s="335"/>
      <c r="AJ545" s="335"/>
      <c r="AK545" s="335"/>
      <c r="AL545" s="157"/>
      <c r="AM545" s="335"/>
      <c r="AN545" s="335"/>
      <c r="AO545" s="335"/>
      <c r="AP545" s="157"/>
      <c r="AQ545" s="250"/>
      <c r="AR545" s="201"/>
      <c r="AS545" s="136" t="s">
        <v>232</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240</v>
      </c>
      <c r="F549" s="339"/>
      <c r="G549" s="340" t="s">
        <v>237</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239</v>
      </c>
      <c r="AF549" s="332"/>
      <c r="AG549" s="332"/>
      <c r="AH549" s="333"/>
      <c r="AI549" s="334" t="s">
        <v>529</v>
      </c>
      <c r="AJ549" s="334"/>
      <c r="AK549" s="334"/>
      <c r="AL549" s="158"/>
      <c r="AM549" s="334" t="s">
        <v>530</v>
      </c>
      <c r="AN549" s="334"/>
      <c r="AO549" s="334"/>
      <c r="AP549" s="158"/>
      <c r="AQ549" s="158" t="s">
        <v>231</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232</v>
      </c>
      <c r="AH550" s="137"/>
      <c r="AI550" s="335"/>
      <c r="AJ550" s="335"/>
      <c r="AK550" s="335"/>
      <c r="AL550" s="157"/>
      <c r="AM550" s="335"/>
      <c r="AN550" s="335"/>
      <c r="AO550" s="335"/>
      <c r="AP550" s="157"/>
      <c r="AQ550" s="250"/>
      <c r="AR550" s="201"/>
      <c r="AS550" s="136" t="s">
        <v>232</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240</v>
      </c>
      <c r="F554" s="339"/>
      <c r="G554" s="340" t="s">
        <v>237</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239</v>
      </c>
      <c r="AF554" s="332"/>
      <c r="AG554" s="332"/>
      <c r="AH554" s="333"/>
      <c r="AI554" s="334" t="s">
        <v>529</v>
      </c>
      <c r="AJ554" s="334"/>
      <c r="AK554" s="334"/>
      <c r="AL554" s="158"/>
      <c r="AM554" s="334" t="s">
        <v>530</v>
      </c>
      <c r="AN554" s="334"/>
      <c r="AO554" s="334"/>
      <c r="AP554" s="158"/>
      <c r="AQ554" s="158" t="s">
        <v>231</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232</v>
      </c>
      <c r="AH555" s="137"/>
      <c r="AI555" s="335"/>
      <c r="AJ555" s="335"/>
      <c r="AK555" s="335"/>
      <c r="AL555" s="157"/>
      <c r="AM555" s="335"/>
      <c r="AN555" s="335"/>
      <c r="AO555" s="335"/>
      <c r="AP555" s="157"/>
      <c r="AQ555" s="250"/>
      <c r="AR555" s="201"/>
      <c r="AS555" s="136" t="s">
        <v>232</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240</v>
      </c>
      <c r="F559" s="339"/>
      <c r="G559" s="340" t="s">
        <v>237</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239</v>
      </c>
      <c r="AF559" s="332"/>
      <c r="AG559" s="332"/>
      <c r="AH559" s="333"/>
      <c r="AI559" s="334" t="s">
        <v>529</v>
      </c>
      <c r="AJ559" s="334"/>
      <c r="AK559" s="334"/>
      <c r="AL559" s="158"/>
      <c r="AM559" s="334" t="s">
        <v>530</v>
      </c>
      <c r="AN559" s="334"/>
      <c r="AO559" s="334"/>
      <c r="AP559" s="158"/>
      <c r="AQ559" s="158" t="s">
        <v>231</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232</v>
      </c>
      <c r="AH560" s="137"/>
      <c r="AI560" s="335"/>
      <c r="AJ560" s="335"/>
      <c r="AK560" s="335"/>
      <c r="AL560" s="157"/>
      <c r="AM560" s="335"/>
      <c r="AN560" s="335"/>
      <c r="AO560" s="335"/>
      <c r="AP560" s="157"/>
      <c r="AQ560" s="250"/>
      <c r="AR560" s="201"/>
      <c r="AS560" s="136" t="s">
        <v>232</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241</v>
      </c>
      <c r="F564" s="339"/>
      <c r="G564" s="340" t="s">
        <v>238</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239</v>
      </c>
      <c r="AF564" s="332"/>
      <c r="AG564" s="332"/>
      <c r="AH564" s="333"/>
      <c r="AI564" s="334" t="s">
        <v>529</v>
      </c>
      <c r="AJ564" s="334"/>
      <c r="AK564" s="334"/>
      <c r="AL564" s="158"/>
      <c r="AM564" s="334" t="s">
        <v>530</v>
      </c>
      <c r="AN564" s="334"/>
      <c r="AO564" s="334"/>
      <c r="AP564" s="158"/>
      <c r="AQ564" s="158" t="s">
        <v>231</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232</v>
      </c>
      <c r="AH565" s="137"/>
      <c r="AI565" s="335"/>
      <c r="AJ565" s="335"/>
      <c r="AK565" s="335"/>
      <c r="AL565" s="157"/>
      <c r="AM565" s="335"/>
      <c r="AN565" s="335"/>
      <c r="AO565" s="335"/>
      <c r="AP565" s="157"/>
      <c r="AQ565" s="250"/>
      <c r="AR565" s="201"/>
      <c r="AS565" s="136" t="s">
        <v>232</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241</v>
      </c>
      <c r="F569" s="339"/>
      <c r="G569" s="340" t="s">
        <v>238</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239</v>
      </c>
      <c r="AF569" s="332"/>
      <c r="AG569" s="332"/>
      <c r="AH569" s="333"/>
      <c r="AI569" s="334" t="s">
        <v>529</v>
      </c>
      <c r="AJ569" s="334"/>
      <c r="AK569" s="334"/>
      <c r="AL569" s="158"/>
      <c r="AM569" s="334" t="s">
        <v>530</v>
      </c>
      <c r="AN569" s="334"/>
      <c r="AO569" s="334"/>
      <c r="AP569" s="158"/>
      <c r="AQ569" s="158" t="s">
        <v>231</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232</v>
      </c>
      <c r="AH570" s="137"/>
      <c r="AI570" s="335"/>
      <c r="AJ570" s="335"/>
      <c r="AK570" s="335"/>
      <c r="AL570" s="157"/>
      <c r="AM570" s="335"/>
      <c r="AN570" s="335"/>
      <c r="AO570" s="335"/>
      <c r="AP570" s="157"/>
      <c r="AQ570" s="250"/>
      <c r="AR570" s="201"/>
      <c r="AS570" s="136" t="s">
        <v>232</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241</v>
      </c>
      <c r="F574" s="339"/>
      <c r="G574" s="340" t="s">
        <v>238</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239</v>
      </c>
      <c r="AF574" s="332"/>
      <c r="AG574" s="332"/>
      <c r="AH574" s="333"/>
      <c r="AI574" s="334" t="s">
        <v>529</v>
      </c>
      <c r="AJ574" s="334"/>
      <c r="AK574" s="334"/>
      <c r="AL574" s="158"/>
      <c r="AM574" s="334" t="s">
        <v>530</v>
      </c>
      <c r="AN574" s="334"/>
      <c r="AO574" s="334"/>
      <c r="AP574" s="158"/>
      <c r="AQ574" s="158" t="s">
        <v>231</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232</v>
      </c>
      <c r="AH575" s="137"/>
      <c r="AI575" s="335"/>
      <c r="AJ575" s="335"/>
      <c r="AK575" s="335"/>
      <c r="AL575" s="157"/>
      <c r="AM575" s="335"/>
      <c r="AN575" s="335"/>
      <c r="AO575" s="335"/>
      <c r="AP575" s="157"/>
      <c r="AQ575" s="250"/>
      <c r="AR575" s="201"/>
      <c r="AS575" s="136" t="s">
        <v>232</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241</v>
      </c>
      <c r="F579" s="339"/>
      <c r="G579" s="340" t="s">
        <v>238</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239</v>
      </c>
      <c r="AF579" s="332"/>
      <c r="AG579" s="332"/>
      <c r="AH579" s="333"/>
      <c r="AI579" s="334" t="s">
        <v>529</v>
      </c>
      <c r="AJ579" s="334"/>
      <c r="AK579" s="334"/>
      <c r="AL579" s="158"/>
      <c r="AM579" s="334" t="s">
        <v>530</v>
      </c>
      <c r="AN579" s="334"/>
      <c r="AO579" s="334"/>
      <c r="AP579" s="158"/>
      <c r="AQ579" s="158" t="s">
        <v>231</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232</v>
      </c>
      <c r="AH580" s="137"/>
      <c r="AI580" s="335"/>
      <c r="AJ580" s="335"/>
      <c r="AK580" s="335"/>
      <c r="AL580" s="157"/>
      <c r="AM580" s="335"/>
      <c r="AN580" s="335"/>
      <c r="AO580" s="335"/>
      <c r="AP580" s="157"/>
      <c r="AQ580" s="250"/>
      <c r="AR580" s="201"/>
      <c r="AS580" s="136" t="s">
        <v>232</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241</v>
      </c>
      <c r="F584" s="339"/>
      <c r="G584" s="340" t="s">
        <v>238</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239</v>
      </c>
      <c r="AF584" s="332"/>
      <c r="AG584" s="332"/>
      <c r="AH584" s="333"/>
      <c r="AI584" s="334" t="s">
        <v>529</v>
      </c>
      <c r="AJ584" s="334"/>
      <c r="AK584" s="334"/>
      <c r="AL584" s="158"/>
      <c r="AM584" s="334" t="s">
        <v>530</v>
      </c>
      <c r="AN584" s="334"/>
      <c r="AO584" s="334"/>
      <c r="AP584" s="158"/>
      <c r="AQ584" s="158" t="s">
        <v>231</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232</v>
      </c>
      <c r="AH585" s="137"/>
      <c r="AI585" s="335"/>
      <c r="AJ585" s="335"/>
      <c r="AK585" s="335"/>
      <c r="AL585" s="157"/>
      <c r="AM585" s="335"/>
      <c r="AN585" s="335"/>
      <c r="AO585" s="335"/>
      <c r="AP585" s="157"/>
      <c r="AQ585" s="250"/>
      <c r="AR585" s="201"/>
      <c r="AS585" s="136" t="s">
        <v>232</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393</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387</v>
      </c>
      <c r="F592" s="176"/>
      <c r="G592" s="894" t="s">
        <v>251</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240</v>
      </c>
      <c r="F593" s="339"/>
      <c r="G593" s="340" t="s">
        <v>237</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239</v>
      </c>
      <c r="AF593" s="332"/>
      <c r="AG593" s="332"/>
      <c r="AH593" s="333"/>
      <c r="AI593" s="334" t="s">
        <v>529</v>
      </c>
      <c r="AJ593" s="334"/>
      <c r="AK593" s="334"/>
      <c r="AL593" s="158"/>
      <c r="AM593" s="334" t="s">
        <v>530</v>
      </c>
      <c r="AN593" s="334"/>
      <c r="AO593" s="334"/>
      <c r="AP593" s="158"/>
      <c r="AQ593" s="158" t="s">
        <v>231</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232</v>
      </c>
      <c r="AH594" s="137"/>
      <c r="AI594" s="335"/>
      <c r="AJ594" s="335"/>
      <c r="AK594" s="335"/>
      <c r="AL594" s="157"/>
      <c r="AM594" s="335"/>
      <c r="AN594" s="335"/>
      <c r="AO594" s="335"/>
      <c r="AP594" s="157"/>
      <c r="AQ594" s="250"/>
      <c r="AR594" s="201"/>
      <c r="AS594" s="136" t="s">
        <v>232</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240</v>
      </c>
      <c r="F598" s="339"/>
      <c r="G598" s="340" t="s">
        <v>237</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239</v>
      </c>
      <c r="AF598" s="332"/>
      <c r="AG598" s="332"/>
      <c r="AH598" s="333"/>
      <c r="AI598" s="334" t="s">
        <v>529</v>
      </c>
      <c r="AJ598" s="334"/>
      <c r="AK598" s="334"/>
      <c r="AL598" s="158"/>
      <c r="AM598" s="334" t="s">
        <v>530</v>
      </c>
      <c r="AN598" s="334"/>
      <c r="AO598" s="334"/>
      <c r="AP598" s="158"/>
      <c r="AQ598" s="158" t="s">
        <v>231</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232</v>
      </c>
      <c r="AH599" s="137"/>
      <c r="AI599" s="335"/>
      <c r="AJ599" s="335"/>
      <c r="AK599" s="335"/>
      <c r="AL599" s="157"/>
      <c r="AM599" s="335"/>
      <c r="AN599" s="335"/>
      <c r="AO599" s="335"/>
      <c r="AP599" s="157"/>
      <c r="AQ599" s="250"/>
      <c r="AR599" s="201"/>
      <c r="AS599" s="136" t="s">
        <v>232</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240</v>
      </c>
      <c r="F603" s="339"/>
      <c r="G603" s="340" t="s">
        <v>237</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239</v>
      </c>
      <c r="AF603" s="332"/>
      <c r="AG603" s="332"/>
      <c r="AH603" s="333"/>
      <c r="AI603" s="334" t="s">
        <v>529</v>
      </c>
      <c r="AJ603" s="334"/>
      <c r="AK603" s="334"/>
      <c r="AL603" s="158"/>
      <c r="AM603" s="334" t="s">
        <v>530</v>
      </c>
      <c r="AN603" s="334"/>
      <c r="AO603" s="334"/>
      <c r="AP603" s="158"/>
      <c r="AQ603" s="158" t="s">
        <v>231</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232</v>
      </c>
      <c r="AH604" s="137"/>
      <c r="AI604" s="335"/>
      <c r="AJ604" s="335"/>
      <c r="AK604" s="335"/>
      <c r="AL604" s="157"/>
      <c r="AM604" s="335"/>
      <c r="AN604" s="335"/>
      <c r="AO604" s="335"/>
      <c r="AP604" s="157"/>
      <c r="AQ604" s="250"/>
      <c r="AR604" s="201"/>
      <c r="AS604" s="136" t="s">
        <v>232</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240</v>
      </c>
      <c r="F608" s="339"/>
      <c r="G608" s="340" t="s">
        <v>237</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239</v>
      </c>
      <c r="AF608" s="332"/>
      <c r="AG608" s="332"/>
      <c r="AH608" s="333"/>
      <c r="AI608" s="334" t="s">
        <v>529</v>
      </c>
      <c r="AJ608" s="334"/>
      <c r="AK608" s="334"/>
      <c r="AL608" s="158"/>
      <c r="AM608" s="334" t="s">
        <v>530</v>
      </c>
      <c r="AN608" s="334"/>
      <c r="AO608" s="334"/>
      <c r="AP608" s="158"/>
      <c r="AQ608" s="158" t="s">
        <v>231</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232</v>
      </c>
      <c r="AH609" s="137"/>
      <c r="AI609" s="335"/>
      <c r="AJ609" s="335"/>
      <c r="AK609" s="335"/>
      <c r="AL609" s="157"/>
      <c r="AM609" s="335"/>
      <c r="AN609" s="335"/>
      <c r="AO609" s="335"/>
      <c r="AP609" s="157"/>
      <c r="AQ609" s="250"/>
      <c r="AR609" s="201"/>
      <c r="AS609" s="136" t="s">
        <v>232</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240</v>
      </c>
      <c r="F613" s="339"/>
      <c r="G613" s="340" t="s">
        <v>237</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239</v>
      </c>
      <c r="AF613" s="332"/>
      <c r="AG613" s="332"/>
      <c r="AH613" s="333"/>
      <c r="AI613" s="334" t="s">
        <v>529</v>
      </c>
      <c r="AJ613" s="334"/>
      <c r="AK613" s="334"/>
      <c r="AL613" s="158"/>
      <c r="AM613" s="334" t="s">
        <v>530</v>
      </c>
      <c r="AN613" s="334"/>
      <c r="AO613" s="334"/>
      <c r="AP613" s="158"/>
      <c r="AQ613" s="158" t="s">
        <v>231</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232</v>
      </c>
      <c r="AH614" s="137"/>
      <c r="AI614" s="335"/>
      <c r="AJ614" s="335"/>
      <c r="AK614" s="335"/>
      <c r="AL614" s="157"/>
      <c r="AM614" s="335"/>
      <c r="AN614" s="335"/>
      <c r="AO614" s="335"/>
      <c r="AP614" s="157"/>
      <c r="AQ614" s="250"/>
      <c r="AR614" s="201"/>
      <c r="AS614" s="136" t="s">
        <v>232</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241</v>
      </c>
      <c r="F618" s="339"/>
      <c r="G618" s="340" t="s">
        <v>238</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239</v>
      </c>
      <c r="AF618" s="332"/>
      <c r="AG618" s="332"/>
      <c r="AH618" s="333"/>
      <c r="AI618" s="334" t="s">
        <v>529</v>
      </c>
      <c r="AJ618" s="334"/>
      <c r="AK618" s="334"/>
      <c r="AL618" s="158"/>
      <c r="AM618" s="334" t="s">
        <v>530</v>
      </c>
      <c r="AN618" s="334"/>
      <c r="AO618" s="334"/>
      <c r="AP618" s="158"/>
      <c r="AQ618" s="158" t="s">
        <v>231</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232</v>
      </c>
      <c r="AH619" s="137"/>
      <c r="AI619" s="335"/>
      <c r="AJ619" s="335"/>
      <c r="AK619" s="335"/>
      <c r="AL619" s="157"/>
      <c r="AM619" s="335"/>
      <c r="AN619" s="335"/>
      <c r="AO619" s="335"/>
      <c r="AP619" s="157"/>
      <c r="AQ619" s="250"/>
      <c r="AR619" s="201"/>
      <c r="AS619" s="136" t="s">
        <v>232</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241</v>
      </c>
      <c r="F623" s="339"/>
      <c r="G623" s="340" t="s">
        <v>238</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239</v>
      </c>
      <c r="AF623" s="332"/>
      <c r="AG623" s="332"/>
      <c r="AH623" s="333"/>
      <c r="AI623" s="334" t="s">
        <v>529</v>
      </c>
      <c r="AJ623" s="334"/>
      <c r="AK623" s="334"/>
      <c r="AL623" s="158"/>
      <c r="AM623" s="334" t="s">
        <v>530</v>
      </c>
      <c r="AN623" s="334"/>
      <c r="AO623" s="334"/>
      <c r="AP623" s="158"/>
      <c r="AQ623" s="158" t="s">
        <v>231</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232</v>
      </c>
      <c r="AH624" s="137"/>
      <c r="AI624" s="335"/>
      <c r="AJ624" s="335"/>
      <c r="AK624" s="335"/>
      <c r="AL624" s="157"/>
      <c r="AM624" s="335"/>
      <c r="AN624" s="335"/>
      <c r="AO624" s="335"/>
      <c r="AP624" s="157"/>
      <c r="AQ624" s="250"/>
      <c r="AR624" s="201"/>
      <c r="AS624" s="136" t="s">
        <v>232</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241</v>
      </c>
      <c r="F628" s="339"/>
      <c r="G628" s="340" t="s">
        <v>238</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239</v>
      </c>
      <c r="AF628" s="332"/>
      <c r="AG628" s="332"/>
      <c r="AH628" s="333"/>
      <c r="AI628" s="334" t="s">
        <v>529</v>
      </c>
      <c r="AJ628" s="334"/>
      <c r="AK628" s="334"/>
      <c r="AL628" s="158"/>
      <c r="AM628" s="334" t="s">
        <v>530</v>
      </c>
      <c r="AN628" s="334"/>
      <c r="AO628" s="334"/>
      <c r="AP628" s="158"/>
      <c r="AQ628" s="158" t="s">
        <v>231</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232</v>
      </c>
      <c r="AH629" s="137"/>
      <c r="AI629" s="335"/>
      <c r="AJ629" s="335"/>
      <c r="AK629" s="335"/>
      <c r="AL629" s="157"/>
      <c r="AM629" s="335"/>
      <c r="AN629" s="335"/>
      <c r="AO629" s="335"/>
      <c r="AP629" s="157"/>
      <c r="AQ629" s="250"/>
      <c r="AR629" s="201"/>
      <c r="AS629" s="136" t="s">
        <v>232</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241</v>
      </c>
      <c r="F633" s="339"/>
      <c r="G633" s="340" t="s">
        <v>238</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239</v>
      </c>
      <c r="AF633" s="332"/>
      <c r="AG633" s="332"/>
      <c r="AH633" s="333"/>
      <c r="AI633" s="334" t="s">
        <v>529</v>
      </c>
      <c r="AJ633" s="334"/>
      <c r="AK633" s="334"/>
      <c r="AL633" s="158"/>
      <c r="AM633" s="334" t="s">
        <v>530</v>
      </c>
      <c r="AN633" s="334"/>
      <c r="AO633" s="334"/>
      <c r="AP633" s="158"/>
      <c r="AQ633" s="158" t="s">
        <v>231</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232</v>
      </c>
      <c r="AH634" s="137"/>
      <c r="AI634" s="335"/>
      <c r="AJ634" s="335"/>
      <c r="AK634" s="335"/>
      <c r="AL634" s="157"/>
      <c r="AM634" s="335"/>
      <c r="AN634" s="335"/>
      <c r="AO634" s="335"/>
      <c r="AP634" s="157"/>
      <c r="AQ634" s="250"/>
      <c r="AR634" s="201"/>
      <c r="AS634" s="136" t="s">
        <v>232</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241</v>
      </c>
      <c r="F638" s="339"/>
      <c r="G638" s="340" t="s">
        <v>238</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239</v>
      </c>
      <c r="AF638" s="332"/>
      <c r="AG638" s="332"/>
      <c r="AH638" s="333"/>
      <c r="AI638" s="334" t="s">
        <v>529</v>
      </c>
      <c r="AJ638" s="334"/>
      <c r="AK638" s="334"/>
      <c r="AL638" s="158"/>
      <c r="AM638" s="334" t="s">
        <v>530</v>
      </c>
      <c r="AN638" s="334"/>
      <c r="AO638" s="334"/>
      <c r="AP638" s="158"/>
      <c r="AQ638" s="158" t="s">
        <v>231</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232</v>
      </c>
      <c r="AH639" s="137"/>
      <c r="AI639" s="335"/>
      <c r="AJ639" s="335"/>
      <c r="AK639" s="335"/>
      <c r="AL639" s="157"/>
      <c r="AM639" s="335"/>
      <c r="AN639" s="335"/>
      <c r="AO639" s="335"/>
      <c r="AP639" s="157"/>
      <c r="AQ639" s="250"/>
      <c r="AR639" s="201"/>
      <c r="AS639" s="136" t="s">
        <v>232</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393</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388</v>
      </c>
      <c r="F646" s="176"/>
      <c r="G646" s="894" t="s">
        <v>251</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240</v>
      </c>
      <c r="F647" s="339"/>
      <c r="G647" s="340" t="s">
        <v>237</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239</v>
      </c>
      <c r="AF647" s="332"/>
      <c r="AG647" s="332"/>
      <c r="AH647" s="333"/>
      <c r="AI647" s="334" t="s">
        <v>529</v>
      </c>
      <c r="AJ647" s="334"/>
      <c r="AK647" s="334"/>
      <c r="AL647" s="158"/>
      <c r="AM647" s="334" t="s">
        <v>530</v>
      </c>
      <c r="AN647" s="334"/>
      <c r="AO647" s="334"/>
      <c r="AP647" s="158"/>
      <c r="AQ647" s="158" t="s">
        <v>231</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232</v>
      </c>
      <c r="AH648" s="137"/>
      <c r="AI648" s="335"/>
      <c r="AJ648" s="335"/>
      <c r="AK648" s="335"/>
      <c r="AL648" s="157"/>
      <c r="AM648" s="335"/>
      <c r="AN648" s="335"/>
      <c r="AO648" s="335"/>
      <c r="AP648" s="157"/>
      <c r="AQ648" s="250"/>
      <c r="AR648" s="201"/>
      <c r="AS648" s="136" t="s">
        <v>232</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240</v>
      </c>
      <c r="F652" s="339"/>
      <c r="G652" s="340" t="s">
        <v>237</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239</v>
      </c>
      <c r="AF652" s="332"/>
      <c r="AG652" s="332"/>
      <c r="AH652" s="333"/>
      <c r="AI652" s="334" t="s">
        <v>529</v>
      </c>
      <c r="AJ652" s="334"/>
      <c r="AK652" s="334"/>
      <c r="AL652" s="158"/>
      <c r="AM652" s="334" t="s">
        <v>530</v>
      </c>
      <c r="AN652" s="334"/>
      <c r="AO652" s="334"/>
      <c r="AP652" s="158"/>
      <c r="AQ652" s="158" t="s">
        <v>231</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232</v>
      </c>
      <c r="AH653" s="137"/>
      <c r="AI653" s="335"/>
      <c r="AJ653" s="335"/>
      <c r="AK653" s="335"/>
      <c r="AL653" s="157"/>
      <c r="AM653" s="335"/>
      <c r="AN653" s="335"/>
      <c r="AO653" s="335"/>
      <c r="AP653" s="157"/>
      <c r="AQ653" s="250"/>
      <c r="AR653" s="201"/>
      <c r="AS653" s="136" t="s">
        <v>232</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240</v>
      </c>
      <c r="F657" s="339"/>
      <c r="G657" s="340" t="s">
        <v>237</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239</v>
      </c>
      <c r="AF657" s="332"/>
      <c r="AG657" s="332"/>
      <c r="AH657" s="333"/>
      <c r="AI657" s="334" t="s">
        <v>529</v>
      </c>
      <c r="AJ657" s="334"/>
      <c r="AK657" s="334"/>
      <c r="AL657" s="158"/>
      <c r="AM657" s="334" t="s">
        <v>530</v>
      </c>
      <c r="AN657" s="334"/>
      <c r="AO657" s="334"/>
      <c r="AP657" s="158"/>
      <c r="AQ657" s="158" t="s">
        <v>231</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232</v>
      </c>
      <c r="AH658" s="137"/>
      <c r="AI658" s="335"/>
      <c r="AJ658" s="335"/>
      <c r="AK658" s="335"/>
      <c r="AL658" s="157"/>
      <c r="AM658" s="335"/>
      <c r="AN658" s="335"/>
      <c r="AO658" s="335"/>
      <c r="AP658" s="157"/>
      <c r="AQ658" s="250"/>
      <c r="AR658" s="201"/>
      <c r="AS658" s="136" t="s">
        <v>232</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240</v>
      </c>
      <c r="F662" s="339"/>
      <c r="G662" s="340" t="s">
        <v>237</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239</v>
      </c>
      <c r="AF662" s="332"/>
      <c r="AG662" s="332"/>
      <c r="AH662" s="333"/>
      <c r="AI662" s="334" t="s">
        <v>529</v>
      </c>
      <c r="AJ662" s="334"/>
      <c r="AK662" s="334"/>
      <c r="AL662" s="158"/>
      <c r="AM662" s="334" t="s">
        <v>530</v>
      </c>
      <c r="AN662" s="334"/>
      <c r="AO662" s="334"/>
      <c r="AP662" s="158"/>
      <c r="AQ662" s="158" t="s">
        <v>231</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232</v>
      </c>
      <c r="AH663" s="137"/>
      <c r="AI663" s="335"/>
      <c r="AJ663" s="335"/>
      <c r="AK663" s="335"/>
      <c r="AL663" s="157"/>
      <c r="AM663" s="335"/>
      <c r="AN663" s="335"/>
      <c r="AO663" s="335"/>
      <c r="AP663" s="157"/>
      <c r="AQ663" s="250"/>
      <c r="AR663" s="201"/>
      <c r="AS663" s="136" t="s">
        <v>232</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240</v>
      </c>
      <c r="F667" s="339"/>
      <c r="G667" s="340" t="s">
        <v>237</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239</v>
      </c>
      <c r="AF667" s="332"/>
      <c r="AG667" s="332"/>
      <c r="AH667" s="333"/>
      <c r="AI667" s="334" t="s">
        <v>529</v>
      </c>
      <c r="AJ667" s="334"/>
      <c r="AK667" s="334"/>
      <c r="AL667" s="158"/>
      <c r="AM667" s="334" t="s">
        <v>530</v>
      </c>
      <c r="AN667" s="334"/>
      <c r="AO667" s="334"/>
      <c r="AP667" s="158"/>
      <c r="AQ667" s="158" t="s">
        <v>231</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232</v>
      </c>
      <c r="AH668" s="137"/>
      <c r="AI668" s="335"/>
      <c r="AJ668" s="335"/>
      <c r="AK668" s="335"/>
      <c r="AL668" s="157"/>
      <c r="AM668" s="335"/>
      <c r="AN668" s="335"/>
      <c r="AO668" s="335"/>
      <c r="AP668" s="157"/>
      <c r="AQ668" s="250"/>
      <c r="AR668" s="201"/>
      <c r="AS668" s="136" t="s">
        <v>232</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241</v>
      </c>
      <c r="F672" s="339"/>
      <c r="G672" s="340" t="s">
        <v>238</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239</v>
      </c>
      <c r="AF672" s="332"/>
      <c r="AG672" s="332"/>
      <c r="AH672" s="333"/>
      <c r="AI672" s="334" t="s">
        <v>529</v>
      </c>
      <c r="AJ672" s="334"/>
      <c r="AK672" s="334"/>
      <c r="AL672" s="158"/>
      <c r="AM672" s="334" t="s">
        <v>530</v>
      </c>
      <c r="AN672" s="334"/>
      <c r="AO672" s="334"/>
      <c r="AP672" s="158"/>
      <c r="AQ672" s="158" t="s">
        <v>231</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232</v>
      </c>
      <c r="AH673" s="137"/>
      <c r="AI673" s="335"/>
      <c r="AJ673" s="335"/>
      <c r="AK673" s="335"/>
      <c r="AL673" s="157"/>
      <c r="AM673" s="335"/>
      <c r="AN673" s="335"/>
      <c r="AO673" s="335"/>
      <c r="AP673" s="157"/>
      <c r="AQ673" s="250"/>
      <c r="AR673" s="201"/>
      <c r="AS673" s="136" t="s">
        <v>232</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241</v>
      </c>
      <c r="F677" s="339"/>
      <c r="G677" s="340" t="s">
        <v>238</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239</v>
      </c>
      <c r="AF677" s="332"/>
      <c r="AG677" s="332"/>
      <c r="AH677" s="333"/>
      <c r="AI677" s="334" t="s">
        <v>529</v>
      </c>
      <c r="AJ677" s="334"/>
      <c r="AK677" s="334"/>
      <c r="AL677" s="158"/>
      <c r="AM677" s="334" t="s">
        <v>530</v>
      </c>
      <c r="AN677" s="334"/>
      <c r="AO677" s="334"/>
      <c r="AP677" s="158"/>
      <c r="AQ677" s="158" t="s">
        <v>231</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232</v>
      </c>
      <c r="AH678" s="137"/>
      <c r="AI678" s="335"/>
      <c r="AJ678" s="335"/>
      <c r="AK678" s="335"/>
      <c r="AL678" s="157"/>
      <c r="AM678" s="335"/>
      <c r="AN678" s="335"/>
      <c r="AO678" s="335"/>
      <c r="AP678" s="157"/>
      <c r="AQ678" s="250"/>
      <c r="AR678" s="201"/>
      <c r="AS678" s="136" t="s">
        <v>232</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241</v>
      </c>
      <c r="F682" s="339"/>
      <c r="G682" s="340" t="s">
        <v>238</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239</v>
      </c>
      <c r="AF682" s="332"/>
      <c r="AG682" s="332"/>
      <c r="AH682" s="333"/>
      <c r="AI682" s="334" t="s">
        <v>529</v>
      </c>
      <c r="AJ682" s="334"/>
      <c r="AK682" s="334"/>
      <c r="AL682" s="158"/>
      <c r="AM682" s="334" t="s">
        <v>530</v>
      </c>
      <c r="AN682" s="334"/>
      <c r="AO682" s="334"/>
      <c r="AP682" s="158"/>
      <c r="AQ682" s="158" t="s">
        <v>231</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232</v>
      </c>
      <c r="AH683" s="137"/>
      <c r="AI683" s="335"/>
      <c r="AJ683" s="335"/>
      <c r="AK683" s="335"/>
      <c r="AL683" s="157"/>
      <c r="AM683" s="335"/>
      <c r="AN683" s="335"/>
      <c r="AO683" s="335"/>
      <c r="AP683" s="157"/>
      <c r="AQ683" s="250"/>
      <c r="AR683" s="201"/>
      <c r="AS683" s="136" t="s">
        <v>232</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241</v>
      </c>
      <c r="F687" s="339"/>
      <c r="G687" s="340" t="s">
        <v>238</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239</v>
      </c>
      <c r="AF687" s="332"/>
      <c r="AG687" s="332"/>
      <c r="AH687" s="333"/>
      <c r="AI687" s="334" t="s">
        <v>529</v>
      </c>
      <c r="AJ687" s="334"/>
      <c r="AK687" s="334"/>
      <c r="AL687" s="158"/>
      <c r="AM687" s="334" t="s">
        <v>530</v>
      </c>
      <c r="AN687" s="334"/>
      <c r="AO687" s="334"/>
      <c r="AP687" s="158"/>
      <c r="AQ687" s="158" t="s">
        <v>231</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232</v>
      </c>
      <c r="AH688" s="137"/>
      <c r="AI688" s="335"/>
      <c r="AJ688" s="335"/>
      <c r="AK688" s="335"/>
      <c r="AL688" s="157"/>
      <c r="AM688" s="335"/>
      <c r="AN688" s="335"/>
      <c r="AO688" s="335"/>
      <c r="AP688" s="157"/>
      <c r="AQ688" s="250"/>
      <c r="AR688" s="201"/>
      <c r="AS688" s="136" t="s">
        <v>232</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241</v>
      </c>
      <c r="F692" s="339"/>
      <c r="G692" s="340" t="s">
        <v>238</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239</v>
      </c>
      <c r="AF692" s="332"/>
      <c r="AG692" s="332"/>
      <c r="AH692" s="333"/>
      <c r="AI692" s="334" t="s">
        <v>529</v>
      </c>
      <c r="AJ692" s="334"/>
      <c r="AK692" s="334"/>
      <c r="AL692" s="158"/>
      <c r="AM692" s="334" t="s">
        <v>530</v>
      </c>
      <c r="AN692" s="334"/>
      <c r="AO692" s="334"/>
      <c r="AP692" s="158"/>
      <c r="AQ692" s="158" t="s">
        <v>231</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232</v>
      </c>
      <c r="AH693" s="137"/>
      <c r="AI693" s="335"/>
      <c r="AJ693" s="335"/>
      <c r="AK693" s="335"/>
      <c r="AL693" s="157"/>
      <c r="AM693" s="335"/>
      <c r="AN693" s="335"/>
      <c r="AO693" s="335"/>
      <c r="AP693" s="157"/>
      <c r="AQ693" s="250"/>
      <c r="AR693" s="201"/>
      <c r="AS693" s="136" t="s">
        <v>232</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1.75" customHeight="1" x14ac:dyDescent="0.15">
      <c r="A697" s="190"/>
      <c r="B697" s="187"/>
      <c r="C697" s="181"/>
      <c r="D697" s="187"/>
      <c r="E697" s="125" t="s">
        <v>393</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21.75" customHeight="1" x14ac:dyDescent="0.15">
      <c r="A698" s="190"/>
      <c r="B698" s="187"/>
      <c r="C698" s="181"/>
      <c r="D698" s="187"/>
      <c r="E698" s="128" t="s">
        <v>853</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45"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99"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737</v>
      </c>
      <c r="AE702" s="342"/>
      <c r="AF702" s="342"/>
      <c r="AG702" s="379" t="s">
        <v>741</v>
      </c>
      <c r="AH702" s="380"/>
      <c r="AI702" s="380"/>
      <c r="AJ702" s="380"/>
      <c r="AK702" s="380"/>
      <c r="AL702" s="380"/>
      <c r="AM702" s="380"/>
      <c r="AN702" s="380"/>
      <c r="AO702" s="380"/>
      <c r="AP702" s="380"/>
      <c r="AQ702" s="380"/>
      <c r="AR702" s="380"/>
      <c r="AS702" s="380"/>
      <c r="AT702" s="380"/>
      <c r="AU702" s="380"/>
      <c r="AV702" s="380"/>
      <c r="AW702" s="380"/>
      <c r="AX702" s="381"/>
    </row>
    <row r="703" spans="1:51" ht="27"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737</v>
      </c>
      <c r="AE703" s="323"/>
      <c r="AF703" s="323"/>
      <c r="AG703" s="104" t="s">
        <v>742</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737</v>
      </c>
      <c r="AE704" s="781"/>
      <c r="AF704" s="781"/>
      <c r="AG704" s="168" t="s">
        <v>743</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737</v>
      </c>
      <c r="AE705" s="713"/>
      <c r="AF705" s="713"/>
      <c r="AG705" s="128" t="s">
        <v>744</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367</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745</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311</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745</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738</v>
      </c>
      <c r="AE708" s="603"/>
      <c r="AF708" s="603"/>
      <c r="AG708" s="740" t="s">
        <v>740</v>
      </c>
      <c r="AH708" s="741"/>
      <c r="AI708" s="741"/>
      <c r="AJ708" s="741"/>
      <c r="AK708" s="741"/>
      <c r="AL708" s="741"/>
      <c r="AM708" s="741"/>
      <c r="AN708" s="741"/>
      <c r="AO708" s="741"/>
      <c r="AP708" s="741"/>
      <c r="AQ708" s="741"/>
      <c r="AR708" s="741"/>
      <c r="AS708" s="741"/>
      <c r="AT708" s="741"/>
      <c r="AU708" s="741"/>
      <c r="AV708" s="741"/>
      <c r="AW708" s="741"/>
      <c r="AX708" s="742"/>
    </row>
    <row r="709" spans="1:50" ht="42"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737</v>
      </c>
      <c r="AE709" s="323"/>
      <c r="AF709" s="323"/>
      <c r="AG709" s="104" t="s">
        <v>746</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738</v>
      </c>
      <c r="AE710" s="323"/>
      <c r="AF710" s="323"/>
      <c r="AG710" s="104" t="s">
        <v>739</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737</v>
      </c>
      <c r="AE711" s="323"/>
      <c r="AF711" s="323"/>
      <c r="AG711" s="104" t="s">
        <v>747</v>
      </c>
      <c r="AH711" s="105"/>
      <c r="AI711" s="105"/>
      <c r="AJ711" s="105"/>
      <c r="AK711" s="105"/>
      <c r="AL711" s="105"/>
      <c r="AM711" s="105"/>
      <c r="AN711" s="105"/>
      <c r="AO711" s="105"/>
      <c r="AP711" s="105"/>
      <c r="AQ711" s="105"/>
      <c r="AR711" s="105"/>
      <c r="AS711" s="105"/>
      <c r="AT711" s="105"/>
      <c r="AU711" s="105"/>
      <c r="AV711" s="105"/>
      <c r="AW711" s="105"/>
      <c r="AX711" s="106"/>
    </row>
    <row r="712" spans="1:50" ht="41.25" customHeight="1" x14ac:dyDescent="0.15">
      <c r="A712" s="640"/>
      <c r="B712" s="642"/>
      <c r="C712" s="385" t="s">
        <v>337</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737</v>
      </c>
      <c r="AE712" s="781"/>
      <c r="AF712" s="781"/>
      <c r="AG712" s="805" t="s">
        <v>748</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338</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738</v>
      </c>
      <c r="AE713" s="323"/>
      <c r="AF713" s="661"/>
      <c r="AG713" s="104" t="s">
        <v>739</v>
      </c>
      <c r="AH713" s="105"/>
      <c r="AI713" s="105"/>
      <c r="AJ713" s="105"/>
      <c r="AK713" s="105"/>
      <c r="AL713" s="105"/>
      <c r="AM713" s="105"/>
      <c r="AN713" s="105"/>
      <c r="AO713" s="105"/>
      <c r="AP713" s="105"/>
      <c r="AQ713" s="105"/>
      <c r="AR713" s="105"/>
      <c r="AS713" s="105"/>
      <c r="AT713" s="105"/>
      <c r="AU713" s="105"/>
      <c r="AV713" s="105"/>
      <c r="AW713" s="105"/>
      <c r="AX713" s="106"/>
    </row>
    <row r="714" spans="1:50" ht="33" customHeight="1" x14ac:dyDescent="0.15">
      <c r="A714" s="643"/>
      <c r="B714" s="644"/>
      <c r="C714" s="645" t="s">
        <v>316</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737</v>
      </c>
      <c r="AE714" s="803"/>
      <c r="AF714" s="804"/>
      <c r="AG714" s="734" t="s">
        <v>749</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317</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737</v>
      </c>
      <c r="AE715" s="603"/>
      <c r="AF715" s="654"/>
      <c r="AG715" s="740" t="s">
        <v>750</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737</v>
      </c>
      <c r="AE716" s="625"/>
      <c r="AF716" s="625"/>
      <c r="AG716" s="104" t="s">
        <v>751</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242</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737</v>
      </c>
      <c r="AE717" s="323"/>
      <c r="AF717" s="323"/>
      <c r="AG717" s="104" t="s">
        <v>752</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737</v>
      </c>
      <c r="AE718" s="323"/>
      <c r="AF718" s="323"/>
      <c r="AG718" s="130" t="s">
        <v>753</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738</v>
      </c>
      <c r="AE719" s="603"/>
      <c r="AF719" s="603"/>
      <c r="AG719" s="128" t="s">
        <v>740</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330</v>
      </c>
      <c r="D720" s="297"/>
      <c r="E720" s="297"/>
      <c r="F720" s="300"/>
      <c r="G720" s="296" t="s">
        <v>331</v>
      </c>
      <c r="H720" s="297"/>
      <c r="I720" s="297"/>
      <c r="J720" s="297"/>
      <c r="K720" s="297"/>
      <c r="L720" s="297"/>
      <c r="M720" s="297"/>
      <c r="N720" s="296" t="s">
        <v>334</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t="s">
        <v>705</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t="s">
        <v>705</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t="s">
        <v>705</v>
      </c>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t="s">
        <v>705</v>
      </c>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t="s">
        <v>705</v>
      </c>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864</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865</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51.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55.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54.75"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55.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343</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658</v>
      </c>
      <c r="B737" s="211"/>
      <c r="C737" s="211"/>
      <c r="D737" s="212"/>
      <c r="E737" s="950" t="s">
        <v>728</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382</v>
      </c>
      <c r="B738" s="361"/>
      <c r="C738" s="361"/>
      <c r="D738" s="361"/>
      <c r="E738" s="950" t="s">
        <v>729</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381</v>
      </c>
      <c r="B739" s="361"/>
      <c r="C739" s="361"/>
      <c r="D739" s="361"/>
      <c r="E739" s="950" t="s">
        <v>730</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380</v>
      </c>
      <c r="B740" s="361"/>
      <c r="C740" s="361"/>
      <c r="D740" s="361"/>
      <c r="E740" s="950" t="s">
        <v>731</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379</v>
      </c>
      <c r="B741" s="361"/>
      <c r="C741" s="361"/>
      <c r="D741" s="361"/>
      <c r="E741" s="950" t="s">
        <v>732</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378</v>
      </c>
      <c r="B742" s="361"/>
      <c r="C742" s="361"/>
      <c r="D742" s="361"/>
      <c r="E742" s="950" t="s">
        <v>733</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377</v>
      </c>
      <c r="B743" s="361"/>
      <c r="C743" s="361"/>
      <c r="D743" s="361"/>
      <c r="E743" s="950" t="s">
        <v>734</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376</v>
      </c>
      <c r="B744" s="361"/>
      <c r="C744" s="361"/>
      <c r="D744" s="361"/>
      <c r="E744" s="950" t="s">
        <v>735</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375</v>
      </c>
      <c r="B745" s="361"/>
      <c r="C745" s="361"/>
      <c r="D745" s="361"/>
      <c r="E745" s="987" t="s">
        <v>736</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531</v>
      </c>
      <c r="B746" s="361"/>
      <c r="C746" s="361"/>
      <c r="D746" s="361"/>
      <c r="E746" s="956" t="s">
        <v>697</v>
      </c>
      <c r="F746" s="954"/>
      <c r="G746" s="954"/>
      <c r="H746" s="100" t="str">
        <f>IF(E746="","","-")</f>
        <v>-</v>
      </c>
      <c r="I746" s="954"/>
      <c r="J746" s="954"/>
      <c r="K746" s="100" t="str">
        <f>IF(I746="","","-")</f>
        <v/>
      </c>
      <c r="L746" s="955">
        <v>296</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494</v>
      </c>
      <c r="B747" s="361"/>
      <c r="C747" s="361"/>
      <c r="D747" s="361"/>
      <c r="E747" s="956" t="s">
        <v>697</v>
      </c>
      <c r="F747" s="954"/>
      <c r="G747" s="954"/>
      <c r="H747" s="100" t="str">
        <f>IF(E747="","","-")</f>
        <v>-</v>
      </c>
      <c r="I747" s="954"/>
      <c r="J747" s="954"/>
      <c r="K747" s="100" t="str">
        <f>IF(I747="","","-")</f>
        <v/>
      </c>
      <c r="L747" s="955">
        <v>297</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369</v>
      </c>
      <c r="B748" s="613"/>
      <c r="C748" s="613"/>
      <c r="D748" s="613"/>
      <c r="E748" s="613"/>
      <c r="F748" s="614"/>
      <c r="G748" s="83" t="s">
        <v>694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24"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36"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37.5"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34.5"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30.75"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10.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371</v>
      </c>
      <c r="B787" s="627"/>
      <c r="C787" s="627"/>
      <c r="D787" s="627"/>
      <c r="E787" s="627"/>
      <c r="F787" s="628"/>
      <c r="G787" s="593" t="s">
        <v>804</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801</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42.75" customHeight="1" x14ac:dyDescent="0.15">
      <c r="A789" s="629"/>
      <c r="B789" s="630"/>
      <c r="C789" s="630"/>
      <c r="D789" s="630"/>
      <c r="E789" s="630"/>
      <c r="F789" s="631"/>
      <c r="G789" s="668" t="s">
        <v>805</v>
      </c>
      <c r="H789" s="669"/>
      <c r="I789" s="669"/>
      <c r="J789" s="669"/>
      <c r="K789" s="670"/>
      <c r="L789" s="662" t="s">
        <v>811</v>
      </c>
      <c r="M789" s="663"/>
      <c r="N789" s="663"/>
      <c r="O789" s="663"/>
      <c r="P789" s="663"/>
      <c r="Q789" s="663"/>
      <c r="R789" s="663"/>
      <c r="S789" s="663"/>
      <c r="T789" s="663"/>
      <c r="U789" s="663"/>
      <c r="V789" s="663"/>
      <c r="W789" s="663"/>
      <c r="X789" s="664"/>
      <c r="Y789" s="382">
        <v>12</v>
      </c>
      <c r="Z789" s="383"/>
      <c r="AA789" s="383"/>
      <c r="AB789" s="800"/>
      <c r="AC789" s="668" t="s">
        <v>802</v>
      </c>
      <c r="AD789" s="669"/>
      <c r="AE789" s="669"/>
      <c r="AF789" s="669"/>
      <c r="AG789" s="670"/>
      <c r="AH789" s="662" t="s">
        <v>803</v>
      </c>
      <c r="AI789" s="663"/>
      <c r="AJ789" s="663"/>
      <c r="AK789" s="663"/>
      <c r="AL789" s="663"/>
      <c r="AM789" s="663"/>
      <c r="AN789" s="663"/>
      <c r="AO789" s="663"/>
      <c r="AP789" s="663"/>
      <c r="AQ789" s="663"/>
      <c r="AR789" s="663"/>
      <c r="AS789" s="663"/>
      <c r="AT789" s="664"/>
      <c r="AU789" s="382">
        <v>0.9</v>
      </c>
      <c r="AV789" s="383"/>
      <c r="AW789" s="383"/>
      <c r="AX789" s="384"/>
    </row>
    <row r="790" spans="1:51" ht="29.25" customHeight="1" x14ac:dyDescent="0.15">
      <c r="A790" s="629"/>
      <c r="B790" s="630"/>
      <c r="C790" s="630"/>
      <c r="D790" s="630"/>
      <c r="E790" s="630"/>
      <c r="F790" s="631"/>
      <c r="G790" s="604" t="s">
        <v>832</v>
      </c>
      <c r="H790" s="605"/>
      <c r="I790" s="605"/>
      <c r="J790" s="605"/>
      <c r="K790" s="606"/>
      <c r="L790" s="596" t="s">
        <v>810</v>
      </c>
      <c r="M790" s="597"/>
      <c r="N790" s="597"/>
      <c r="O790" s="597"/>
      <c r="P790" s="597"/>
      <c r="Q790" s="597"/>
      <c r="R790" s="597"/>
      <c r="S790" s="597"/>
      <c r="T790" s="597"/>
      <c r="U790" s="597"/>
      <c r="V790" s="597"/>
      <c r="W790" s="597"/>
      <c r="X790" s="598"/>
      <c r="Y790" s="599">
        <v>4.7</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t="s">
        <v>806</v>
      </c>
      <c r="H791" s="605"/>
      <c r="I791" s="605"/>
      <c r="J791" s="605"/>
      <c r="K791" s="606"/>
      <c r="L791" s="596" t="s">
        <v>809</v>
      </c>
      <c r="M791" s="597"/>
      <c r="N791" s="597"/>
      <c r="O791" s="597"/>
      <c r="P791" s="597"/>
      <c r="Q791" s="597"/>
      <c r="R791" s="597"/>
      <c r="S791" s="597"/>
      <c r="T791" s="597"/>
      <c r="U791" s="597"/>
      <c r="V791" s="597"/>
      <c r="W791" s="597"/>
      <c r="X791" s="598"/>
      <c r="Y791" s="599">
        <v>2.9</v>
      </c>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t="s">
        <v>807</v>
      </c>
      <c r="H792" s="605"/>
      <c r="I792" s="605"/>
      <c r="J792" s="605"/>
      <c r="K792" s="606"/>
      <c r="L792" s="596" t="s">
        <v>808</v>
      </c>
      <c r="M792" s="597"/>
      <c r="N792" s="597"/>
      <c r="O792" s="597"/>
      <c r="P792" s="597"/>
      <c r="Q792" s="597"/>
      <c r="R792" s="597"/>
      <c r="S792" s="597"/>
      <c r="T792" s="597"/>
      <c r="U792" s="597"/>
      <c r="V792" s="597"/>
      <c r="W792" s="597"/>
      <c r="X792" s="598"/>
      <c r="Y792" s="599">
        <v>1.2</v>
      </c>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20.799999999999997</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0.9</v>
      </c>
      <c r="AV799" s="827"/>
      <c r="AW799" s="827"/>
      <c r="AX799" s="829"/>
    </row>
    <row r="800" spans="1:51" ht="24.75" customHeight="1" x14ac:dyDescent="0.15">
      <c r="A800" s="629"/>
      <c r="B800" s="630"/>
      <c r="C800" s="630"/>
      <c r="D800" s="630"/>
      <c r="E800" s="630"/>
      <c r="F800" s="631"/>
      <c r="G800" s="593" t="s">
        <v>812</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813</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2</v>
      </c>
    </row>
    <row r="801" spans="1:51" ht="24.75"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2</v>
      </c>
    </row>
    <row r="802" spans="1:51" ht="24.75" customHeight="1" x14ac:dyDescent="0.15">
      <c r="A802" s="629"/>
      <c r="B802" s="630"/>
      <c r="C802" s="630"/>
      <c r="D802" s="630"/>
      <c r="E802" s="630"/>
      <c r="F802" s="631"/>
      <c r="G802" s="668" t="s">
        <v>843</v>
      </c>
      <c r="H802" s="669"/>
      <c r="I802" s="669"/>
      <c r="J802" s="669"/>
      <c r="K802" s="670"/>
      <c r="L802" s="662" t="s">
        <v>844</v>
      </c>
      <c r="M802" s="663"/>
      <c r="N802" s="663"/>
      <c r="O802" s="663"/>
      <c r="P802" s="663"/>
      <c r="Q802" s="663"/>
      <c r="R802" s="663"/>
      <c r="S802" s="663"/>
      <c r="T802" s="663"/>
      <c r="U802" s="663"/>
      <c r="V802" s="663"/>
      <c r="W802" s="663"/>
      <c r="X802" s="664"/>
      <c r="Y802" s="382">
        <v>0.4</v>
      </c>
      <c r="Z802" s="383"/>
      <c r="AA802" s="383"/>
      <c r="AB802" s="800"/>
      <c r="AC802" s="668" t="s">
        <v>821</v>
      </c>
      <c r="AD802" s="669"/>
      <c r="AE802" s="669"/>
      <c r="AF802" s="669"/>
      <c r="AG802" s="670"/>
      <c r="AH802" s="662" t="s">
        <v>862</v>
      </c>
      <c r="AI802" s="663"/>
      <c r="AJ802" s="663"/>
      <c r="AK802" s="663"/>
      <c r="AL802" s="663"/>
      <c r="AM802" s="663"/>
      <c r="AN802" s="663"/>
      <c r="AO802" s="663"/>
      <c r="AP802" s="663"/>
      <c r="AQ802" s="663"/>
      <c r="AR802" s="663"/>
      <c r="AS802" s="663"/>
      <c r="AT802" s="664"/>
      <c r="AU802" s="382">
        <v>0.7</v>
      </c>
      <c r="AV802" s="383"/>
      <c r="AW802" s="383"/>
      <c r="AX802" s="384"/>
      <c r="AY802">
        <f t="shared" ref="AY802:AY812" si="115">$AY$800</f>
        <v>2</v>
      </c>
    </row>
    <row r="803" spans="1:51" ht="24.75"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t="s">
        <v>822</v>
      </c>
      <c r="AD803" s="605"/>
      <c r="AE803" s="605"/>
      <c r="AF803" s="605"/>
      <c r="AG803" s="606"/>
      <c r="AH803" s="596" t="s">
        <v>860</v>
      </c>
      <c r="AI803" s="597"/>
      <c r="AJ803" s="597"/>
      <c r="AK803" s="597"/>
      <c r="AL803" s="597"/>
      <c r="AM803" s="597"/>
      <c r="AN803" s="597"/>
      <c r="AO803" s="597"/>
      <c r="AP803" s="597"/>
      <c r="AQ803" s="597"/>
      <c r="AR803" s="597"/>
      <c r="AS803" s="597"/>
      <c r="AT803" s="598"/>
      <c r="AU803" s="599">
        <v>0.3</v>
      </c>
      <c r="AV803" s="600"/>
      <c r="AW803" s="600"/>
      <c r="AX803" s="601"/>
      <c r="AY803">
        <f t="shared" si="115"/>
        <v>2</v>
      </c>
    </row>
    <row r="804" spans="1:51" ht="24.75"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t="s">
        <v>807</v>
      </c>
      <c r="AD804" s="605"/>
      <c r="AE804" s="605"/>
      <c r="AF804" s="605"/>
      <c r="AG804" s="606"/>
      <c r="AH804" s="596" t="s">
        <v>845</v>
      </c>
      <c r="AI804" s="597"/>
      <c r="AJ804" s="597"/>
      <c r="AK804" s="597"/>
      <c r="AL804" s="597"/>
      <c r="AM804" s="597"/>
      <c r="AN804" s="597"/>
      <c r="AO804" s="597"/>
      <c r="AP804" s="597"/>
      <c r="AQ804" s="597"/>
      <c r="AR804" s="597"/>
      <c r="AS804" s="597"/>
      <c r="AT804" s="598"/>
      <c r="AU804" s="599">
        <v>0.2</v>
      </c>
      <c r="AV804" s="600"/>
      <c r="AW804" s="600"/>
      <c r="AX804" s="601"/>
      <c r="AY804">
        <f t="shared" si="115"/>
        <v>2</v>
      </c>
    </row>
    <row r="805" spans="1:51" ht="24.75"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2</v>
      </c>
    </row>
    <row r="806" spans="1:51" ht="24.75"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2</v>
      </c>
    </row>
    <row r="807" spans="1:51" ht="24.75"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2</v>
      </c>
    </row>
    <row r="808" spans="1:51" ht="24.75"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2</v>
      </c>
    </row>
    <row r="809" spans="1:51" ht="24.75"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2</v>
      </c>
    </row>
    <row r="810" spans="1:51" ht="24.75"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2</v>
      </c>
    </row>
    <row r="811" spans="1:51" ht="24.75"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2</v>
      </c>
    </row>
    <row r="812" spans="1:51" ht="24.75"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0.4</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1.2</v>
      </c>
      <c r="AV812" s="827"/>
      <c r="AW812" s="827"/>
      <c r="AX812" s="829"/>
      <c r="AY812">
        <f t="shared" si="115"/>
        <v>2</v>
      </c>
    </row>
    <row r="813" spans="1:51" ht="24.75" customHeight="1" x14ac:dyDescent="0.15">
      <c r="A813" s="629"/>
      <c r="B813" s="630"/>
      <c r="C813" s="630"/>
      <c r="D813" s="630"/>
      <c r="E813" s="630"/>
      <c r="F813" s="631"/>
      <c r="G813" s="593" t="s">
        <v>814</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815</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2</v>
      </c>
    </row>
    <row r="814" spans="1:51" ht="24.75"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2</v>
      </c>
    </row>
    <row r="815" spans="1:51" ht="24.75" customHeight="1" x14ac:dyDescent="0.15">
      <c r="A815" s="629"/>
      <c r="B815" s="630"/>
      <c r="C815" s="630"/>
      <c r="D815" s="630"/>
      <c r="E815" s="630"/>
      <c r="F815" s="631"/>
      <c r="G815" s="668" t="s">
        <v>838</v>
      </c>
      <c r="H815" s="669"/>
      <c r="I815" s="669"/>
      <c r="J815" s="669"/>
      <c r="K815" s="670"/>
      <c r="L815" s="662" t="s">
        <v>839</v>
      </c>
      <c r="M815" s="663"/>
      <c r="N815" s="663"/>
      <c r="O815" s="663"/>
      <c r="P815" s="663"/>
      <c r="Q815" s="663"/>
      <c r="R815" s="663"/>
      <c r="S815" s="663"/>
      <c r="T815" s="663"/>
      <c r="U815" s="663"/>
      <c r="V815" s="663"/>
      <c r="W815" s="663"/>
      <c r="X815" s="664"/>
      <c r="Y815" s="382">
        <v>0.6</v>
      </c>
      <c r="Z815" s="383"/>
      <c r="AA815" s="383"/>
      <c r="AB815" s="800"/>
      <c r="AC815" s="668" t="s">
        <v>833</v>
      </c>
      <c r="AD815" s="669"/>
      <c r="AE815" s="669"/>
      <c r="AF815" s="669"/>
      <c r="AG815" s="670"/>
      <c r="AH815" s="662" t="s">
        <v>837</v>
      </c>
      <c r="AI815" s="663"/>
      <c r="AJ815" s="663"/>
      <c r="AK815" s="663"/>
      <c r="AL815" s="663"/>
      <c r="AM815" s="663"/>
      <c r="AN815" s="663"/>
      <c r="AO815" s="663"/>
      <c r="AP815" s="663"/>
      <c r="AQ815" s="663"/>
      <c r="AR815" s="663"/>
      <c r="AS815" s="663"/>
      <c r="AT815" s="664"/>
      <c r="AU815" s="382">
        <v>0.6</v>
      </c>
      <c r="AV815" s="383"/>
      <c r="AW815" s="383"/>
      <c r="AX815" s="384"/>
      <c r="AY815">
        <f t="shared" ref="AY815:AY825" si="116">$AY$813</f>
        <v>2</v>
      </c>
    </row>
    <row r="816" spans="1:51" ht="24.75" customHeight="1" x14ac:dyDescent="0.15">
      <c r="A816" s="629"/>
      <c r="B816" s="630"/>
      <c r="C816" s="630"/>
      <c r="D816" s="630"/>
      <c r="E816" s="630"/>
      <c r="F816" s="631"/>
      <c r="G816" s="604" t="s">
        <v>835</v>
      </c>
      <c r="H816" s="605"/>
      <c r="I816" s="605"/>
      <c r="J816" s="605"/>
      <c r="K816" s="606"/>
      <c r="L816" s="596" t="s">
        <v>856</v>
      </c>
      <c r="M816" s="597"/>
      <c r="N816" s="597"/>
      <c r="O816" s="597"/>
      <c r="P816" s="597"/>
      <c r="Q816" s="597"/>
      <c r="R816" s="597"/>
      <c r="S816" s="597"/>
      <c r="T816" s="597"/>
      <c r="U816" s="597"/>
      <c r="V816" s="597"/>
      <c r="W816" s="597"/>
      <c r="X816" s="598"/>
      <c r="Y816" s="599">
        <v>0.2</v>
      </c>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2</v>
      </c>
    </row>
    <row r="817" spans="1:51" ht="24.75"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2</v>
      </c>
    </row>
    <row r="818" spans="1:51" ht="24.75"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2</v>
      </c>
    </row>
    <row r="819" spans="1:51" ht="24.75"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2</v>
      </c>
    </row>
    <row r="820" spans="1:51" ht="24.75"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2</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2</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2</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2</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2</v>
      </c>
    </row>
    <row r="825" spans="1:51" ht="24.75"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0.8</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0.6</v>
      </c>
      <c r="AV825" s="827"/>
      <c r="AW825" s="827"/>
      <c r="AX825" s="829"/>
      <c r="AY825">
        <f t="shared" si="116"/>
        <v>2</v>
      </c>
    </row>
    <row r="826" spans="1:51" ht="24.75" customHeight="1" x14ac:dyDescent="0.15">
      <c r="A826" s="629"/>
      <c r="B826" s="630"/>
      <c r="C826" s="630"/>
      <c r="D826" s="630"/>
      <c r="E826" s="630"/>
      <c r="F826" s="631"/>
      <c r="G826" s="593" t="s">
        <v>816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817</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2</v>
      </c>
    </row>
    <row r="827" spans="1:51" ht="24.75"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2</v>
      </c>
    </row>
    <row r="828" spans="1:51" s="16" customFormat="1" ht="24.75" customHeight="1" x14ac:dyDescent="0.15">
      <c r="A828" s="629"/>
      <c r="B828" s="630"/>
      <c r="C828" s="630"/>
      <c r="D828" s="630"/>
      <c r="E828" s="630"/>
      <c r="F828" s="631"/>
      <c r="G828" s="668" t="s">
        <v>840</v>
      </c>
      <c r="H828" s="669"/>
      <c r="I828" s="669"/>
      <c r="J828" s="669"/>
      <c r="K828" s="670"/>
      <c r="L828" s="662" t="s">
        <v>847</v>
      </c>
      <c r="M828" s="663"/>
      <c r="N828" s="663"/>
      <c r="O828" s="663"/>
      <c r="P828" s="663"/>
      <c r="Q828" s="663"/>
      <c r="R828" s="663"/>
      <c r="S828" s="663"/>
      <c r="T828" s="663"/>
      <c r="U828" s="663"/>
      <c r="V828" s="663"/>
      <c r="W828" s="663"/>
      <c r="X828" s="664"/>
      <c r="Y828" s="382">
        <v>1.8</v>
      </c>
      <c r="Z828" s="383"/>
      <c r="AA828" s="383"/>
      <c r="AB828" s="800"/>
      <c r="AC828" s="668" t="s">
        <v>836</v>
      </c>
      <c r="AD828" s="669"/>
      <c r="AE828" s="669"/>
      <c r="AF828" s="669"/>
      <c r="AG828" s="670"/>
      <c r="AH828" s="662" t="s">
        <v>842</v>
      </c>
      <c r="AI828" s="663"/>
      <c r="AJ828" s="663"/>
      <c r="AK828" s="663"/>
      <c r="AL828" s="663"/>
      <c r="AM828" s="663"/>
      <c r="AN828" s="663"/>
      <c r="AO828" s="663"/>
      <c r="AP828" s="663"/>
      <c r="AQ828" s="663"/>
      <c r="AR828" s="663"/>
      <c r="AS828" s="663"/>
      <c r="AT828" s="664"/>
      <c r="AU828" s="382">
        <v>0.9</v>
      </c>
      <c r="AV828" s="383"/>
      <c r="AW828" s="383"/>
      <c r="AX828" s="384"/>
      <c r="AY828">
        <f t="shared" ref="AY828:AY838" si="117">$AY$826</f>
        <v>2</v>
      </c>
    </row>
    <row r="829" spans="1:51" ht="24.75" customHeight="1" x14ac:dyDescent="0.15">
      <c r="A829" s="629"/>
      <c r="B829" s="630"/>
      <c r="C829" s="630"/>
      <c r="D829" s="630"/>
      <c r="E829" s="630"/>
      <c r="F829" s="631"/>
      <c r="G829" s="604" t="s">
        <v>829</v>
      </c>
      <c r="H829" s="605"/>
      <c r="I829" s="605"/>
      <c r="J829" s="605"/>
      <c r="K829" s="606"/>
      <c r="L829" s="596" t="s">
        <v>848</v>
      </c>
      <c r="M829" s="597"/>
      <c r="N829" s="597"/>
      <c r="O829" s="597"/>
      <c r="P829" s="597"/>
      <c r="Q829" s="597"/>
      <c r="R829" s="597"/>
      <c r="S829" s="597"/>
      <c r="T829" s="597"/>
      <c r="U829" s="597"/>
      <c r="V829" s="597"/>
      <c r="W829" s="597"/>
      <c r="X829" s="598"/>
      <c r="Y829" s="599">
        <v>0.3</v>
      </c>
      <c r="Z829" s="600"/>
      <c r="AA829" s="600"/>
      <c r="AB829" s="610"/>
      <c r="AC829" s="604" t="s">
        <v>841</v>
      </c>
      <c r="AD829" s="605"/>
      <c r="AE829" s="605"/>
      <c r="AF829" s="605"/>
      <c r="AG829" s="606"/>
      <c r="AH829" s="596" t="s">
        <v>857</v>
      </c>
      <c r="AI829" s="597"/>
      <c r="AJ829" s="597"/>
      <c r="AK829" s="597"/>
      <c r="AL829" s="597"/>
      <c r="AM829" s="597"/>
      <c r="AN829" s="597"/>
      <c r="AO829" s="597"/>
      <c r="AP829" s="597"/>
      <c r="AQ829" s="597"/>
      <c r="AR829" s="597"/>
      <c r="AS829" s="597"/>
      <c r="AT829" s="598"/>
      <c r="AU829" s="599">
        <v>0.1</v>
      </c>
      <c r="AV829" s="600"/>
      <c r="AW829" s="600"/>
      <c r="AX829" s="601"/>
      <c r="AY829">
        <f t="shared" si="117"/>
        <v>2</v>
      </c>
    </row>
    <row r="830" spans="1:51" ht="24.75" customHeight="1" x14ac:dyDescent="0.15">
      <c r="A830" s="629"/>
      <c r="B830" s="630"/>
      <c r="C830" s="630"/>
      <c r="D830" s="630"/>
      <c r="E830" s="630"/>
      <c r="F830" s="631"/>
      <c r="G830" s="604" t="s">
        <v>841</v>
      </c>
      <c r="H830" s="605"/>
      <c r="I830" s="605"/>
      <c r="J830" s="605"/>
      <c r="K830" s="606"/>
      <c r="L830" s="596" t="s">
        <v>857</v>
      </c>
      <c r="M830" s="597"/>
      <c r="N830" s="597"/>
      <c r="O830" s="597"/>
      <c r="P830" s="597"/>
      <c r="Q830" s="597"/>
      <c r="R830" s="597"/>
      <c r="S830" s="597"/>
      <c r="T830" s="597"/>
      <c r="U830" s="597"/>
      <c r="V830" s="597"/>
      <c r="W830" s="597"/>
      <c r="X830" s="598"/>
      <c r="Y830" s="599">
        <v>0.2</v>
      </c>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2</v>
      </c>
    </row>
    <row r="831" spans="1:51" ht="24.75" customHeight="1" x14ac:dyDescent="0.15">
      <c r="A831" s="629"/>
      <c r="B831" s="630"/>
      <c r="C831" s="630"/>
      <c r="D831" s="630"/>
      <c r="E831" s="630"/>
      <c r="F831" s="631"/>
      <c r="G831" s="604" t="s">
        <v>807</v>
      </c>
      <c r="H831" s="605"/>
      <c r="I831" s="605"/>
      <c r="J831" s="605"/>
      <c r="K831" s="606"/>
      <c r="L831" s="596" t="s">
        <v>849</v>
      </c>
      <c r="M831" s="597"/>
      <c r="N831" s="597"/>
      <c r="O831" s="597"/>
      <c r="P831" s="597"/>
      <c r="Q831" s="597"/>
      <c r="R831" s="597"/>
      <c r="S831" s="597"/>
      <c r="T831" s="597"/>
      <c r="U831" s="597"/>
      <c r="V831" s="597"/>
      <c r="W831" s="597"/>
      <c r="X831" s="598"/>
      <c r="Y831" s="599">
        <v>0.2</v>
      </c>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2</v>
      </c>
    </row>
    <row r="832" spans="1:51" ht="24.75"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2</v>
      </c>
    </row>
    <row r="833" spans="1:51" ht="24.75"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2</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2</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2</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2</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2</v>
      </c>
    </row>
    <row r="838" spans="1:51" ht="24.75"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2.5000000000000004</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1</v>
      </c>
      <c r="AV838" s="827"/>
      <c r="AW838" s="827"/>
      <c r="AX838" s="829"/>
      <c r="AY838">
        <f t="shared" si="117"/>
        <v>2</v>
      </c>
    </row>
    <row r="839" spans="1:51" ht="24.75"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335</v>
      </c>
      <c r="AM839" s="276"/>
      <c r="AN839" s="276"/>
      <c r="AO839" s="102" t="s">
        <v>756</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349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292</v>
      </c>
      <c r="K844" s="361"/>
      <c r="L844" s="361"/>
      <c r="M844" s="361"/>
      <c r="N844" s="361"/>
      <c r="O844" s="361"/>
      <c r="P844" s="247" t="s">
        <v>243</v>
      </c>
      <c r="Q844" s="247"/>
      <c r="R844" s="247"/>
      <c r="S844" s="247"/>
      <c r="T844" s="247"/>
      <c r="U844" s="247"/>
      <c r="V844" s="247"/>
      <c r="W844" s="247"/>
      <c r="X844" s="247"/>
      <c r="Y844" s="362" t="s">
        <v>290</v>
      </c>
      <c r="Z844" s="363"/>
      <c r="AA844" s="363"/>
      <c r="AB844" s="363"/>
      <c r="AC844" s="152" t="s">
        <v>329</v>
      </c>
      <c r="AD844" s="152"/>
      <c r="AE844" s="152"/>
      <c r="AF844" s="152"/>
      <c r="AG844" s="152"/>
      <c r="AH844" s="362" t="s">
        <v>354</v>
      </c>
      <c r="AI844" s="360"/>
      <c r="AJ844" s="360"/>
      <c r="AK844" s="360"/>
      <c r="AL844" s="360" t="s">
        <v>21</v>
      </c>
      <c r="AM844" s="360"/>
      <c r="AN844" s="360"/>
      <c r="AO844" s="364"/>
      <c r="AP844" s="365" t="s">
        <v>293</v>
      </c>
      <c r="AQ844" s="365"/>
      <c r="AR844" s="365"/>
      <c r="AS844" s="365"/>
      <c r="AT844" s="365"/>
      <c r="AU844" s="365"/>
      <c r="AV844" s="365"/>
      <c r="AW844" s="365"/>
      <c r="AX844" s="365"/>
    </row>
    <row r="845" spans="1:51" ht="66.75" customHeight="1" x14ac:dyDescent="0.15">
      <c r="A845" s="370">
        <v>1</v>
      </c>
      <c r="B845" s="370">
        <v>1</v>
      </c>
      <c r="C845" s="358" t="s">
        <v>757</v>
      </c>
      <c r="D845" s="343"/>
      <c r="E845" s="343"/>
      <c r="F845" s="343"/>
      <c r="G845" s="343"/>
      <c r="H845" s="343"/>
      <c r="I845" s="343"/>
      <c r="J845" s="344">
        <v>7000020160008</v>
      </c>
      <c r="K845" s="345"/>
      <c r="L845" s="345"/>
      <c r="M845" s="345"/>
      <c r="N845" s="345"/>
      <c r="O845" s="345"/>
      <c r="P845" s="359" t="s">
        <v>758</v>
      </c>
      <c r="Q845" s="346"/>
      <c r="R845" s="346"/>
      <c r="S845" s="346"/>
      <c r="T845" s="346"/>
      <c r="U845" s="346"/>
      <c r="V845" s="346"/>
      <c r="W845" s="346"/>
      <c r="X845" s="346"/>
      <c r="Y845" s="347">
        <v>20.8</v>
      </c>
      <c r="Z845" s="348"/>
      <c r="AA845" s="348"/>
      <c r="AB845" s="349"/>
      <c r="AC845" s="350" t="s">
        <v>365</v>
      </c>
      <c r="AD845" s="351"/>
      <c r="AE845" s="351"/>
      <c r="AF845" s="351"/>
      <c r="AG845" s="351"/>
      <c r="AH845" s="366" t="s">
        <v>759</v>
      </c>
      <c r="AI845" s="367"/>
      <c r="AJ845" s="367"/>
      <c r="AK845" s="367"/>
      <c r="AL845" s="354" t="s">
        <v>760</v>
      </c>
      <c r="AM845" s="355"/>
      <c r="AN845" s="355"/>
      <c r="AO845" s="356"/>
      <c r="AP845" s="357" t="s">
        <v>761</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292</v>
      </c>
      <c r="K877" s="361"/>
      <c r="L877" s="361"/>
      <c r="M877" s="361"/>
      <c r="N877" s="361"/>
      <c r="O877" s="361"/>
      <c r="P877" s="247" t="s">
        <v>243</v>
      </c>
      <c r="Q877" s="247"/>
      <c r="R877" s="247"/>
      <c r="S877" s="247"/>
      <c r="T877" s="247"/>
      <c r="U877" s="247"/>
      <c r="V877" s="247"/>
      <c r="W877" s="247"/>
      <c r="X877" s="247"/>
      <c r="Y877" s="362" t="s">
        <v>290</v>
      </c>
      <c r="Z877" s="363"/>
      <c r="AA877" s="363"/>
      <c r="AB877" s="363"/>
      <c r="AC877" s="152" t="s">
        <v>329</v>
      </c>
      <c r="AD877" s="152"/>
      <c r="AE877" s="152"/>
      <c r="AF877" s="152"/>
      <c r="AG877" s="152"/>
      <c r="AH877" s="362" t="s">
        <v>354</v>
      </c>
      <c r="AI877" s="360"/>
      <c r="AJ877" s="360"/>
      <c r="AK877" s="360"/>
      <c r="AL877" s="360" t="s">
        <v>21</v>
      </c>
      <c r="AM877" s="360"/>
      <c r="AN877" s="360"/>
      <c r="AO877" s="364"/>
      <c r="AP877" s="365" t="s">
        <v>293</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800</v>
      </c>
      <c r="D878" s="343"/>
      <c r="E878" s="343"/>
      <c r="F878" s="343"/>
      <c r="G878" s="343"/>
      <c r="H878" s="343"/>
      <c r="I878" s="343"/>
      <c r="J878" s="344" t="s">
        <v>759</v>
      </c>
      <c r="K878" s="345"/>
      <c r="L878" s="345"/>
      <c r="M878" s="345"/>
      <c r="N878" s="345"/>
      <c r="O878" s="345"/>
      <c r="P878" s="359" t="s">
        <v>765</v>
      </c>
      <c r="Q878" s="346"/>
      <c r="R878" s="346"/>
      <c r="S878" s="346"/>
      <c r="T878" s="346"/>
      <c r="U878" s="346"/>
      <c r="V878" s="346"/>
      <c r="W878" s="346"/>
      <c r="X878" s="346"/>
      <c r="Y878" s="347">
        <v>1</v>
      </c>
      <c r="Z878" s="348"/>
      <c r="AA878" s="348"/>
      <c r="AB878" s="349"/>
      <c r="AC878" s="350" t="s">
        <v>365</v>
      </c>
      <c r="AD878" s="351"/>
      <c r="AE878" s="351"/>
      <c r="AF878" s="351"/>
      <c r="AG878" s="351"/>
      <c r="AH878" s="366" t="s">
        <v>760</v>
      </c>
      <c r="AI878" s="367"/>
      <c r="AJ878" s="367"/>
      <c r="AK878" s="367"/>
      <c r="AL878" s="354" t="s">
        <v>760</v>
      </c>
      <c r="AM878" s="355"/>
      <c r="AN878" s="355"/>
      <c r="AO878" s="356"/>
      <c r="AP878" s="357" t="s">
        <v>795</v>
      </c>
      <c r="AQ878" s="357"/>
      <c r="AR878" s="357"/>
      <c r="AS878" s="357"/>
      <c r="AT878" s="357"/>
      <c r="AU878" s="357"/>
      <c r="AV878" s="357"/>
      <c r="AW878" s="357"/>
      <c r="AX878" s="357"/>
      <c r="AY878">
        <f t="shared" si="118"/>
        <v>1</v>
      </c>
    </row>
    <row r="879" spans="1:51" ht="30" customHeight="1" x14ac:dyDescent="0.15">
      <c r="A879" s="370">
        <v>2</v>
      </c>
      <c r="B879" s="370">
        <v>1</v>
      </c>
      <c r="C879" s="358" t="s">
        <v>797</v>
      </c>
      <c r="D879" s="343"/>
      <c r="E879" s="343"/>
      <c r="F879" s="343"/>
      <c r="G879" s="343"/>
      <c r="H879" s="343"/>
      <c r="I879" s="343"/>
      <c r="J879" s="344" t="s">
        <v>799</v>
      </c>
      <c r="K879" s="345"/>
      <c r="L879" s="345"/>
      <c r="M879" s="345"/>
      <c r="N879" s="345"/>
      <c r="O879" s="345"/>
      <c r="P879" s="359" t="s">
        <v>764</v>
      </c>
      <c r="Q879" s="346"/>
      <c r="R879" s="346"/>
      <c r="S879" s="346"/>
      <c r="T879" s="346"/>
      <c r="U879" s="346"/>
      <c r="V879" s="346"/>
      <c r="W879" s="346"/>
      <c r="X879" s="346"/>
      <c r="Y879" s="347">
        <v>0.5</v>
      </c>
      <c r="Z879" s="348"/>
      <c r="AA879" s="348"/>
      <c r="AB879" s="349"/>
      <c r="AC879" s="350" t="s">
        <v>365</v>
      </c>
      <c r="AD879" s="351"/>
      <c r="AE879" s="351"/>
      <c r="AF879" s="351"/>
      <c r="AG879" s="351"/>
      <c r="AH879" s="366" t="s">
        <v>760</v>
      </c>
      <c r="AI879" s="367"/>
      <c r="AJ879" s="367"/>
      <c r="AK879" s="367"/>
      <c r="AL879" s="354" t="s">
        <v>760</v>
      </c>
      <c r="AM879" s="355"/>
      <c r="AN879" s="355"/>
      <c r="AO879" s="356"/>
      <c r="AP879" s="357" t="s">
        <v>795</v>
      </c>
      <c r="AQ879" s="357"/>
      <c r="AR879" s="357"/>
      <c r="AS879" s="357"/>
      <c r="AT879" s="357"/>
      <c r="AU879" s="357"/>
      <c r="AV879" s="357"/>
      <c r="AW879" s="357"/>
      <c r="AX879" s="357"/>
      <c r="AY879">
        <f>COUNTA($C$879)</f>
        <v>1</v>
      </c>
    </row>
    <row r="880" spans="1:51" ht="30" customHeight="1" x14ac:dyDescent="0.15">
      <c r="A880" s="370">
        <v>3</v>
      </c>
      <c r="B880" s="370">
        <v>1</v>
      </c>
      <c r="C880" s="358" t="s">
        <v>798</v>
      </c>
      <c r="D880" s="343"/>
      <c r="E880" s="343"/>
      <c r="F880" s="343"/>
      <c r="G880" s="343"/>
      <c r="H880" s="343"/>
      <c r="I880" s="343"/>
      <c r="J880" s="344" t="s">
        <v>759</v>
      </c>
      <c r="K880" s="345"/>
      <c r="L880" s="345"/>
      <c r="M880" s="345"/>
      <c r="N880" s="345"/>
      <c r="O880" s="345"/>
      <c r="P880" s="359" t="s">
        <v>764</v>
      </c>
      <c r="Q880" s="346"/>
      <c r="R880" s="346"/>
      <c r="S880" s="346"/>
      <c r="T880" s="346"/>
      <c r="U880" s="346"/>
      <c r="V880" s="346"/>
      <c r="W880" s="346"/>
      <c r="X880" s="346"/>
      <c r="Y880" s="347">
        <v>0.3</v>
      </c>
      <c r="Z880" s="348"/>
      <c r="AA880" s="348"/>
      <c r="AB880" s="349"/>
      <c r="AC880" s="350" t="s">
        <v>365</v>
      </c>
      <c r="AD880" s="351"/>
      <c r="AE880" s="351"/>
      <c r="AF880" s="351"/>
      <c r="AG880" s="351"/>
      <c r="AH880" s="352" t="s">
        <v>759</v>
      </c>
      <c r="AI880" s="353"/>
      <c r="AJ880" s="353"/>
      <c r="AK880" s="353"/>
      <c r="AL880" s="354" t="s">
        <v>793</v>
      </c>
      <c r="AM880" s="355"/>
      <c r="AN880" s="355"/>
      <c r="AO880" s="356"/>
      <c r="AP880" s="357" t="s">
        <v>795</v>
      </c>
      <c r="AQ880" s="357"/>
      <c r="AR880" s="357"/>
      <c r="AS880" s="357"/>
      <c r="AT880" s="357"/>
      <c r="AU880" s="357"/>
      <c r="AV880" s="357"/>
      <c r="AW880" s="357"/>
      <c r="AX880" s="357"/>
      <c r="AY880">
        <f>COUNTA($C$880)</f>
        <v>1</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313</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292</v>
      </c>
      <c r="K910" s="361"/>
      <c r="L910" s="361"/>
      <c r="M910" s="361"/>
      <c r="N910" s="361"/>
      <c r="O910" s="361"/>
      <c r="P910" s="247" t="s">
        <v>243</v>
      </c>
      <c r="Q910" s="247"/>
      <c r="R910" s="247"/>
      <c r="S910" s="247"/>
      <c r="T910" s="247"/>
      <c r="U910" s="247"/>
      <c r="V910" s="247"/>
      <c r="W910" s="247"/>
      <c r="X910" s="247"/>
      <c r="Y910" s="362" t="s">
        <v>290</v>
      </c>
      <c r="Z910" s="363"/>
      <c r="AA910" s="363"/>
      <c r="AB910" s="363"/>
      <c r="AC910" s="152" t="s">
        <v>329</v>
      </c>
      <c r="AD910" s="152"/>
      <c r="AE910" s="152"/>
      <c r="AF910" s="152"/>
      <c r="AG910" s="152"/>
      <c r="AH910" s="362" t="s">
        <v>354</v>
      </c>
      <c r="AI910" s="360"/>
      <c r="AJ910" s="360"/>
      <c r="AK910" s="360"/>
      <c r="AL910" s="360" t="s">
        <v>21</v>
      </c>
      <c r="AM910" s="360"/>
      <c r="AN910" s="360"/>
      <c r="AO910" s="364"/>
      <c r="AP910" s="365" t="s">
        <v>293</v>
      </c>
      <c r="AQ910" s="365"/>
      <c r="AR910" s="365"/>
      <c r="AS910" s="365"/>
      <c r="AT910" s="365"/>
      <c r="AU910" s="365"/>
      <c r="AV910" s="365"/>
      <c r="AW910" s="365"/>
      <c r="AX910" s="365"/>
      <c r="AY910">
        <f t="shared" ref="AY910:AY911" si="119">$AY$908</f>
        <v>1</v>
      </c>
    </row>
    <row r="911" spans="1:51" ht="30" customHeight="1" x14ac:dyDescent="0.15">
      <c r="A911" s="370">
        <v>1</v>
      </c>
      <c r="B911" s="370">
        <v>1</v>
      </c>
      <c r="C911" s="358" t="s">
        <v>762</v>
      </c>
      <c r="D911" s="343"/>
      <c r="E911" s="343"/>
      <c r="F911" s="343"/>
      <c r="G911" s="343"/>
      <c r="H911" s="343"/>
      <c r="I911" s="343"/>
      <c r="J911" s="344">
        <v>9000020162019</v>
      </c>
      <c r="K911" s="345"/>
      <c r="L911" s="345"/>
      <c r="M911" s="345"/>
      <c r="N911" s="345"/>
      <c r="O911" s="345"/>
      <c r="P911" s="359" t="s">
        <v>763</v>
      </c>
      <c r="Q911" s="346"/>
      <c r="R911" s="346"/>
      <c r="S911" s="346"/>
      <c r="T911" s="346"/>
      <c r="U911" s="346"/>
      <c r="V911" s="346"/>
      <c r="W911" s="346"/>
      <c r="X911" s="346"/>
      <c r="Y911" s="347">
        <v>0.4</v>
      </c>
      <c r="Z911" s="348"/>
      <c r="AA911" s="348"/>
      <c r="AB911" s="349"/>
      <c r="AC911" s="350" t="s">
        <v>365</v>
      </c>
      <c r="AD911" s="351"/>
      <c r="AE911" s="351"/>
      <c r="AF911" s="351"/>
      <c r="AG911" s="351"/>
      <c r="AH911" s="366" t="s">
        <v>760</v>
      </c>
      <c r="AI911" s="367"/>
      <c r="AJ911" s="367"/>
      <c r="AK911" s="367"/>
      <c r="AL911" s="354" t="s">
        <v>794</v>
      </c>
      <c r="AM911" s="355"/>
      <c r="AN911" s="355"/>
      <c r="AO911" s="356"/>
      <c r="AP911" s="357" t="s">
        <v>795</v>
      </c>
      <c r="AQ911" s="357"/>
      <c r="AR911" s="357"/>
      <c r="AS911" s="357"/>
      <c r="AT911" s="357"/>
      <c r="AU911" s="357"/>
      <c r="AV911" s="357"/>
      <c r="AW911" s="357"/>
      <c r="AX911" s="357"/>
      <c r="AY911">
        <f t="shared" si="119"/>
        <v>1</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292</v>
      </c>
      <c r="K943" s="361"/>
      <c r="L943" s="361"/>
      <c r="M943" s="361"/>
      <c r="N943" s="361"/>
      <c r="O943" s="361"/>
      <c r="P943" s="247" t="s">
        <v>243</v>
      </c>
      <c r="Q943" s="247"/>
      <c r="R943" s="247"/>
      <c r="S943" s="247"/>
      <c r="T943" s="247"/>
      <c r="U943" s="247"/>
      <c r="V943" s="247"/>
      <c r="W943" s="247"/>
      <c r="X943" s="247"/>
      <c r="Y943" s="362" t="s">
        <v>290</v>
      </c>
      <c r="Z943" s="363"/>
      <c r="AA943" s="363"/>
      <c r="AB943" s="363"/>
      <c r="AC943" s="152" t="s">
        <v>329</v>
      </c>
      <c r="AD943" s="152"/>
      <c r="AE943" s="152"/>
      <c r="AF943" s="152"/>
      <c r="AG943" s="152"/>
      <c r="AH943" s="362" t="s">
        <v>354</v>
      </c>
      <c r="AI943" s="360"/>
      <c r="AJ943" s="360"/>
      <c r="AK943" s="360"/>
      <c r="AL943" s="360" t="s">
        <v>21</v>
      </c>
      <c r="AM943" s="360"/>
      <c r="AN943" s="360"/>
      <c r="AO943" s="364"/>
      <c r="AP943" s="365" t="s">
        <v>293</v>
      </c>
      <c r="AQ943" s="365"/>
      <c r="AR943" s="365"/>
      <c r="AS943" s="365"/>
      <c r="AT943" s="365"/>
      <c r="AU943" s="365"/>
      <c r="AV943" s="365"/>
      <c r="AW943" s="365"/>
      <c r="AX943" s="365"/>
      <c r="AY943">
        <f t="shared" ref="AY943:AY944" si="120">$AY$941</f>
        <v>1</v>
      </c>
    </row>
    <row r="944" spans="1:51" ht="30" customHeight="1" x14ac:dyDescent="0.15">
      <c r="A944" s="370">
        <v>1</v>
      </c>
      <c r="B944" s="370">
        <v>1</v>
      </c>
      <c r="C944" s="358" t="s">
        <v>769</v>
      </c>
      <c r="D944" s="343"/>
      <c r="E944" s="343"/>
      <c r="F944" s="343"/>
      <c r="G944" s="343"/>
      <c r="H944" s="343"/>
      <c r="I944" s="343"/>
      <c r="J944" s="344">
        <v>9230005000170</v>
      </c>
      <c r="K944" s="345"/>
      <c r="L944" s="345"/>
      <c r="M944" s="345"/>
      <c r="N944" s="345"/>
      <c r="O944" s="345"/>
      <c r="P944" s="359" t="s">
        <v>787</v>
      </c>
      <c r="Q944" s="346"/>
      <c r="R944" s="346"/>
      <c r="S944" s="346"/>
      <c r="T944" s="346"/>
      <c r="U944" s="346"/>
      <c r="V944" s="346"/>
      <c r="W944" s="346"/>
      <c r="X944" s="346"/>
      <c r="Y944" s="347">
        <v>1.2</v>
      </c>
      <c r="Z944" s="348"/>
      <c r="AA944" s="348"/>
      <c r="AB944" s="349"/>
      <c r="AC944" s="350" t="s">
        <v>365</v>
      </c>
      <c r="AD944" s="351"/>
      <c r="AE944" s="351"/>
      <c r="AF944" s="351"/>
      <c r="AG944" s="351"/>
      <c r="AH944" s="366" t="s">
        <v>760</v>
      </c>
      <c r="AI944" s="367"/>
      <c r="AJ944" s="367"/>
      <c r="AK944" s="367"/>
      <c r="AL944" s="354" t="s">
        <v>760</v>
      </c>
      <c r="AM944" s="355"/>
      <c r="AN944" s="355"/>
      <c r="AO944" s="356"/>
      <c r="AP944" s="357" t="s">
        <v>796</v>
      </c>
      <c r="AQ944" s="357"/>
      <c r="AR944" s="357"/>
      <c r="AS944" s="357"/>
      <c r="AT944" s="357"/>
      <c r="AU944" s="357"/>
      <c r="AV944" s="357"/>
      <c r="AW944" s="357"/>
      <c r="AX944" s="357"/>
      <c r="AY944">
        <f t="shared" si="120"/>
        <v>1</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292</v>
      </c>
      <c r="K976" s="361"/>
      <c r="L976" s="361"/>
      <c r="M976" s="361"/>
      <c r="N976" s="361"/>
      <c r="O976" s="361"/>
      <c r="P976" s="247" t="s">
        <v>243</v>
      </c>
      <c r="Q976" s="247"/>
      <c r="R976" s="247"/>
      <c r="S976" s="247"/>
      <c r="T976" s="247"/>
      <c r="U976" s="247"/>
      <c r="V976" s="247"/>
      <c r="W976" s="247"/>
      <c r="X976" s="247"/>
      <c r="Y976" s="362" t="s">
        <v>290</v>
      </c>
      <c r="Z976" s="363"/>
      <c r="AA976" s="363"/>
      <c r="AB976" s="363"/>
      <c r="AC976" s="152" t="s">
        <v>329</v>
      </c>
      <c r="AD976" s="152"/>
      <c r="AE976" s="152"/>
      <c r="AF976" s="152"/>
      <c r="AG976" s="152"/>
      <c r="AH976" s="362" t="s">
        <v>354</v>
      </c>
      <c r="AI976" s="360"/>
      <c r="AJ976" s="360"/>
      <c r="AK976" s="360"/>
      <c r="AL976" s="360" t="s">
        <v>21</v>
      </c>
      <c r="AM976" s="360"/>
      <c r="AN976" s="360"/>
      <c r="AO976" s="364"/>
      <c r="AP976" s="365" t="s">
        <v>293</v>
      </c>
      <c r="AQ976" s="365"/>
      <c r="AR976" s="365"/>
      <c r="AS976" s="365"/>
      <c r="AT976" s="365"/>
      <c r="AU976" s="365"/>
      <c r="AV976" s="365"/>
      <c r="AW976" s="365"/>
      <c r="AX976" s="365"/>
      <c r="AY976">
        <f t="shared" ref="AY976:AY977" si="121">$AY$974</f>
        <v>1</v>
      </c>
    </row>
    <row r="977" spans="1:51" ht="36.75" customHeight="1" x14ac:dyDescent="0.15">
      <c r="A977" s="370">
        <v>1</v>
      </c>
      <c r="B977" s="370">
        <v>1</v>
      </c>
      <c r="C977" s="358" t="s">
        <v>768</v>
      </c>
      <c r="D977" s="343"/>
      <c r="E977" s="343"/>
      <c r="F977" s="343"/>
      <c r="G977" s="343"/>
      <c r="H977" s="343"/>
      <c r="I977" s="343"/>
      <c r="J977" s="344">
        <v>4000020450006</v>
      </c>
      <c r="K977" s="345"/>
      <c r="L977" s="345"/>
      <c r="M977" s="345"/>
      <c r="N977" s="345"/>
      <c r="O977" s="345"/>
      <c r="P977" s="359" t="s">
        <v>788</v>
      </c>
      <c r="Q977" s="346"/>
      <c r="R977" s="346"/>
      <c r="S977" s="346"/>
      <c r="T977" s="346"/>
      <c r="U977" s="346"/>
      <c r="V977" s="346"/>
      <c r="W977" s="346"/>
      <c r="X977" s="346"/>
      <c r="Y977" s="347">
        <v>0.8</v>
      </c>
      <c r="Z977" s="348"/>
      <c r="AA977" s="348"/>
      <c r="AB977" s="349"/>
      <c r="AC977" s="350" t="s">
        <v>365</v>
      </c>
      <c r="AD977" s="351"/>
      <c r="AE977" s="351"/>
      <c r="AF977" s="351"/>
      <c r="AG977" s="351"/>
      <c r="AH977" s="366" t="s">
        <v>760</v>
      </c>
      <c r="AI977" s="367"/>
      <c r="AJ977" s="367"/>
      <c r="AK977" s="367"/>
      <c r="AL977" s="354" t="s">
        <v>759</v>
      </c>
      <c r="AM977" s="355"/>
      <c r="AN977" s="355"/>
      <c r="AO977" s="356"/>
      <c r="AP977" s="357" t="s">
        <v>795</v>
      </c>
      <c r="AQ977" s="357"/>
      <c r="AR977" s="357"/>
      <c r="AS977" s="357"/>
      <c r="AT977" s="357"/>
      <c r="AU977" s="357"/>
      <c r="AV977" s="357"/>
      <c r="AW977" s="357"/>
      <c r="AX977" s="357"/>
      <c r="AY977">
        <f t="shared" si="121"/>
        <v>1</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0"/>
      <c r="B1009" s="360"/>
      <c r="C1009" s="360" t="s">
        <v>26</v>
      </c>
      <c r="D1009" s="360"/>
      <c r="E1009" s="360"/>
      <c r="F1009" s="360"/>
      <c r="G1009" s="360"/>
      <c r="H1009" s="360"/>
      <c r="I1009" s="360"/>
      <c r="J1009" s="152" t="s">
        <v>292</v>
      </c>
      <c r="K1009" s="361"/>
      <c r="L1009" s="361"/>
      <c r="M1009" s="361"/>
      <c r="N1009" s="361"/>
      <c r="O1009" s="361"/>
      <c r="P1009" s="247" t="s">
        <v>243</v>
      </c>
      <c r="Q1009" s="247"/>
      <c r="R1009" s="247"/>
      <c r="S1009" s="247"/>
      <c r="T1009" s="247"/>
      <c r="U1009" s="247"/>
      <c r="V1009" s="247"/>
      <c r="W1009" s="247"/>
      <c r="X1009" s="247"/>
      <c r="Y1009" s="362" t="s">
        <v>290</v>
      </c>
      <c r="Z1009" s="363"/>
      <c r="AA1009" s="363"/>
      <c r="AB1009" s="363"/>
      <c r="AC1009" s="152" t="s">
        <v>329</v>
      </c>
      <c r="AD1009" s="152"/>
      <c r="AE1009" s="152"/>
      <c r="AF1009" s="152"/>
      <c r="AG1009" s="152"/>
      <c r="AH1009" s="362" t="s">
        <v>354</v>
      </c>
      <c r="AI1009" s="360"/>
      <c r="AJ1009" s="360"/>
      <c r="AK1009" s="360"/>
      <c r="AL1009" s="360" t="s">
        <v>21</v>
      </c>
      <c r="AM1009" s="360"/>
      <c r="AN1009" s="360"/>
      <c r="AO1009" s="364"/>
      <c r="AP1009" s="365" t="s">
        <v>293</v>
      </c>
      <c r="AQ1009" s="365"/>
      <c r="AR1009" s="365"/>
      <c r="AS1009" s="365"/>
      <c r="AT1009" s="365"/>
      <c r="AU1009" s="365"/>
      <c r="AV1009" s="365"/>
      <c r="AW1009" s="365"/>
      <c r="AX1009" s="365"/>
      <c r="AY1009">
        <f t="shared" ref="AY1009:AY1010" si="122">$AY$1007</f>
        <v>1</v>
      </c>
    </row>
    <row r="1010" spans="1:51" ht="27" customHeight="1" x14ac:dyDescent="0.15">
      <c r="A1010" s="370">
        <v>1</v>
      </c>
      <c r="B1010" s="370">
        <v>1</v>
      </c>
      <c r="C1010" s="358" t="s">
        <v>767</v>
      </c>
      <c r="D1010" s="343"/>
      <c r="E1010" s="343"/>
      <c r="F1010" s="343"/>
      <c r="G1010" s="343"/>
      <c r="H1010" s="343"/>
      <c r="I1010" s="343"/>
      <c r="J1010" s="344">
        <v>4350001001058</v>
      </c>
      <c r="K1010" s="345"/>
      <c r="L1010" s="345"/>
      <c r="M1010" s="345"/>
      <c r="N1010" s="345"/>
      <c r="O1010" s="345"/>
      <c r="P1010" s="359" t="s">
        <v>789</v>
      </c>
      <c r="Q1010" s="346"/>
      <c r="R1010" s="346"/>
      <c r="S1010" s="346"/>
      <c r="T1010" s="346"/>
      <c r="U1010" s="346"/>
      <c r="V1010" s="346"/>
      <c r="W1010" s="346"/>
      <c r="X1010" s="346"/>
      <c r="Y1010" s="347">
        <v>0.6</v>
      </c>
      <c r="Z1010" s="348"/>
      <c r="AA1010" s="348"/>
      <c r="AB1010" s="349"/>
      <c r="AC1010" s="350" t="s">
        <v>365</v>
      </c>
      <c r="AD1010" s="351"/>
      <c r="AE1010" s="351"/>
      <c r="AF1010" s="351"/>
      <c r="AG1010" s="351"/>
      <c r="AH1010" s="366" t="s">
        <v>793</v>
      </c>
      <c r="AI1010" s="367"/>
      <c r="AJ1010" s="367"/>
      <c r="AK1010" s="367"/>
      <c r="AL1010" s="354" t="s">
        <v>794</v>
      </c>
      <c r="AM1010" s="355"/>
      <c r="AN1010" s="355"/>
      <c r="AO1010" s="356"/>
      <c r="AP1010" s="357" t="s">
        <v>795</v>
      </c>
      <c r="AQ1010" s="357"/>
      <c r="AR1010" s="357"/>
      <c r="AS1010" s="357"/>
      <c r="AT1010" s="357"/>
      <c r="AU1010" s="357"/>
      <c r="AV1010" s="357"/>
      <c r="AW1010" s="357"/>
      <c r="AX1010" s="357"/>
      <c r="AY1010">
        <f t="shared" si="122"/>
        <v>1</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7.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64.5" customHeight="1" x14ac:dyDescent="0.15">
      <c r="A1042" s="360"/>
      <c r="B1042" s="360"/>
      <c r="C1042" s="360" t="s">
        <v>26</v>
      </c>
      <c r="D1042" s="360"/>
      <c r="E1042" s="360"/>
      <c r="F1042" s="360"/>
      <c r="G1042" s="360"/>
      <c r="H1042" s="360"/>
      <c r="I1042" s="360"/>
      <c r="J1042" s="152" t="s">
        <v>292</v>
      </c>
      <c r="K1042" s="361"/>
      <c r="L1042" s="361"/>
      <c r="M1042" s="361"/>
      <c r="N1042" s="361"/>
      <c r="O1042" s="361"/>
      <c r="P1042" s="247" t="s">
        <v>243</v>
      </c>
      <c r="Q1042" s="247"/>
      <c r="R1042" s="247"/>
      <c r="S1042" s="247"/>
      <c r="T1042" s="247"/>
      <c r="U1042" s="247"/>
      <c r="V1042" s="247"/>
      <c r="W1042" s="247"/>
      <c r="X1042" s="247"/>
      <c r="Y1042" s="362" t="s">
        <v>290</v>
      </c>
      <c r="Z1042" s="363"/>
      <c r="AA1042" s="363"/>
      <c r="AB1042" s="363"/>
      <c r="AC1042" s="152" t="s">
        <v>329</v>
      </c>
      <c r="AD1042" s="152"/>
      <c r="AE1042" s="152"/>
      <c r="AF1042" s="152"/>
      <c r="AG1042" s="152"/>
      <c r="AH1042" s="362" t="s">
        <v>354</v>
      </c>
      <c r="AI1042" s="360"/>
      <c r="AJ1042" s="360"/>
      <c r="AK1042" s="360"/>
      <c r="AL1042" s="360" t="s">
        <v>21</v>
      </c>
      <c r="AM1042" s="360"/>
      <c r="AN1042" s="360"/>
      <c r="AO1042" s="364"/>
      <c r="AP1042" s="365" t="s">
        <v>293</v>
      </c>
      <c r="AQ1042" s="365"/>
      <c r="AR1042" s="365"/>
      <c r="AS1042" s="365"/>
      <c r="AT1042" s="365"/>
      <c r="AU1042" s="365"/>
      <c r="AV1042" s="365"/>
      <c r="AW1042" s="365"/>
      <c r="AX1042" s="365"/>
      <c r="AY1042">
        <f t="shared" ref="AY1042:AY1043" si="123">$AY$1040</f>
        <v>1</v>
      </c>
    </row>
    <row r="1043" spans="1:51" ht="41.25" customHeight="1" x14ac:dyDescent="0.15">
      <c r="A1043" s="370">
        <v>1</v>
      </c>
      <c r="B1043" s="370">
        <v>1</v>
      </c>
      <c r="C1043" s="358" t="s">
        <v>792</v>
      </c>
      <c r="D1043" s="343"/>
      <c r="E1043" s="343"/>
      <c r="F1043" s="343"/>
      <c r="G1043" s="343"/>
      <c r="H1043" s="343"/>
      <c r="I1043" s="343"/>
      <c r="J1043" s="344">
        <v>9011101039249</v>
      </c>
      <c r="K1043" s="345"/>
      <c r="L1043" s="345"/>
      <c r="M1043" s="345"/>
      <c r="N1043" s="345"/>
      <c r="O1043" s="345"/>
      <c r="P1043" s="359" t="s">
        <v>790</v>
      </c>
      <c r="Q1043" s="346"/>
      <c r="R1043" s="346"/>
      <c r="S1043" s="346"/>
      <c r="T1043" s="346"/>
      <c r="U1043" s="346"/>
      <c r="V1043" s="346"/>
      <c r="W1043" s="346"/>
      <c r="X1043" s="346"/>
      <c r="Y1043" s="347">
        <v>2.5</v>
      </c>
      <c r="Z1043" s="348"/>
      <c r="AA1043" s="348"/>
      <c r="AB1043" s="349"/>
      <c r="AC1043" s="350" t="s">
        <v>358</v>
      </c>
      <c r="AD1043" s="351"/>
      <c r="AE1043" s="351"/>
      <c r="AF1043" s="351"/>
      <c r="AG1043" s="351"/>
      <c r="AH1043" s="366">
        <v>1</v>
      </c>
      <c r="AI1043" s="367"/>
      <c r="AJ1043" s="367"/>
      <c r="AK1043" s="367"/>
      <c r="AL1043" s="354">
        <v>71.599999999999994</v>
      </c>
      <c r="AM1043" s="355"/>
      <c r="AN1043" s="355"/>
      <c r="AO1043" s="356"/>
      <c r="AP1043" s="357" t="s">
        <v>855</v>
      </c>
      <c r="AQ1043" s="357"/>
      <c r="AR1043" s="357"/>
      <c r="AS1043" s="357"/>
      <c r="AT1043" s="357"/>
      <c r="AU1043" s="357"/>
      <c r="AV1043" s="357"/>
      <c r="AW1043" s="357"/>
      <c r="AX1043" s="357"/>
      <c r="AY1043">
        <f t="shared" si="123"/>
        <v>1</v>
      </c>
    </row>
    <row r="1044" spans="1:51" ht="30.75"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25.5"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8.25"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9.25"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45"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5.5"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8.5"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4.5"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2.25"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47.25"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5.5"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42"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4.5"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8.25"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4.5"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47.25"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5.5"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41.25"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9.25"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9.25"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4.75"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4.5"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2.25"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2.25"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8.25"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3.25"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6.75"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60"/>
      <c r="B1075" s="360"/>
      <c r="C1075" s="360" t="s">
        <v>26</v>
      </c>
      <c r="D1075" s="360"/>
      <c r="E1075" s="360"/>
      <c r="F1075" s="360"/>
      <c r="G1075" s="360"/>
      <c r="H1075" s="360"/>
      <c r="I1075" s="360"/>
      <c r="J1075" s="152" t="s">
        <v>292</v>
      </c>
      <c r="K1075" s="361"/>
      <c r="L1075" s="361"/>
      <c r="M1075" s="361"/>
      <c r="N1075" s="361"/>
      <c r="O1075" s="361"/>
      <c r="P1075" s="247" t="s">
        <v>243</v>
      </c>
      <c r="Q1075" s="247"/>
      <c r="R1075" s="247"/>
      <c r="S1075" s="247"/>
      <c r="T1075" s="247"/>
      <c r="U1075" s="247"/>
      <c r="V1075" s="247"/>
      <c r="W1075" s="247"/>
      <c r="X1075" s="247"/>
      <c r="Y1075" s="362" t="s">
        <v>290</v>
      </c>
      <c r="Z1075" s="363"/>
      <c r="AA1075" s="363"/>
      <c r="AB1075" s="363"/>
      <c r="AC1075" s="152" t="s">
        <v>329</v>
      </c>
      <c r="AD1075" s="152"/>
      <c r="AE1075" s="152"/>
      <c r="AF1075" s="152"/>
      <c r="AG1075" s="152"/>
      <c r="AH1075" s="362" t="s">
        <v>354</v>
      </c>
      <c r="AI1075" s="360"/>
      <c r="AJ1075" s="360"/>
      <c r="AK1075" s="360"/>
      <c r="AL1075" s="360" t="s">
        <v>21</v>
      </c>
      <c r="AM1075" s="360"/>
      <c r="AN1075" s="360"/>
      <c r="AO1075" s="364"/>
      <c r="AP1075" s="365" t="s">
        <v>293</v>
      </c>
      <c r="AQ1075" s="365"/>
      <c r="AR1075" s="365"/>
      <c r="AS1075" s="365"/>
      <c r="AT1075" s="365"/>
      <c r="AU1075" s="365"/>
      <c r="AV1075" s="365"/>
      <c r="AW1075" s="365"/>
      <c r="AX1075" s="365"/>
      <c r="AY1075">
        <f t="shared" ref="AY1075:AY1076" si="124">$AY$1073</f>
        <v>1</v>
      </c>
    </row>
    <row r="1076" spans="1:51" ht="47.25" customHeight="1" x14ac:dyDescent="0.15">
      <c r="A1076" s="370">
        <v>1</v>
      </c>
      <c r="B1076" s="370">
        <v>1</v>
      </c>
      <c r="C1076" s="358" t="s">
        <v>766</v>
      </c>
      <c r="D1076" s="343"/>
      <c r="E1076" s="343"/>
      <c r="F1076" s="343"/>
      <c r="G1076" s="343"/>
      <c r="H1076" s="343"/>
      <c r="I1076" s="343"/>
      <c r="J1076" s="344">
        <v>9010001020285</v>
      </c>
      <c r="K1076" s="345"/>
      <c r="L1076" s="345"/>
      <c r="M1076" s="345"/>
      <c r="N1076" s="345"/>
      <c r="O1076" s="345"/>
      <c r="P1076" s="359" t="s">
        <v>791</v>
      </c>
      <c r="Q1076" s="346"/>
      <c r="R1076" s="346"/>
      <c r="S1076" s="346"/>
      <c r="T1076" s="346"/>
      <c r="U1076" s="346"/>
      <c r="V1076" s="346"/>
      <c r="W1076" s="346"/>
      <c r="X1076" s="346"/>
      <c r="Y1076" s="347">
        <v>1</v>
      </c>
      <c r="Z1076" s="348"/>
      <c r="AA1076" s="348"/>
      <c r="AB1076" s="349"/>
      <c r="AC1076" s="350" t="s">
        <v>358</v>
      </c>
      <c r="AD1076" s="351"/>
      <c r="AE1076" s="351"/>
      <c r="AF1076" s="351"/>
      <c r="AG1076" s="351"/>
      <c r="AH1076" s="366">
        <v>1</v>
      </c>
      <c r="AI1076" s="367"/>
      <c r="AJ1076" s="367"/>
      <c r="AK1076" s="367"/>
      <c r="AL1076" s="354">
        <v>93.9</v>
      </c>
      <c r="AM1076" s="355"/>
      <c r="AN1076" s="355"/>
      <c r="AO1076" s="356"/>
      <c r="AP1076" s="357" t="s">
        <v>851</v>
      </c>
      <c r="AQ1076" s="357"/>
      <c r="AR1076" s="357"/>
      <c r="AS1076" s="357"/>
      <c r="AT1076" s="357"/>
      <c r="AU1076" s="357"/>
      <c r="AV1076" s="357"/>
      <c r="AW1076" s="357"/>
      <c r="AX1076" s="357"/>
      <c r="AY1076">
        <f t="shared" si="124"/>
        <v>1</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320</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335</v>
      </c>
      <c r="AM1106" s="278"/>
      <c r="AN1106" s="278"/>
      <c r="AO1106" s="76" t="s">
        <v>756</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312</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262</v>
      </c>
      <c r="D1109" s="374"/>
      <c r="E1109" s="152" t="s">
        <v>261</v>
      </c>
      <c r="F1109" s="374"/>
      <c r="G1109" s="374"/>
      <c r="H1109" s="374"/>
      <c r="I1109" s="374"/>
      <c r="J1109" s="152" t="s">
        <v>292</v>
      </c>
      <c r="K1109" s="152"/>
      <c r="L1109" s="152"/>
      <c r="M1109" s="152"/>
      <c r="N1109" s="152"/>
      <c r="O1109" s="152"/>
      <c r="P1109" s="362" t="s">
        <v>27</v>
      </c>
      <c r="Q1109" s="362"/>
      <c r="R1109" s="362"/>
      <c r="S1109" s="362"/>
      <c r="T1109" s="362"/>
      <c r="U1109" s="362"/>
      <c r="V1109" s="362"/>
      <c r="W1109" s="362"/>
      <c r="X1109" s="362"/>
      <c r="Y1109" s="152" t="s">
        <v>294</v>
      </c>
      <c r="Z1109" s="374"/>
      <c r="AA1109" s="374"/>
      <c r="AB1109" s="374"/>
      <c r="AC1109" s="152" t="s">
        <v>244</v>
      </c>
      <c r="AD1109" s="152"/>
      <c r="AE1109" s="152"/>
      <c r="AF1109" s="152"/>
      <c r="AG1109" s="152"/>
      <c r="AH1109" s="362" t="s">
        <v>257</v>
      </c>
      <c r="AI1109" s="363"/>
      <c r="AJ1109" s="363"/>
      <c r="AK1109" s="363"/>
      <c r="AL1109" s="363" t="s">
        <v>21</v>
      </c>
      <c r="AM1109" s="363"/>
      <c r="AN1109" s="363"/>
      <c r="AO1109" s="375"/>
      <c r="AP1109" s="365" t="s">
        <v>321</v>
      </c>
      <c r="AQ1109" s="365"/>
      <c r="AR1109" s="365"/>
      <c r="AS1109" s="365"/>
      <c r="AT1109" s="365"/>
      <c r="AU1109" s="365"/>
      <c r="AV1109" s="365"/>
      <c r="AW1109" s="365"/>
      <c r="AX1109" s="365"/>
    </row>
    <row r="1110" spans="1:51" ht="30" customHeight="1" x14ac:dyDescent="0.15">
      <c r="A1110" s="370">
        <v>1</v>
      </c>
      <c r="B1110" s="370">
        <v>1</v>
      </c>
      <c r="C1110" s="368"/>
      <c r="D1110" s="368"/>
      <c r="E1110" s="150" t="s">
        <v>818</v>
      </c>
      <c r="F1110" s="369"/>
      <c r="G1110" s="369"/>
      <c r="H1110" s="369"/>
      <c r="I1110" s="369"/>
      <c r="J1110" s="344" t="s">
        <v>760</v>
      </c>
      <c r="K1110" s="345"/>
      <c r="L1110" s="345"/>
      <c r="M1110" s="345"/>
      <c r="N1110" s="345"/>
      <c r="O1110" s="345"/>
      <c r="P1110" s="359" t="s">
        <v>819</v>
      </c>
      <c r="Q1110" s="346"/>
      <c r="R1110" s="346"/>
      <c r="S1110" s="346"/>
      <c r="T1110" s="346"/>
      <c r="U1110" s="346"/>
      <c r="V1110" s="346"/>
      <c r="W1110" s="346"/>
      <c r="X1110" s="346"/>
      <c r="Y1110" s="347" t="s">
        <v>760</v>
      </c>
      <c r="Z1110" s="348"/>
      <c r="AA1110" s="348"/>
      <c r="AB1110" s="349"/>
      <c r="AC1110" s="350"/>
      <c r="AD1110" s="351"/>
      <c r="AE1110" s="351"/>
      <c r="AF1110" s="351"/>
      <c r="AG1110" s="351"/>
      <c r="AH1110" s="352" t="s">
        <v>760</v>
      </c>
      <c r="AI1110" s="353"/>
      <c r="AJ1110" s="353"/>
      <c r="AK1110" s="353"/>
      <c r="AL1110" s="354" t="s">
        <v>760</v>
      </c>
      <c r="AM1110" s="355"/>
      <c r="AN1110" s="355"/>
      <c r="AO1110" s="356"/>
      <c r="AP1110" s="357" t="s">
        <v>760</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699" max="16383" man="1"/>
    <brk id="733" max="49" man="1"/>
    <brk id="786" max="49" man="1"/>
    <brk id="840" max="49" man="1"/>
    <brk id="10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532</v>
      </c>
      <c r="AA1" s="29" t="s">
        <v>82</v>
      </c>
      <c r="AB1" s="29" t="s">
        <v>533</v>
      </c>
      <c r="AC1" s="29" t="s">
        <v>34</v>
      </c>
      <c r="AD1" s="28"/>
      <c r="AE1" s="29" t="s">
        <v>46</v>
      </c>
      <c r="AF1" s="30"/>
      <c r="AG1" s="51" t="s">
        <v>244</v>
      </c>
      <c r="AI1" s="51" t="s">
        <v>253</v>
      </c>
      <c r="AK1" s="51" t="s">
        <v>258</v>
      </c>
      <c r="AM1" s="82"/>
      <c r="AN1" s="82"/>
      <c r="AP1" s="28" t="s">
        <v>347</v>
      </c>
    </row>
    <row r="2" spans="1:42" ht="13.5" customHeight="1" x14ac:dyDescent="0.15">
      <c r="A2" s="14" t="s">
        <v>85</v>
      </c>
      <c r="B2" s="15"/>
      <c r="C2" s="13" t="str">
        <f>IF(B2="","",A2)</f>
        <v/>
      </c>
      <c r="D2" s="13" t="str">
        <f>IF(C2="","",IF(D1&lt;&gt;"",CONCATENATE(D1,"、",C2),C2))</f>
        <v/>
      </c>
      <c r="F2" s="12" t="s">
        <v>72</v>
      </c>
      <c r="G2" s="17" t="s">
        <v>737</v>
      </c>
      <c r="H2" s="13" t="str">
        <f>IF(G2="","",F2)</f>
        <v>一般会計</v>
      </c>
      <c r="I2" s="13" t="str">
        <f>IF(H2="","",IF(I1&lt;&gt;"",CONCATENATE(I1,"、",H2),H2))</f>
        <v>一般会計</v>
      </c>
      <c r="K2" s="14" t="s">
        <v>103</v>
      </c>
      <c r="L2" s="15"/>
      <c r="M2" s="13" t="str">
        <f>IF(L2="","",K2)</f>
        <v/>
      </c>
      <c r="N2" s="13" t="str">
        <f>IF(M2="","",IF(N1&lt;&gt;"",CONCATENATE(N1,"、",M2),M2))</f>
        <v/>
      </c>
      <c r="O2" s="13"/>
      <c r="P2" s="12" t="s">
        <v>74</v>
      </c>
      <c r="Q2" s="17" t="s">
        <v>737</v>
      </c>
      <c r="R2" s="13" t="str">
        <f>IF(Q2="","",P2)</f>
        <v>直接実施</v>
      </c>
      <c r="S2" s="13" t="str">
        <f>IF(R2="","",IF(S1&lt;&gt;"",CONCATENATE(S1,"、",R2),R2))</f>
        <v>直接実施</v>
      </c>
      <c r="T2" s="13"/>
      <c r="U2" s="101">
        <v>20</v>
      </c>
      <c r="W2" s="32" t="s">
        <v>178</v>
      </c>
      <c r="Y2" s="32" t="s">
        <v>68</v>
      </c>
      <c r="Z2" s="32" t="s">
        <v>68</v>
      </c>
      <c r="AA2" s="94" t="s">
        <v>396</v>
      </c>
      <c r="AB2" s="94" t="s">
        <v>627</v>
      </c>
      <c r="AC2" s="95" t="s">
        <v>135</v>
      </c>
      <c r="AD2" s="28"/>
      <c r="AE2" s="43" t="s">
        <v>174</v>
      </c>
      <c r="AF2" s="30"/>
      <c r="AG2" s="53" t="s">
        <v>358</v>
      </c>
      <c r="AI2" s="51" t="s">
        <v>391</v>
      </c>
      <c r="AK2" s="51" t="s">
        <v>259</v>
      </c>
      <c r="AM2" s="82"/>
      <c r="AN2" s="82"/>
      <c r="AP2" s="53" t="s">
        <v>358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737</v>
      </c>
      <c r="M3" s="13" t="str">
        <f t="shared" ref="M3:M11" si="2">IF(L3="","",K3)</f>
        <v>文教及び科学振興</v>
      </c>
      <c r="N3" s="13" t="str">
        <f>IF(M3="",N2,IF(N2&lt;&gt;"",CONCATENATE(N2,"、",M3),M3))</f>
        <v>文教及び科学振興</v>
      </c>
      <c r="O3" s="13"/>
      <c r="P3" s="12" t="s">
        <v>75</v>
      </c>
      <c r="Q3" s="17" t="s">
        <v>737</v>
      </c>
      <c r="R3" s="13" t="str">
        <f t="shared" ref="R3:R8" si="3">IF(Q3="","",P3)</f>
        <v>委託・請負</v>
      </c>
      <c r="S3" s="13" t="str">
        <f t="shared" ref="S3:S8" si="4">IF(R3="",S2,IF(S2&lt;&gt;"",CONCATENATE(S2,"、",R3),R3))</f>
        <v>直接実施、委託・請負</v>
      </c>
      <c r="T3" s="13"/>
      <c r="U3" s="32" t="s">
        <v>659</v>
      </c>
      <c r="W3" s="32" t="s">
        <v>150</v>
      </c>
      <c r="Y3" s="32" t="s">
        <v>69</v>
      </c>
      <c r="Z3" s="32" t="s">
        <v>534</v>
      </c>
      <c r="AA3" s="94" t="s">
        <v>496</v>
      </c>
      <c r="AB3" s="94" t="s">
        <v>628</v>
      </c>
      <c r="AC3" s="95" t="s">
        <v>136</v>
      </c>
      <c r="AD3" s="28"/>
      <c r="AE3" s="43" t="s">
        <v>175</v>
      </c>
      <c r="AF3" s="30"/>
      <c r="AG3" s="53" t="s">
        <v>359</v>
      </c>
      <c r="AI3" s="51" t="s">
        <v>252</v>
      </c>
      <c r="AK3" s="51" t="str">
        <f>CHAR(CODE(AK2)+1)</f>
        <v>B</v>
      </c>
      <c r="AM3" s="82"/>
      <c r="AN3" s="82"/>
      <c r="AP3" s="53" t="s">
        <v>359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直接実施、委託・請負</v>
      </c>
      <c r="T4" s="13"/>
      <c r="U4" s="32" t="s">
        <v>660</v>
      </c>
      <c r="W4" s="32" t="s">
        <v>151</v>
      </c>
      <c r="Y4" s="32" t="s">
        <v>403</v>
      </c>
      <c r="Z4" s="32" t="s">
        <v>535</v>
      </c>
      <c r="AA4" s="94" t="s">
        <v>497</v>
      </c>
      <c r="AB4" s="94" t="s">
        <v>629</v>
      </c>
      <c r="AC4" s="94" t="s">
        <v>137</v>
      </c>
      <c r="AD4" s="28"/>
      <c r="AE4" s="43" t="s">
        <v>176</v>
      </c>
      <c r="AF4" s="30"/>
      <c r="AG4" s="53" t="s">
        <v>360</v>
      </c>
      <c r="AI4" s="51" t="s">
        <v>254</v>
      </c>
      <c r="AK4" s="51" t="str">
        <f t="shared" ref="AK4:AK49" si="7">CHAR(CODE(AK3)+1)</f>
        <v>C</v>
      </c>
      <c r="AM4" s="82"/>
      <c r="AN4" s="82"/>
      <c r="AP4" s="53" t="s">
        <v>360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直接実施、委託・請負</v>
      </c>
      <c r="T5" s="13"/>
      <c r="W5" s="32" t="s">
        <v>684</v>
      </c>
      <c r="Y5" s="32" t="s">
        <v>404</v>
      </c>
      <c r="Z5" s="32" t="s">
        <v>536</v>
      </c>
      <c r="AA5" s="94" t="s">
        <v>498</v>
      </c>
      <c r="AB5" s="94" t="s">
        <v>630</v>
      </c>
      <c r="AC5" s="94" t="s">
        <v>177</v>
      </c>
      <c r="AD5" s="31"/>
      <c r="AE5" s="43" t="s">
        <v>370</v>
      </c>
      <c r="AF5" s="30"/>
      <c r="AG5" s="53" t="s">
        <v>361</v>
      </c>
      <c r="AI5" s="51" t="s">
        <v>400</v>
      </c>
      <c r="AK5" s="51" t="str">
        <f t="shared" si="7"/>
        <v>D</v>
      </c>
      <c r="AP5" s="53" t="s">
        <v>361</v>
      </c>
    </row>
    <row r="6" spans="1:42" ht="13.5" customHeight="1" x14ac:dyDescent="0.15">
      <c r="A6" s="14" t="s">
        <v>89</v>
      </c>
      <c r="B6" s="15" t="s">
        <v>737</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直接実施、委託・請負</v>
      </c>
      <c r="T6" s="13"/>
      <c r="U6" s="32" t="s">
        <v>372</v>
      </c>
      <c r="W6" s="32" t="s">
        <v>152</v>
      </c>
      <c r="Y6" s="32" t="s">
        <v>405</v>
      </c>
      <c r="Z6" s="32" t="s">
        <v>537</v>
      </c>
      <c r="AA6" s="94" t="s">
        <v>499</v>
      </c>
      <c r="AB6" s="94" t="s">
        <v>631</v>
      </c>
      <c r="AC6" s="94" t="s">
        <v>138</v>
      </c>
      <c r="AD6" s="31"/>
      <c r="AE6" s="43" t="s">
        <v>368</v>
      </c>
      <c r="AF6" s="30"/>
      <c r="AG6" s="53" t="s">
        <v>362</v>
      </c>
      <c r="AI6" s="51" t="s">
        <v>401</v>
      </c>
      <c r="AK6" s="51" t="str">
        <f>CHAR(CODE(AK5)+1)</f>
        <v>E</v>
      </c>
      <c r="AP6" s="53" t="s">
        <v>362</v>
      </c>
    </row>
    <row r="7" spans="1:42" ht="13.5" customHeight="1" x14ac:dyDescent="0.15">
      <c r="A7" s="14" t="s">
        <v>90</v>
      </c>
      <c r="B7" s="15"/>
      <c r="C7" s="13" t="str">
        <f t="shared" si="0"/>
        <v/>
      </c>
      <c r="D7" s="13" t="str">
        <f t="shared" si="8"/>
        <v>科学技術・イノベーション</v>
      </c>
      <c r="F7" s="18" t="s">
        <v>295</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直接実施、委託・請負</v>
      </c>
      <c r="T7" s="13"/>
      <c r="U7" s="32"/>
      <c r="W7" s="32" t="s">
        <v>153</v>
      </c>
      <c r="Y7" s="32" t="s">
        <v>406</v>
      </c>
      <c r="Z7" s="32" t="s">
        <v>538</v>
      </c>
      <c r="AA7" s="94" t="s">
        <v>500</v>
      </c>
      <c r="AB7" s="94" t="s">
        <v>632</v>
      </c>
      <c r="AC7" s="31"/>
      <c r="AD7" s="31"/>
      <c r="AE7" s="32" t="s">
        <v>138</v>
      </c>
      <c r="AF7" s="30"/>
      <c r="AG7" s="53" t="s">
        <v>363</v>
      </c>
      <c r="AH7" s="85"/>
      <c r="AI7" s="53" t="s">
        <v>385</v>
      </c>
      <c r="AK7" s="51" t="str">
        <f>CHAR(CODE(AK6)+1)</f>
        <v>F</v>
      </c>
      <c r="AP7" s="53" t="s">
        <v>363</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直接実施、委託・請負</v>
      </c>
      <c r="T8" s="13"/>
      <c r="U8" s="32" t="s">
        <v>398</v>
      </c>
      <c r="W8" s="32" t="s">
        <v>154</v>
      </c>
      <c r="Y8" s="32" t="s">
        <v>407</v>
      </c>
      <c r="Z8" s="32" t="s">
        <v>539</v>
      </c>
      <c r="AA8" s="94" t="s">
        <v>501</v>
      </c>
      <c r="AB8" s="94" t="s">
        <v>633</v>
      </c>
      <c r="AC8" s="31"/>
      <c r="AD8" s="31"/>
      <c r="AE8" s="31"/>
      <c r="AF8" s="30"/>
      <c r="AG8" s="53" t="s">
        <v>364</v>
      </c>
      <c r="AI8" s="51" t="s">
        <v>386</v>
      </c>
      <c r="AK8" s="51" t="str">
        <f t="shared" si="7"/>
        <v>G</v>
      </c>
      <c r="AP8" s="53" t="s">
        <v>364</v>
      </c>
    </row>
    <row r="9" spans="1:42" ht="13.5" customHeight="1" x14ac:dyDescent="0.15">
      <c r="A9" s="14" t="s">
        <v>92</v>
      </c>
      <c r="B9" s="15"/>
      <c r="C9" s="13" t="str">
        <f t="shared" si="0"/>
        <v/>
      </c>
      <c r="D9" s="13" t="str">
        <f t="shared" si="8"/>
        <v>科学技術・イノベーション</v>
      </c>
      <c r="F9" s="18" t="s">
        <v>296</v>
      </c>
      <c r="G9" s="17"/>
      <c r="H9" s="13" t="str">
        <f t="shared" si="1"/>
        <v/>
      </c>
      <c r="I9" s="13" t="str">
        <f t="shared" si="5"/>
        <v>一般会計</v>
      </c>
      <c r="K9" s="14" t="s">
        <v>110</v>
      </c>
      <c r="L9" s="15"/>
      <c r="M9" s="13" t="str">
        <f t="shared" si="2"/>
        <v/>
      </c>
      <c r="N9" s="13" t="str">
        <f t="shared" si="6"/>
        <v>文教及び科学振興</v>
      </c>
      <c r="O9" s="13"/>
      <c r="P9" s="13"/>
      <c r="Q9" s="19"/>
      <c r="T9" s="13"/>
      <c r="U9" s="32" t="s">
        <v>399</v>
      </c>
      <c r="W9" s="32" t="s">
        <v>155</v>
      </c>
      <c r="Y9" s="32" t="s">
        <v>408</v>
      </c>
      <c r="Z9" s="32" t="s">
        <v>540</v>
      </c>
      <c r="AA9" s="94" t="s">
        <v>502</v>
      </c>
      <c r="AB9" s="94" t="s">
        <v>634</v>
      </c>
      <c r="AC9" s="31"/>
      <c r="AD9" s="31"/>
      <c r="AE9" s="31"/>
      <c r="AF9" s="30"/>
      <c r="AG9" s="53" t="s">
        <v>365</v>
      </c>
      <c r="AI9" s="81"/>
      <c r="AK9" s="51" t="str">
        <f t="shared" si="7"/>
        <v>H</v>
      </c>
      <c r="AP9" s="53" t="s">
        <v>365</v>
      </c>
    </row>
    <row r="10" spans="1:42" ht="13.5" customHeight="1" x14ac:dyDescent="0.15">
      <c r="A10" s="14" t="s">
        <v>318</v>
      </c>
      <c r="B10" s="15"/>
      <c r="C10" s="13" t="str">
        <f t="shared" si="0"/>
        <v/>
      </c>
      <c r="D10" s="13" t="str">
        <f t="shared" si="8"/>
        <v>科学技術・イノベーション</v>
      </c>
      <c r="F10" s="18" t="s">
        <v>117</v>
      </c>
      <c r="G10" s="17"/>
      <c r="H10" s="13" t="str">
        <f t="shared" si="1"/>
        <v/>
      </c>
      <c r="I10" s="13" t="str">
        <f t="shared" si="5"/>
        <v>一般会計</v>
      </c>
      <c r="K10" s="14" t="s">
        <v>322</v>
      </c>
      <c r="L10" s="15"/>
      <c r="M10" s="13" t="str">
        <f t="shared" si="2"/>
        <v/>
      </c>
      <c r="N10" s="13" t="str">
        <f t="shared" si="6"/>
        <v>文教及び科学振興</v>
      </c>
      <c r="O10" s="13"/>
      <c r="P10" s="13" t="str">
        <f>S8</f>
        <v>直接実施、委託・請負</v>
      </c>
      <c r="Q10" s="19"/>
      <c r="T10" s="13"/>
      <c r="W10" s="32" t="s">
        <v>156</v>
      </c>
      <c r="Y10" s="32" t="s">
        <v>409</v>
      </c>
      <c r="Z10" s="32" t="s">
        <v>541</v>
      </c>
      <c r="AA10" s="94" t="s">
        <v>503</v>
      </c>
      <c r="AB10" s="94" t="s">
        <v>635</v>
      </c>
      <c r="AC10" s="31"/>
      <c r="AD10" s="31"/>
      <c r="AE10" s="31"/>
      <c r="AF10" s="30"/>
      <c r="AG10" s="53" t="s">
        <v>350</v>
      </c>
      <c r="AK10" s="51" t="str">
        <f t="shared" si="7"/>
        <v>I</v>
      </c>
      <c r="AP10" s="51" t="s">
        <v>348</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410</v>
      </c>
      <c r="Z11" s="32" t="s">
        <v>542</v>
      </c>
      <c r="AA11" s="94" t="s">
        <v>504</v>
      </c>
      <c r="AB11" s="94" t="s">
        <v>636</v>
      </c>
      <c r="AC11" s="31"/>
      <c r="AD11" s="31"/>
      <c r="AE11" s="31"/>
      <c r="AF11" s="30"/>
      <c r="AG11" s="51" t="s">
        <v>353</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661</v>
      </c>
      <c r="W12" s="32" t="s">
        <v>158</v>
      </c>
      <c r="Y12" s="32" t="s">
        <v>411</v>
      </c>
      <c r="Z12" s="32" t="s">
        <v>543</v>
      </c>
      <c r="AA12" s="94" t="s">
        <v>505</v>
      </c>
      <c r="AB12" s="94" t="s">
        <v>637</v>
      </c>
      <c r="AC12" s="31"/>
      <c r="AD12" s="31"/>
      <c r="AE12" s="31"/>
      <c r="AF12" s="30"/>
      <c r="AG12" s="51" t="s">
        <v>351</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412</v>
      </c>
      <c r="Z13" s="32" t="s">
        <v>544</v>
      </c>
      <c r="AA13" s="94" t="s">
        <v>506</v>
      </c>
      <c r="AB13" s="94" t="s">
        <v>638</v>
      </c>
      <c r="AC13" s="31"/>
      <c r="AD13" s="31"/>
      <c r="AE13" s="31"/>
      <c r="AF13" s="30"/>
      <c r="AG13" s="51" t="s">
        <v>352</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662</v>
      </c>
      <c r="W14" s="32" t="s">
        <v>160</v>
      </c>
      <c r="Y14" s="32" t="s">
        <v>413</v>
      </c>
      <c r="Z14" s="32" t="s">
        <v>545</v>
      </c>
      <c r="AA14" s="94" t="s">
        <v>507</v>
      </c>
      <c r="AB14" s="94" t="s">
        <v>639</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663</v>
      </c>
      <c r="W15" s="32" t="s">
        <v>161</v>
      </c>
      <c r="Y15" s="32" t="s">
        <v>414</v>
      </c>
      <c r="Z15" s="32" t="s">
        <v>546</v>
      </c>
      <c r="AA15" s="94" t="s">
        <v>508</v>
      </c>
      <c r="AB15" s="94" t="s">
        <v>640</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664</v>
      </c>
      <c r="W16" s="32" t="s">
        <v>162</v>
      </c>
      <c r="Y16" s="32" t="s">
        <v>415</v>
      </c>
      <c r="Z16" s="32" t="s">
        <v>547</v>
      </c>
      <c r="AA16" s="94" t="s">
        <v>509</v>
      </c>
      <c r="AB16" s="94" t="s">
        <v>641</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665</v>
      </c>
      <c r="W17" s="32" t="s">
        <v>163</v>
      </c>
      <c r="Y17" s="32" t="s">
        <v>416</v>
      </c>
      <c r="Z17" s="32" t="s">
        <v>548</v>
      </c>
      <c r="AA17" s="94" t="s">
        <v>510</v>
      </c>
      <c r="AB17" s="94" t="s">
        <v>642</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666</v>
      </c>
      <c r="W18" s="32" t="s">
        <v>164</v>
      </c>
      <c r="Y18" s="32" t="s">
        <v>417</v>
      </c>
      <c r="Z18" s="32" t="s">
        <v>549</v>
      </c>
      <c r="AA18" s="94" t="s">
        <v>511</v>
      </c>
      <c r="AB18" s="94" t="s">
        <v>643</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667</v>
      </c>
      <c r="W19" s="32" t="s">
        <v>165</v>
      </c>
      <c r="Y19" s="32" t="s">
        <v>418</v>
      </c>
      <c r="Z19" s="32" t="s">
        <v>550</v>
      </c>
      <c r="AA19" s="94" t="s">
        <v>512</v>
      </c>
      <c r="AB19" s="94" t="s">
        <v>644</v>
      </c>
      <c r="AC19" s="31"/>
      <c r="AD19" s="31"/>
      <c r="AE19" s="31"/>
      <c r="AF19" s="30"/>
      <c r="AK19" s="51" t="str">
        <f t="shared" si="7"/>
        <v>R</v>
      </c>
    </row>
    <row r="20" spans="1:37" ht="13.5" customHeight="1" x14ac:dyDescent="0.15">
      <c r="A20" s="14" t="s">
        <v>306</v>
      </c>
      <c r="B20" s="15"/>
      <c r="C20" s="13" t="str">
        <f t="shared" si="9"/>
        <v/>
      </c>
      <c r="D20" s="13" t="str">
        <f t="shared" si="8"/>
        <v>科学技術・イノベーション</v>
      </c>
      <c r="F20" s="18" t="s">
        <v>305</v>
      </c>
      <c r="G20" s="17"/>
      <c r="H20" s="13" t="str">
        <f t="shared" si="1"/>
        <v/>
      </c>
      <c r="I20" s="13" t="str">
        <f t="shared" si="5"/>
        <v>一般会計</v>
      </c>
      <c r="K20" s="13"/>
      <c r="L20" s="13"/>
      <c r="O20" s="13"/>
      <c r="P20" s="13"/>
      <c r="Q20" s="19"/>
      <c r="T20" s="13"/>
      <c r="U20" s="32" t="s">
        <v>668</v>
      </c>
      <c r="W20" s="32" t="s">
        <v>166</v>
      </c>
      <c r="Y20" s="32" t="s">
        <v>419</v>
      </c>
      <c r="Z20" s="32" t="s">
        <v>551</v>
      </c>
      <c r="AA20" s="94" t="s">
        <v>513</v>
      </c>
      <c r="AB20" s="94" t="s">
        <v>645</v>
      </c>
      <c r="AC20" s="31"/>
      <c r="AD20" s="31"/>
      <c r="AE20" s="31"/>
      <c r="AF20" s="30"/>
      <c r="AK20" s="51" t="str">
        <f t="shared" si="7"/>
        <v>S</v>
      </c>
    </row>
    <row r="21" spans="1:37" ht="13.5" customHeight="1" x14ac:dyDescent="0.15">
      <c r="A21" s="14" t="s">
        <v>307</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669</v>
      </c>
      <c r="W21" s="32" t="s">
        <v>167</v>
      </c>
      <c r="Y21" s="32" t="s">
        <v>420</v>
      </c>
      <c r="Z21" s="32" t="s">
        <v>552</v>
      </c>
      <c r="AA21" s="94" t="s">
        <v>514</v>
      </c>
      <c r="AB21" s="94" t="s">
        <v>646</v>
      </c>
      <c r="AC21" s="31"/>
      <c r="AD21" s="31"/>
      <c r="AE21" s="31"/>
      <c r="AF21" s="30"/>
      <c r="AK21" s="51" t="str">
        <f t="shared" si="7"/>
        <v>T</v>
      </c>
    </row>
    <row r="22" spans="1:37" ht="13.5" customHeight="1" x14ac:dyDescent="0.15">
      <c r="A22" s="14" t="s">
        <v>308</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670</v>
      </c>
      <c r="W22" s="32" t="s">
        <v>168</v>
      </c>
      <c r="Y22" s="32" t="s">
        <v>421</v>
      </c>
      <c r="Z22" s="32" t="s">
        <v>553</v>
      </c>
      <c r="AA22" s="94" t="s">
        <v>515</v>
      </c>
      <c r="AB22" s="94" t="s">
        <v>647</v>
      </c>
      <c r="AC22" s="31"/>
      <c r="AD22" s="31"/>
      <c r="AE22" s="31"/>
      <c r="AF22" s="30"/>
      <c r="AK22" s="51" t="str">
        <f t="shared" si="7"/>
        <v>U</v>
      </c>
    </row>
    <row r="23" spans="1:37" ht="13.5" customHeight="1" x14ac:dyDescent="0.15">
      <c r="A23" s="14" t="s">
        <v>309</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671</v>
      </c>
      <c r="W23" s="32" t="s">
        <v>687</v>
      </c>
      <c r="Y23" s="32" t="s">
        <v>422</v>
      </c>
      <c r="Z23" s="32" t="s">
        <v>554</v>
      </c>
      <c r="AA23" s="94" t="s">
        <v>516</v>
      </c>
      <c r="AB23" s="94" t="s">
        <v>648</v>
      </c>
      <c r="AC23" s="31"/>
      <c r="AD23" s="31"/>
      <c r="AE23" s="31"/>
      <c r="AF23" s="30"/>
      <c r="AK23" s="51" t="str">
        <f t="shared" si="7"/>
        <v>V</v>
      </c>
    </row>
    <row r="24" spans="1:37" ht="13.5" customHeight="1" x14ac:dyDescent="0.15">
      <c r="A24" s="88" t="s">
        <v>389</v>
      </c>
      <c r="B24" s="15"/>
      <c r="C24" s="13" t="str">
        <f t="shared" si="9"/>
        <v/>
      </c>
      <c r="D24" s="13" t="str">
        <f>IF(C24="",D23,IF(D23&lt;&gt;"",CONCATENATE(D23,"、",C24),C24))</f>
        <v>科学技術・イノベーション</v>
      </c>
      <c r="F24" s="18" t="s">
        <v>394</v>
      </c>
      <c r="G24" s="17"/>
      <c r="H24" s="13" t="str">
        <f t="shared" si="1"/>
        <v/>
      </c>
      <c r="I24" s="13" t="str">
        <f t="shared" si="5"/>
        <v>一般会計</v>
      </c>
      <c r="K24" s="13"/>
      <c r="L24" s="13"/>
      <c r="O24" s="13"/>
      <c r="P24" s="13"/>
      <c r="Q24" s="19"/>
      <c r="T24" s="13"/>
      <c r="U24" s="32" t="s">
        <v>672</v>
      </c>
      <c r="Y24" s="32" t="s">
        <v>423</v>
      </c>
      <c r="Z24" s="32" t="s">
        <v>555</v>
      </c>
      <c r="AA24" s="94" t="s">
        <v>517</v>
      </c>
      <c r="AB24" s="94" t="s">
        <v>649</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673</v>
      </c>
      <c r="Y25" s="32" t="s">
        <v>424</v>
      </c>
      <c r="Z25" s="32" t="s">
        <v>556</v>
      </c>
      <c r="AA25" s="94" t="s">
        <v>518</v>
      </c>
      <c r="AB25" s="94" t="s">
        <v>650</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674</v>
      </c>
      <c r="Y26" s="32" t="s">
        <v>425</v>
      </c>
      <c r="Z26" s="32" t="s">
        <v>557</v>
      </c>
      <c r="AA26" s="94" t="s">
        <v>519</v>
      </c>
      <c r="AB26" s="94" t="s">
        <v>651</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675</v>
      </c>
      <c r="Y27" s="32" t="s">
        <v>426</v>
      </c>
      <c r="Z27" s="32" t="s">
        <v>558</v>
      </c>
      <c r="AA27" s="94" t="s">
        <v>520</v>
      </c>
      <c r="AB27" s="94" t="s">
        <v>652</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676</v>
      </c>
      <c r="Y28" s="32" t="s">
        <v>427</v>
      </c>
      <c r="Z28" s="32" t="s">
        <v>559</v>
      </c>
      <c r="AA28" s="94" t="s">
        <v>521</v>
      </c>
      <c r="AB28" s="94" t="s">
        <v>653</v>
      </c>
      <c r="AC28" s="31"/>
      <c r="AD28" s="31"/>
      <c r="AE28" s="31"/>
      <c r="AF28" s="30"/>
      <c r="AK28" s="51" t="s">
        <v>260</v>
      </c>
    </row>
    <row r="29" spans="1:37" ht="13.5" customHeight="1" x14ac:dyDescent="0.15">
      <c r="A29" s="13"/>
      <c r="B29" s="13"/>
      <c r="F29" s="18" t="s">
        <v>297</v>
      </c>
      <c r="G29" s="17"/>
      <c r="H29" s="13" t="str">
        <f t="shared" si="1"/>
        <v/>
      </c>
      <c r="I29" s="13" t="str">
        <f t="shared" si="5"/>
        <v>一般会計</v>
      </c>
      <c r="K29" s="13"/>
      <c r="L29" s="13"/>
      <c r="O29" s="13"/>
      <c r="P29" s="13"/>
      <c r="Q29" s="19"/>
      <c r="T29" s="13"/>
      <c r="U29" s="32" t="s">
        <v>677</v>
      </c>
      <c r="Y29" s="32" t="s">
        <v>428</v>
      </c>
      <c r="Z29" s="32" t="s">
        <v>560</v>
      </c>
      <c r="AA29" s="94" t="s">
        <v>522</v>
      </c>
      <c r="AB29" s="94" t="s">
        <v>654</v>
      </c>
      <c r="AC29" s="31"/>
      <c r="AD29" s="31"/>
      <c r="AE29" s="31"/>
      <c r="AF29" s="30"/>
      <c r="AK29" s="51" t="str">
        <f t="shared" si="7"/>
        <v>b</v>
      </c>
    </row>
    <row r="30" spans="1:37" ht="13.5" customHeight="1" x14ac:dyDescent="0.15">
      <c r="A30" s="13"/>
      <c r="B30" s="13"/>
      <c r="F30" s="18" t="s">
        <v>298</v>
      </c>
      <c r="G30" s="17"/>
      <c r="H30" s="13" t="str">
        <f t="shared" si="1"/>
        <v/>
      </c>
      <c r="I30" s="13" t="str">
        <f t="shared" si="5"/>
        <v>一般会計</v>
      </c>
      <c r="K30" s="13"/>
      <c r="L30" s="13"/>
      <c r="O30" s="13"/>
      <c r="P30" s="13"/>
      <c r="Q30" s="19"/>
      <c r="T30" s="13"/>
      <c r="U30" s="32" t="s">
        <v>678</v>
      </c>
      <c r="Y30" s="32" t="s">
        <v>429</v>
      </c>
      <c r="Z30" s="32" t="s">
        <v>561</v>
      </c>
      <c r="AA30" s="94" t="s">
        <v>523</v>
      </c>
      <c r="AB30" s="94" t="s">
        <v>655</v>
      </c>
      <c r="AC30" s="31"/>
      <c r="AD30" s="31"/>
      <c r="AE30" s="31"/>
      <c r="AF30" s="30"/>
      <c r="AK30" s="51" t="str">
        <f t="shared" si="7"/>
        <v>c</v>
      </c>
    </row>
    <row r="31" spans="1:37" ht="13.5" customHeight="1" x14ac:dyDescent="0.15">
      <c r="A31" s="13"/>
      <c r="B31" s="13"/>
      <c r="F31" s="18" t="s">
        <v>299</v>
      </c>
      <c r="G31" s="17"/>
      <c r="H31" s="13" t="str">
        <f t="shared" si="1"/>
        <v/>
      </c>
      <c r="I31" s="13" t="str">
        <f t="shared" si="5"/>
        <v>一般会計</v>
      </c>
      <c r="K31" s="13"/>
      <c r="L31" s="13"/>
      <c r="O31" s="13"/>
      <c r="P31" s="13"/>
      <c r="Q31" s="19"/>
      <c r="T31" s="13"/>
      <c r="U31" s="32" t="s">
        <v>679</v>
      </c>
      <c r="Y31" s="32" t="s">
        <v>430</v>
      </c>
      <c r="Z31" s="32" t="s">
        <v>562</v>
      </c>
      <c r="AA31" s="94" t="s">
        <v>524</v>
      </c>
      <c r="AB31" s="94" t="s">
        <v>656</v>
      </c>
      <c r="AC31" s="31"/>
      <c r="AD31" s="31"/>
      <c r="AE31" s="31"/>
      <c r="AF31" s="30"/>
      <c r="AK31" s="51" t="str">
        <f t="shared" si="7"/>
        <v>d</v>
      </c>
    </row>
    <row r="32" spans="1:37" ht="13.5" customHeight="1" x14ac:dyDescent="0.15">
      <c r="A32" s="13"/>
      <c r="B32" s="13"/>
      <c r="F32" s="18" t="s">
        <v>300</v>
      </c>
      <c r="G32" s="17"/>
      <c r="H32" s="13" t="str">
        <f t="shared" si="1"/>
        <v/>
      </c>
      <c r="I32" s="13" t="str">
        <f t="shared" si="5"/>
        <v>一般会計</v>
      </c>
      <c r="K32" s="13"/>
      <c r="L32" s="13"/>
      <c r="O32" s="13"/>
      <c r="P32" s="13"/>
      <c r="Q32" s="19"/>
      <c r="T32" s="13"/>
      <c r="U32" s="32" t="s">
        <v>680</v>
      </c>
      <c r="Y32" s="32" t="s">
        <v>431</v>
      </c>
      <c r="Z32" s="32" t="s">
        <v>563</v>
      </c>
      <c r="AA32" s="94" t="s">
        <v>70</v>
      </c>
      <c r="AB32" s="94" t="s">
        <v>70</v>
      </c>
      <c r="AC32" s="31"/>
      <c r="AD32" s="31"/>
      <c r="AE32" s="31"/>
      <c r="AF32" s="30"/>
      <c r="AK32" s="51" t="str">
        <f t="shared" si="7"/>
        <v>e</v>
      </c>
    </row>
    <row r="33" spans="1:37" ht="13.5" customHeight="1" x14ac:dyDescent="0.15">
      <c r="A33" s="13"/>
      <c r="B33" s="13"/>
      <c r="F33" s="18" t="s">
        <v>301</v>
      </c>
      <c r="G33" s="17"/>
      <c r="H33" s="13" t="str">
        <f t="shared" si="1"/>
        <v/>
      </c>
      <c r="I33" s="13" t="str">
        <f t="shared" si="5"/>
        <v>一般会計</v>
      </c>
      <c r="K33" s="13"/>
      <c r="L33" s="13"/>
      <c r="O33" s="13"/>
      <c r="P33" s="13"/>
      <c r="Q33" s="19"/>
      <c r="T33" s="13"/>
      <c r="U33" s="32" t="s">
        <v>681</v>
      </c>
      <c r="Y33" s="32" t="s">
        <v>432</v>
      </c>
      <c r="Z33" s="32" t="s">
        <v>564</v>
      </c>
      <c r="AA33" s="75"/>
      <c r="AB33" s="31"/>
      <c r="AC33" s="31"/>
      <c r="AD33" s="31"/>
      <c r="AE33" s="31"/>
      <c r="AF33" s="30"/>
      <c r="AK33" s="51" t="str">
        <f t="shared" si="7"/>
        <v>f</v>
      </c>
    </row>
    <row r="34" spans="1:37" ht="13.5" customHeight="1" x14ac:dyDescent="0.15">
      <c r="A34" s="13"/>
      <c r="B34" s="13"/>
      <c r="F34" s="18" t="s">
        <v>302</v>
      </c>
      <c r="G34" s="17"/>
      <c r="H34" s="13" t="str">
        <f t="shared" si="1"/>
        <v/>
      </c>
      <c r="I34" s="13" t="str">
        <f t="shared" si="5"/>
        <v>一般会計</v>
      </c>
      <c r="K34" s="13"/>
      <c r="L34" s="13"/>
      <c r="O34" s="13"/>
      <c r="P34" s="13"/>
      <c r="Q34" s="19"/>
      <c r="T34" s="13"/>
      <c r="U34" s="32" t="s">
        <v>682</v>
      </c>
      <c r="Y34" s="32" t="s">
        <v>433</v>
      </c>
      <c r="Z34" s="32" t="s">
        <v>565</v>
      </c>
      <c r="AB34" s="31"/>
      <c r="AC34" s="31"/>
      <c r="AD34" s="31"/>
      <c r="AE34" s="31"/>
      <c r="AF34" s="30"/>
      <c r="AK34" s="51" t="str">
        <f t="shared" si="7"/>
        <v>g</v>
      </c>
    </row>
    <row r="35" spans="1:37" ht="13.5" customHeight="1" x14ac:dyDescent="0.15">
      <c r="A35" s="13"/>
      <c r="B35" s="13"/>
      <c r="F35" s="18" t="s">
        <v>303</v>
      </c>
      <c r="G35" s="17"/>
      <c r="H35" s="13" t="str">
        <f t="shared" si="1"/>
        <v/>
      </c>
      <c r="I35" s="13" t="str">
        <f t="shared" si="5"/>
        <v>一般会計</v>
      </c>
      <c r="K35" s="13"/>
      <c r="L35" s="13"/>
      <c r="O35" s="13"/>
      <c r="P35" s="13"/>
      <c r="Q35" s="19"/>
      <c r="T35" s="13"/>
      <c r="Y35" s="32" t="s">
        <v>434</v>
      </c>
      <c r="Z35" s="32" t="s">
        <v>566</v>
      </c>
      <c r="AC35" s="31"/>
      <c r="AF35" s="30"/>
      <c r="AK35" s="51" t="str">
        <f t="shared" si="7"/>
        <v>h</v>
      </c>
    </row>
    <row r="36" spans="1:37" ht="13.5" customHeight="1" x14ac:dyDescent="0.15">
      <c r="A36" s="13"/>
      <c r="B36" s="13"/>
      <c r="F36" s="18" t="s">
        <v>304</v>
      </c>
      <c r="G36" s="17"/>
      <c r="H36" s="13" t="str">
        <f t="shared" si="1"/>
        <v/>
      </c>
      <c r="I36" s="13" t="str">
        <f t="shared" si="5"/>
        <v>一般会計</v>
      </c>
      <c r="K36" s="13"/>
      <c r="L36" s="13"/>
      <c r="O36" s="13"/>
      <c r="P36" s="13"/>
      <c r="Q36" s="19"/>
      <c r="T36" s="13"/>
      <c r="U36" s="32" t="s">
        <v>683</v>
      </c>
      <c r="Y36" s="32" t="s">
        <v>435</v>
      </c>
      <c r="Z36" s="32" t="s">
        <v>567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436</v>
      </c>
      <c r="Z37" s="32" t="s">
        <v>568</v>
      </c>
      <c r="AF37" s="30"/>
      <c r="AK37" s="51" t="str">
        <f t="shared" si="7"/>
        <v>j</v>
      </c>
    </row>
    <row r="38" spans="1:37" x14ac:dyDescent="0.15">
      <c r="A38" s="13"/>
      <c r="B38" s="13"/>
      <c r="F38" s="13"/>
      <c r="G38" s="19"/>
      <c r="K38" s="13"/>
      <c r="L38" s="13"/>
      <c r="O38" s="13"/>
      <c r="P38" s="13"/>
      <c r="Q38" s="19"/>
      <c r="T38" s="13"/>
      <c r="U38" s="32" t="s">
        <v>373</v>
      </c>
      <c r="Y38" s="32" t="s">
        <v>437</v>
      </c>
      <c r="Z38" s="32" t="s">
        <v>569</v>
      </c>
      <c r="AF38" s="30"/>
      <c r="AK38" s="51" t="str">
        <f t="shared" si="7"/>
        <v>k</v>
      </c>
    </row>
    <row r="39" spans="1:37" x14ac:dyDescent="0.15">
      <c r="A39" s="13"/>
      <c r="B39" s="13"/>
      <c r="F39" s="13" t="str">
        <f>I37</f>
        <v>一般会計</v>
      </c>
      <c r="G39" s="19"/>
      <c r="K39" s="13"/>
      <c r="L39" s="13"/>
      <c r="O39" s="13"/>
      <c r="P39" s="13"/>
      <c r="Q39" s="19"/>
      <c r="T39" s="13"/>
      <c r="U39" s="32" t="s">
        <v>383</v>
      </c>
      <c r="Y39" s="32" t="s">
        <v>438</v>
      </c>
      <c r="Z39" s="32" t="s">
        <v>570</v>
      </c>
      <c r="AF39" s="30"/>
      <c r="AK39" s="51" t="str">
        <f t="shared" si="7"/>
        <v>l</v>
      </c>
    </row>
    <row r="40" spans="1:37" x14ac:dyDescent="0.15">
      <c r="A40" s="13"/>
      <c r="B40" s="13"/>
      <c r="F40" s="13"/>
      <c r="G40" s="19"/>
      <c r="K40" s="13"/>
      <c r="L40" s="13"/>
      <c r="O40" s="13"/>
      <c r="P40" s="13"/>
      <c r="Q40" s="19"/>
      <c r="T40" s="13"/>
      <c r="Y40" s="32" t="s">
        <v>439</v>
      </c>
      <c r="Z40" s="32" t="s">
        <v>571</v>
      </c>
      <c r="AF40" s="30"/>
      <c r="AK40" s="51" t="str">
        <f t="shared" si="7"/>
        <v>m</v>
      </c>
    </row>
    <row r="41" spans="1:37" x14ac:dyDescent="0.15">
      <c r="A41" s="13"/>
      <c r="B41" s="13"/>
      <c r="F41" s="13"/>
      <c r="G41" s="19"/>
      <c r="K41" s="13"/>
      <c r="L41" s="13"/>
      <c r="O41" s="13"/>
      <c r="P41" s="13"/>
      <c r="Q41" s="19"/>
      <c r="T41" s="13"/>
      <c r="Y41" s="32" t="s">
        <v>440</v>
      </c>
      <c r="Z41" s="32" t="s">
        <v>572</v>
      </c>
      <c r="AF41" s="30"/>
      <c r="AK41" s="51" t="str">
        <f t="shared" si="7"/>
        <v>n</v>
      </c>
    </row>
    <row r="42" spans="1:37" x14ac:dyDescent="0.15">
      <c r="A42" s="13"/>
      <c r="B42" s="13"/>
      <c r="F42" s="13"/>
      <c r="G42" s="19"/>
      <c r="K42" s="13"/>
      <c r="L42" s="13"/>
      <c r="O42" s="13"/>
      <c r="P42" s="13"/>
      <c r="Q42" s="19"/>
      <c r="T42" s="13"/>
      <c r="Y42" s="32" t="s">
        <v>441</v>
      </c>
      <c r="Z42" s="32" t="s">
        <v>573</v>
      </c>
      <c r="AF42" s="30"/>
      <c r="AK42" s="51" t="str">
        <f t="shared" si="7"/>
        <v>o</v>
      </c>
    </row>
    <row r="43" spans="1:37" x14ac:dyDescent="0.15">
      <c r="A43" s="13"/>
      <c r="B43" s="13"/>
      <c r="F43" s="13"/>
      <c r="G43" s="19"/>
      <c r="K43" s="13"/>
      <c r="L43" s="13"/>
      <c r="O43" s="13"/>
      <c r="P43" s="13"/>
      <c r="Q43" s="19"/>
      <c r="T43" s="13"/>
      <c r="Y43" s="32" t="s">
        <v>442</v>
      </c>
      <c r="Z43" s="32" t="s">
        <v>574</v>
      </c>
      <c r="AF43" s="30"/>
      <c r="AK43" s="51" t="str">
        <f t="shared" si="7"/>
        <v>p</v>
      </c>
    </row>
    <row r="44" spans="1:37" x14ac:dyDescent="0.15">
      <c r="A44" s="13"/>
      <c r="B44" s="13"/>
      <c r="F44" s="13"/>
      <c r="G44" s="19"/>
      <c r="K44" s="13"/>
      <c r="L44" s="13"/>
      <c r="O44" s="13"/>
      <c r="P44" s="13"/>
      <c r="Q44" s="19"/>
      <c r="T44" s="13"/>
      <c r="Y44" s="32" t="s">
        <v>443</v>
      </c>
      <c r="Z44" s="32" t="s">
        <v>575</v>
      </c>
      <c r="AF44" s="30"/>
      <c r="AK44" s="51" t="str">
        <f t="shared" si="7"/>
        <v>q</v>
      </c>
    </row>
    <row r="45" spans="1:37" x14ac:dyDescent="0.15">
      <c r="A45" s="13"/>
      <c r="B45" s="13"/>
      <c r="F45" s="13"/>
      <c r="G45" s="19"/>
      <c r="K45" s="13"/>
      <c r="L45" s="13"/>
      <c r="O45" s="13"/>
      <c r="P45" s="13"/>
      <c r="Q45" s="19"/>
      <c r="T45" s="13"/>
      <c r="Y45" s="32" t="s">
        <v>444</v>
      </c>
      <c r="Z45" s="32" t="s">
        <v>576</v>
      </c>
      <c r="AF45" s="30"/>
      <c r="AK45" s="51" t="str">
        <f t="shared" si="7"/>
        <v>r</v>
      </c>
    </row>
    <row r="46" spans="1:37" x14ac:dyDescent="0.15">
      <c r="A46" s="13"/>
      <c r="B46" s="13"/>
      <c r="F46" s="13"/>
      <c r="G46" s="19"/>
      <c r="K46" s="13"/>
      <c r="L46" s="13"/>
      <c r="O46" s="13"/>
      <c r="P46" s="13"/>
      <c r="Q46" s="19"/>
      <c r="T46" s="13"/>
      <c r="Y46" s="32" t="s">
        <v>445</v>
      </c>
      <c r="Z46" s="32" t="s">
        <v>577</v>
      </c>
      <c r="AF46" s="30"/>
      <c r="AK46" s="51" t="str">
        <f t="shared" si="7"/>
        <v>s</v>
      </c>
    </row>
    <row r="47" spans="1:37" x14ac:dyDescent="0.15">
      <c r="A47" s="13"/>
      <c r="B47" s="13"/>
      <c r="F47" s="13"/>
      <c r="G47" s="19"/>
      <c r="K47" s="13"/>
      <c r="L47" s="13"/>
      <c r="O47" s="13"/>
      <c r="P47" s="13"/>
      <c r="Q47" s="19"/>
      <c r="T47" s="13"/>
      <c r="Y47" s="32" t="s">
        <v>446</v>
      </c>
      <c r="Z47" s="32" t="s">
        <v>578</v>
      </c>
      <c r="AF47" s="30"/>
      <c r="AK47" s="51" t="str">
        <f t="shared" si="7"/>
        <v>t</v>
      </c>
    </row>
    <row r="48" spans="1:37" x14ac:dyDescent="0.15">
      <c r="A48" s="13"/>
      <c r="B48" s="13"/>
      <c r="F48" s="13"/>
      <c r="G48" s="19"/>
      <c r="K48" s="13"/>
      <c r="L48" s="13"/>
      <c r="O48" s="13"/>
      <c r="P48" s="13"/>
      <c r="Q48" s="19"/>
      <c r="T48" s="13"/>
      <c r="Y48" s="32" t="s">
        <v>447</v>
      </c>
      <c r="Z48" s="32" t="s">
        <v>579</v>
      </c>
      <c r="AF48" s="30"/>
      <c r="AK48" s="51" t="str">
        <f t="shared" si="7"/>
        <v>u</v>
      </c>
    </row>
    <row r="49" spans="1:37" x14ac:dyDescent="0.15">
      <c r="A49" s="13"/>
      <c r="B49" s="13"/>
      <c r="F49" s="13"/>
      <c r="G49" s="19"/>
      <c r="K49" s="13"/>
      <c r="L49" s="13"/>
      <c r="O49" s="13"/>
      <c r="P49" s="13"/>
      <c r="Q49" s="19"/>
      <c r="T49" s="13"/>
      <c r="Y49" s="32" t="s">
        <v>448</v>
      </c>
      <c r="Z49" s="32" t="s">
        <v>580</v>
      </c>
      <c r="AF49" s="30"/>
      <c r="AK49" s="51" t="str">
        <f t="shared" si="7"/>
        <v>v</v>
      </c>
    </row>
    <row r="50" spans="1:37" x14ac:dyDescent="0.15">
      <c r="A50" s="13"/>
      <c r="B50" s="13"/>
      <c r="F50" s="13"/>
      <c r="G50" s="19"/>
      <c r="K50" s="13"/>
      <c r="L50" s="13"/>
      <c r="O50" s="13"/>
      <c r="P50" s="13"/>
      <c r="Q50" s="19"/>
      <c r="T50" s="13"/>
      <c r="Y50" s="32" t="s">
        <v>449</v>
      </c>
      <c r="Z50" s="32" t="s">
        <v>581</v>
      </c>
      <c r="AF50" s="30"/>
    </row>
    <row r="51" spans="1:37" x14ac:dyDescent="0.15">
      <c r="A51" s="13"/>
      <c r="B51" s="13"/>
      <c r="F51" s="13"/>
      <c r="G51" s="19"/>
      <c r="K51" s="13"/>
      <c r="L51" s="13"/>
      <c r="O51" s="13"/>
      <c r="P51" s="13"/>
      <c r="Q51" s="19"/>
      <c r="T51" s="13"/>
      <c r="Y51" s="32" t="s">
        <v>450</v>
      </c>
      <c r="Z51" s="32" t="s">
        <v>582</v>
      </c>
      <c r="AF51" s="30"/>
    </row>
    <row r="52" spans="1:37" x14ac:dyDescent="0.15">
      <c r="A52" s="13"/>
      <c r="B52" s="13"/>
      <c r="F52" s="13"/>
      <c r="G52" s="19"/>
      <c r="K52" s="13"/>
      <c r="L52" s="13"/>
      <c r="O52" s="13"/>
      <c r="P52" s="13"/>
      <c r="Q52" s="19"/>
      <c r="T52" s="13"/>
      <c r="Y52" s="32" t="s">
        <v>451</v>
      </c>
      <c r="Z52" s="32" t="s">
        <v>583</v>
      </c>
      <c r="AF52" s="30"/>
    </row>
    <row r="53" spans="1:37" x14ac:dyDescent="0.15">
      <c r="A53" s="13"/>
      <c r="B53" s="13"/>
      <c r="F53" s="13"/>
      <c r="G53" s="19"/>
      <c r="K53" s="13"/>
      <c r="L53" s="13"/>
      <c r="O53" s="13"/>
      <c r="P53" s="13"/>
      <c r="Q53" s="19"/>
      <c r="T53" s="13"/>
      <c r="Y53" s="32" t="s">
        <v>452</v>
      </c>
      <c r="Z53" s="32" t="s">
        <v>584</v>
      </c>
      <c r="AF53" s="30"/>
    </row>
    <row r="54" spans="1:37" x14ac:dyDescent="0.15">
      <c r="A54" s="13"/>
      <c r="B54" s="13"/>
      <c r="F54" s="13"/>
      <c r="G54" s="19"/>
      <c r="K54" s="13"/>
      <c r="L54" s="13"/>
      <c r="O54" s="13"/>
      <c r="P54" s="20"/>
      <c r="Q54" s="19"/>
      <c r="T54" s="13"/>
      <c r="Y54" s="32" t="s">
        <v>453</v>
      </c>
      <c r="Z54" s="32" t="s">
        <v>585</v>
      </c>
      <c r="AF54" s="30"/>
    </row>
    <row r="55" spans="1:37" x14ac:dyDescent="0.15">
      <c r="A55" s="13"/>
      <c r="B55" s="13"/>
      <c r="F55" s="13"/>
      <c r="G55" s="19"/>
      <c r="K55" s="13"/>
      <c r="L55" s="13"/>
      <c r="O55" s="13"/>
      <c r="P55" s="13"/>
      <c r="Q55" s="19"/>
      <c r="T55" s="13"/>
      <c r="Y55" s="32" t="s">
        <v>454</v>
      </c>
      <c r="Z55" s="32" t="s">
        <v>586</v>
      </c>
      <c r="AF55" s="30"/>
    </row>
    <row r="56" spans="1:37" x14ac:dyDescent="0.15">
      <c r="A56" s="13"/>
      <c r="B56" s="13"/>
      <c r="F56" s="13"/>
      <c r="G56" s="19"/>
      <c r="K56" s="13"/>
      <c r="L56" s="13"/>
      <c r="O56" s="13"/>
      <c r="P56" s="13"/>
      <c r="Q56" s="19"/>
      <c r="T56" s="13"/>
      <c r="Y56" s="32" t="s">
        <v>455</v>
      </c>
      <c r="Z56" s="32" t="s">
        <v>587</v>
      </c>
      <c r="AF56" s="30"/>
    </row>
    <row r="57" spans="1:37" x14ac:dyDescent="0.15">
      <c r="A57" s="13"/>
      <c r="B57" s="13"/>
      <c r="F57" s="13"/>
      <c r="G57" s="19"/>
      <c r="K57" s="13"/>
      <c r="L57" s="13"/>
      <c r="O57" s="13"/>
      <c r="P57" s="13"/>
      <c r="Q57" s="19"/>
      <c r="T57" s="13"/>
      <c r="Y57" s="32" t="s">
        <v>456</v>
      </c>
      <c r="Z57" s="32" t="s">
        <v>588</v>
      </c>
      <c r="AF57" s="30"/>
    </row>
    <row r="58" spans="1:37" x14ac:dyDescent="0.15">
      <c r="A58" s="13"/>
      <c r="B58" s="13"/>
      <c r="F58" s="13"/>
      <c r="G58" s="19"/>
      <c r="K58" s="13"/>
      <c r="L58" s="13"/>
      <c r="O58" s="13"/>
      <c r="P58" s="13"/>
      <c r="Q58" s="19"/>
      <c r="T58" s="13"/>
      <c r="Y58" s="32" t="s">
        <v>457</v>
      </c>
      <c r="Z58" s="32" t="s">
        <v>589</v>
      </c>
      <c r="AF58" s="30"/>
    </row>
    <row r="59" spans="1:37" x14ac:dyDescent="0.15">
      <c r="A59" s="13"/>
      <c r="B59" s="13"/>
      <c r="F59" s="13"/>
      <c r="G59" s="19"/>
      <c r="K59" s="13"/>
      <c r="L59" s="13"/>
      <c r="O59" s="13"/>
      <c r="P59" s="13"/>
      <c r="Q59" s="19"/>
      <c r="T59" s="13"/>
      <c r="Y59" s="32" t="s">
        <v>458</v>
      </c>
      <c r="Z59" s="32" t="s">
        <v>590</v>
      </c>
      <c r="AF59" s="30"/>
    </row>
    <row r="60" spans="1:37" x14ac:dyDescent="0.15">
      <c r="A60" s="13"/>
      <c r="B60" s="13"/>
      <c r="F60" s="13"/>
      <c r="G60" s="19"/>
      <c r="K60" s="13"/>
      <c r="L60" s="13"/>
      <c r="O60" s="13"/>
      <c r="P60" s="13"/>
      <c r="Q60" s="19"/>
      <c r="T60" s="13"/>
      <c r="Y60" s="32" t="s">
        <v>459</v>
      </c>
      <c r="Z60" s="32" t="s">
        <v>591</v>
      </c>
      <c r="AF60" s="30"/>
    </row>
    <row r="61" spans="1:37" x14ac:dyDescent="0.15">
      <c r="A61" s="13"/>
      <c r="B61" s="13"/>
      <c r="F61" s="13"/>
      <c r="G61" s="19"/>
      <c r="K61" s="13"/>
      <c r="L61" s="13"/>
      <c r="O61" s="13"/>
      <c r="P61" s="13"/>
      <c r="Q61" s="19"/>
      <c r="T61" s="13"/>
      <c r="Y61" s="32" t="s">
        <v>460</v>
      </c>
      <c r="Z61" s="32" t="s">
        <v>592</v>
      </c>
      <c r="AF61" s="30"/>
    </row>
    <row r="62" spans="1:37" x14ac:dyDescent="0.15">
      <c r="A62" s="13"/>
      <c r="B62" s="13"/>
      <c r="F62" s="13"/>
      <c r="G62" s="19"/>
      <c r="K62" s="13"/>
      <c r="L62" s="13"/>
      <c r="O62" s="13"/>
      <c r="P62" s="13"/>
      <c r="Q62" s="19"/>
      <c r="T62" s="13"/>
      <c r="Y62" s="32" t="s">
        <v>461</v>
      </c>
      <c r="Z62" s="32" t="s">
        <v>593</v>
      </c>
      <c r="AF62" s="30"/>
    </row>
    <row r="63" spans="1:37" x14ac:dyDescent="0.15">
      <c r="A63" s="13"/>
      <c r="B63" s="13"/>
      <c r="F63" s="13"/>
      <c r="G63" s="19"/>
      <c r="K63" s="13"/>
      <c r="L63" s="13"/>
      <c r="O63" s="13"/>
      <c r="P63" s="13"/>
      <c r="Q63" s="19"/>
      <c r="T63" s="13"/>
      <c r="Y63" s="32" t="s">
        <v>462</v>
      </c>
      <c r="Z63" s="32" t="s">
        <v>594</v>
      </c>
      <c r="AF63" s="30"/>
    </row>
    <row r="64" spans="1:37" x14ac:dyDescent="0.15">
      <c r="A64" s="13"/>
      <c r="B64" s="13"/>
      <c r="F64" s="13"/>
      <c r="G64" s="19"/>
      <c r="K64" s="13"/>
      <c r="L64" s="13"/>
      <c r="O64" s="13"/>
      <c r="P64" s="13"/>
      <c r="Q64" s="19"/>
      <c r="T64" s="13"/>
      <c r="Y64" s="32" t="s">
        <v>463</v>
      </c>
      <c r="Z64" s="32" t="s">
        <v>595</v>
      </c>
      <c r="AF64" s="30"/>
    </row>
    <row r="65" spans="1:32" x14ac:dyDescent="0.15">
      <c r="A65" s="13"/>
      <c r="B65" s="13"/>
      <c r="F65" s="13"/>
      <c r="G65" s="19"/>
      <c r="K65" s="13"/>
      <c r="L65" s="13"/>
      <c r="O65" s="13"/>
      <c r="P65" s="13"/>
      <c r="Q65" s="19"/>
      <c r="T65" s="13"/>
      <c r="Y65" s="32" t="s">
        <v>464</v>
      </c>
      <c r="Z65" s="32" t="s">
        <v>596</v>
      </c>
      <c r="AF65" s="30"/>
    </row>
    <row r="66" spans="1:32" x14ac:dyDescent="0.15">
      <c r="A66" s="13"/>
      <c r="B66" s="13"/>
      <c r="F66" s="13"/>
      <c r="G66" s="19"/>
      <c r="K66" s="13"/>
      <c r="L66" s="13"/>
      <c r="O66" s="13"/>
      <c r="P66" s="13"/>
      <c r="Q66" s="19"/>
      <c r="T66" s="13"/>
      <c r="Y66" s="32" t="s">
        <v>71</v>
      </c>
      <c r="Z66" s="32" t="s">
        <v>597</v>
      </c>
      <c r="AF66" s="30"/>
    </row>
    <row r="67" spans="1:32" x14ac:dyDescent="0.15">
      <c r="A67" s="13"/>
      <c r="B67" s="13"/>
      <c r="F67" s="13"/>
      <c r="G67" s="19"/>
      <c r="K67" s="13"/>
      <c r="L67" s="13"/>
      <c r="O67" s="13"/>
      <c r="P67" s="13"/>
      <c r="Q67" s="19"/>
      <c r="T67" s="13"/>
      <c r="Y67" s="32" t="s">
        <v>465</v>
      </c>
      <c r="Z67" s="32" t="s">
        <v>598</v>
      </c>
      <c r="AF67" s="30"/>
    </row>
    <row r="68" spans="1:32" x14ac:dyDescent="0.15">
      <c r="A68" s="13"/>
      <c r="B68" s="13"/>
      <c r="F68" s="13"/>
      <c r="G68" s="19"/>
      <c r="K68" s="13"/>
      <c r="L68" s="13"/>
      <c r="O68" s="13"/>
      <c r="P68" s="13"/>
      <c r="Q68" s="19"/>
      <c r="T68" s="13"/>
      <c r="Y68" s="32" t="s">
        <v>466</v>
      </c>
      <c r="Z68" s="32" t="s">
        <v>599</v>
      </c>
      <c r="AF68" s="30"/>
    </row>
    <row r="69" spans="1:32" x14ac:dyDescent="0.15">
      <c r="A69" s="13"/>
      <c r="B69" s="13"/>
      <c r="F69" s="13"/>
      <c r="G69" s="19"/>
      <c r="K69" s="13"/>
      <c r="L69" s="13"/>
      <c r="O69" s="13"/>
      <c r="P69" s="13"/>
      <c r="Q69" s="19"/>
      <c r="T69" s="13"/>
      <c r="Y69" s="32" t="s">
        <v>467</v>
      </c>
      <c r="Z69" s="32" t="s">
        <v>600</v>
      </c>
      <c r="AF69" s="30"/>
    </row>
    <row r="70" spans="1:32" x14ac:dyDescent="0.15">
      <c r="A70" s="13"/>
      <c r="B70" s="13"/>
      <c r="Y70" s="32" t="s">
        <v>468</v>
      </c>
      <c r="Z70" s="32" t="s">
        <v>601</v>
      </c>
    </row>
    <row r="71" spans="1:32" x14ac:dyDescent="0.15">
      <c r="Y71" s="32" t="s">
        <v>469</v>
      </c>
      <c r="Z71" s="32" t="s">
        <v>602</v>
      </c>
    </row>
    <row r="72" spans="1:32" x14ac:dyDescent="0.15">
      <c r="Y72" s="32" t="s">
        <v>470</v>
      </c>
      <c r="Z72" s="32" t="s">
        <v>603</v>
      </c>
    </row>
    <row r="73" spans="1:32" x14ac:dyDescent="0.15">
      <c r="Y73" s="32" t="s">
        <v>471</v>
      </c>
      <c r="Z73" s="32" t="s">
        <v>604</v>
      </c>
    </row>
    <row r="74" spans="1:32" x14ac:dyDescent="0.15">
      <c r="Y74" s="32" t="s">
        <v>472</v>
      </c>
      <c r="Z74" s="32" t="s">
        <v>605</v>
      </c>
    </row>
    <row r="75" spans="1:32" x14ac:dyDescent="0.15">
      <c r="Y75" s="32" t="s">
        <v>473</v>
      </c>
      <c r="Z75" s="32" t="s">
        <v>606</v>
      </c>
    </row>
    <row r="76" spans="1:32" x14ac:dyDescent="0.15">
      <c r="Y76" s="32" t="s">
        <v>474</v>
      </c>
      <c r="Z76" s="32" t="s">
        <v>607</v>
      </c>
    </row>
    <row r="77" spans="1:32" x14ac:dyDescent="0.15">
      <c r="Y77" s="32" t="s">
        <v>475</v>
      </c>
      <c r="Z77" s="32" t="s">
        <v>608</v>
      </c>
    </row>
    <row r="78" spans="1:32" x14ac:dyDescent="0.15">
      <c r="Y78" s="32" t="s">
        <v>476</v>
      </c>
      <c r="Z78" s="32" t="s">
        <v>609</v>
      </c>
    </row>
    <row r="79" spans="1:32" x14ac:dyDescent="0.15">
      <c r="Y79" s="32" t="s">
        <v>477</v>
      </c>
      <c r="Z79" s="32" t="s">
        <v>610</v>
      </c>
    </row>
    <row r="80" spans="1:32" x14ac:dyDescent="0.15">
      <c r="Y80" s="32" t="s">
        <v>478</v>
      </c>
      <c r="Z80" s="32" t="s">
        <v>611</v>
      </c>
    </row>
    <row r="81" spans="25:26" x14ac:dyDescent="0.15">
      <c r="Y81" s="32" t="s">
        <v>479</v>
      </c>
      <c r="Z81" s="32" t="s">
        <v>612</v>
      </c>
    </row>
    <row r="82" spans="25:26" x14ac:dyDescent="0.15">
      <c r="Y82" s="32" t="s">
        <v>480</v>
      </c>
      <c r="Z82" s="32" t="s">
        <v>613</v>
      </c>
    </row>
    <row r="83" spans="25:26" x14ac:dyDescent="0.15">
      <c r="Y83" s="32" t="s">
        <v>481</v>
      </c>
      <c r="Z83" s="32" t="s">
        <v>614</v>
      </c>
    </row>
    <row r="84" spans="25:26" x14ac:dyDescent="0.15">
      <c r="Y84" s="32" t="s">
        <v>482</v>
      </c>
      <c r="Z84" s="32" t="s">
        <v>615</v>
      </c>
    </row>
    <row r="85" spans="25:26" x14ac:dyDescent="0.15">
      <c r="Y85" s="32" t="s">
        <v>483</v>
      </c>
      <c r="Z85" s="32" t="s">
        <v>616</v>
      </c>
    </row>
    <row r="86" spans="25:26" x14ac:dyDescent="0.15">
      <c r="Y86" s="32" t="s">
        <v>484</v>
      </c>
      <c r="Z86" s="32" t="s">
        <v>617</v>
      </c>
    </row>
    <row r="87" spans="25:26" x14ac:dyDescent="0.15">
      <c r="Y87" s="32" t="s">
        <v>485</v>
      </c>
      <c r="Z87" s="32" t="s">
        <v>618</v>
      </c>
    </row>
    <row r="88" spans="25:26" x14ac:dyDescent="0.15">
      <c r="Y88" s="32" t="s">
        <v>486</v>
      </c>
      <c r="Z88" s="32" t="s">
        <v>619</v>
      </c>
    </row>
    <row r="89" spans="25:26" x14ac:dyDescent="0.15">
      <c r="Y89" s="32" t="s">
        <v>487</v>
      </c>
      <c r="Z89" s="32" t="s">
        <v>620</v>
      </c>
    </row>
    <row r="90" spans="25:26" x14ac:dyDescent="0.15">
      <c r="Y90" s="32" t="s">
        <v>488</v>
      </c>
      <c r="Z90" s="32" t="s">
        <v>621</v>
      </c>
    </row>
    <row r="91" spans="25:26" x14ac:dyDescent="0.15">
      <c r="Y91" s="32" t="s">
        <v>489</v>
      </c>
      <c r="Z91" s="32" t="s">
        <v>622</v>
      </c>
    </row>
    <row r="92" spans="25:26" x14ac:dyDescent="0.15">
      <c r="Y92" s="32" t="s">
        <v>490</v>
      </c>
      <c r="Z92" s="32" t="s">
        <v>623</v>
      </c>
    </row>
    <row r="93" spans="25:26" x14ac:dyDescent="0.15">
      <c r="Y93" s="32" t="s">
        <v>491</v>
      </c>
      <c r="Z93" s="32" t="s">
        <v>624</v>
      </c>
    </row>
    <row r="94" spans="25:26" x14ac:dyDescent="0.15">
      <c r="Y94" s="32" t="s">
        <v>492</v>
      </c>
      <c r="Z94" s="32" t="s">
        <v>625</v>
      </c>
    </row>
    <row r="95" spans="25:26" x14ac:dyDescent="0.15">
      <c r="Y95" s="32" t="s">
        <v>493</v>
      </c>
      <c r="Z95" s="32" t="s">
        <v>626</v>
      </c>
    </row>
    <row r="96" spans="25:26" x14ac:dyDescent="0.15">
      <c r="Y96" s="32" t="s">
        <v>395</v>
      </c>
      <c r="Z96" s="32" t="s">
        <v>627</v>
      </c>
    </row>
    <row r="97" spans="25:26" x14ac:dyDescent="0.15">
      <c r="Y97" s="32" t="s">
        <v>494</v>
      </c>
      <c r="Z97" s="32" t="s">
        <v>628</v>
      </c>
    </row>
    <row r="98" spans="25:26" x14ac:dyDescent="0.15">
      <c r="Y98" s="32" t="s">
        <v>495</v>
      </c>
      <c r="Z98" s="32" t="s">
        <v>629</v>
      </c>
    </row>
    <row r="99" spans="25:26" x14ac:dyDescent="0.15">
      <c r="Y99" s="32" t="s">
        <v>526</v>
      </c>
      <c r="Z99" s="32" t="s">
        <v>630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49"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340</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375</v>
      </c>
      <c r="AF2" s="1026"/>
      <c r="AG2" s="1026"/>
      <c r="AH2" s="1026"/>
      <c r="AI2" s="1026" t="s">
        <v>397</v>
      </c>
      <c r="AJ2" s="1026"/>
      <c r="AK2" s="1026"/>
      <c r="AL2" s="556"/>
      <c r="AM2" s="1026" t="s">
        <v>494</v>
      </c>
      <c r="AN2" s="1026"/>
      <c r="AO2" s="1026"/>
      <c r="AP2" s="556"/>
      <c r="AQ2" s="158" t="s">
        <v>231</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232</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366</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340</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375</v>
      </c>
      <c r="AF9" s="1026"/>
      <c r="AG9" s="1026"/>
      <c r="AH9" s="1026"/>
      <c r="AI9" s="1026" t="s">
        <v>397</v>
      </c>
      <c r="AJ9" s="1026"/>
      <c r="AK9" s="1026"/>
      <c r="AL9" s="556"/>
      <c r="AM9" s="1026" t="s">
        <v>494</v>
      </c>
      <c r="AN9" s="1026"/>
      <c r="AO9" s="1026"/>
      <c r="AP9" s="556"/>
      <c r="AQ9" s="158" t="s">
        <v>231</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232</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366</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340</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375</v>
      </c>
      <c r="AF16" s="1026"/>
      <c r="AG16" s="1026"/>
      <c r="AH16" s="1026"/>
      <c r="AI16" s="1026" t="s">
        <v>397</v>
      </c>
      <c r="AJ16" s="1026"/>
      <c r="AK16" s="1026"/>
      <c r="AL16" s="556"/>
      <c r="AM16" s="1026" t="s">
        <v>494</v>
      </c>
      <c r="AN16" s="1026"/>
      <c r="AO16" s="1026"/>
      <c r="AP16" s="556"/>
      <c r="AQ16" s="158" t="s">
        <v>231</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232</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366</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340</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375</v>
      </c>
      <c r="AF23" s="1026"/>
      <c r="AG23" s="1026"/>
      <c r="AH23" s="1026"/>
      <c r="AI23" s="1026" t="s">
        <v>397</v>
      </c>
      <c r="AJ23" s="1026"/>
      <c r="AK23" s="1026"/>
      <c r="AL23" s="556"/>
      <c r="AM23" s="1026" t="s">
        <v>494</v>
      </c>
      <c r="AN23" s="1026"/>
      <c r="AO23" s="1026"/>
      <c r="AP23" s="556"/>
      <c r="AQ23" s="158" t="s">
        <v>231</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232</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366</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340</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375</v>
      </c>
      <c r="AF30" s="1026"/>
      <c r="AG30" s="1026"/>
      <c r="AH30" s="1026"/>
      <c r="AI30" s="1026" t="s">
        <v>397</v>
      </c>
      <c r="AJ30" s="1026"/>
      <c r="AK30" s="1026"/>
      <c r="AL30" s="556"/>
      <c r="AM30" s="1026" t="s">
        <v>494</v>
      </c>
      <c r="AN30" s="1026"/>
      <c r="AO30" s="1026"/>
      <c r="AP30" s="556"/>
      <c r="AQ30" s="158" t="s">
        <v>231</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232</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366</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340</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375</v>
      </c>
      <c r="AF37" s="1026"/>
      <c r="AG37" s="1026"/>
      <c r="AH37" s="1026"/>
      <c r="AI37" s="1026" t="s">
        <v>397</v>
      </c>
      <c r="AJ37" s="1026"/>
      <c r="AK37" s="1026"/>
      <c r="AL37" s="556"/>
      <c r="AM37" s="1026" t="s">
        <v>494</v>
      </c>
      <c r="AN37" s="1026"/>
      <c r="AO37" s="1026"/>
      <c r="AP37" s="556"/>
      <c r="AQ37" s="158" t="s">
        <v>231</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232</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366</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340</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375</v>
      </c>
      <c r="AF44" s="1026"/>
      <c r="AG44" s="1026"/>
      <c r="AH44" s="1026"/>
      <c r="AI44" s="1026" t="s">
        <v>397</v>
      </c>
      <c r="AJ44" s="1026"/>
      <c r="AK44" s="1026"/>
      <c r="AL44" s="556"/>
      <c r="AM44" s="1026" t="s">
        <v>494</v>
      </c>
      <c r="AN44" s="1026"/>
      <c r="AO44" s="1026"/>
      <c r="AP44" s="556"/>
      <c r="AQ44" s="158" t="s">
        <v>231</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232</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366</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340</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375</v>
      </c>
      <c r="AF51" s="1026"/>
      <c r="AG51" s="1026"/>
      <c r="AH51" s="1026"/>
      <c r="AI51" s="1026" t="s">
        <v>397</v>
      </c>
      <c r="AJ51" s="1026"/>
      <c r="AK51" s="1026"/>
      <c r="AL51" s="556"/>
      <c r="AM51" s="1026" t="s">
        <v>494</v>
      </c>
      <c r="AN51" s="1026"/>
      <c r="AO51" s="1026"/>
      <c r="AP51" s="556"/>
      <c r="AQ51" s="158" t="s">
        <v>231</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232</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366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340</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375</v>
      </c>
      <c r="AF58" s="1026"/>
      <c r="AG58" s="1026"/>
      <c r="AH58" s="1026"/>
      <c r="AI58" s="1026" t="s">
        <v>397</v>
      </c>
      <c r="AJ58" s="1026"/>
      <c r="AK58" s="1026"/>
      <c r="AL58" s="556"/>
      <c r="AM58" s="1026" t="s">
        <v>494</v>
      </c>
      <c r="AN58" s="1026"/>
      <c r="AO58" s="1026"/>
      <c r="AP58" s="556"/>
      <c r="AQ58" s="158" t="s">
        <v>231</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232</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366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340</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375</v>
      </c>
      <c r="AF65" s="1026"/>
      <c r="AG65" s="1026"/>
      <c r="AH65" s="1026"/>
      <c r="AI65" s="1026" t="s">
        <v>397</v>
      </c>
      <c r="AJ65" s="1026"/>
      <c r="AK65" s="1026"/>
      <c r="AL65" s="556"/>
      <c r="AM65" s="1026" t="s">
        <v>494</v>
      </c>
      <c r="AN65" s="1026"/>
      <c r="AO65" s="1026"/>
      <c r="AP65" s="556"/>
      <c r="AQ65" s="158" t="s">
        <v>231</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232</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366</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L30" sqref="L30:X30"/>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779</v>
      </c>
      <c r="H2" s="594"/>
      <c r="I2" s="594"/>
      <c r="J2" s="594"/>
      <c r="K2" s="594"/>
      <c r="L2" s="594"/>
      <c r="M2" s="594"/>
      <c r="N2" s="594"/>
      <c r="O2" s="594"/>
      <c r="P2" s="594"/>
      <c r="Q2" s="594"/>
      <c r="R2" s="594"/>
      <c r="S2" s="594"/>
      <c r="T2" s="594"/>
      <c r="U2" s="594"/>
      <c r="V2" s="594"/>
      <c r="W2" s="594"/>
      <c r="X2" s="594"/>
      <c r="Y2" s="594"/>
      <c r="Z2" s="594"/>
      <c r="AA2" s="594"/>
      <c r="AB2" s="595"/>
      <c r="AC2" s="593" t="s">
        <v>781</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2</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2</v>
      </c>
    </row>
    <row r="4" spans="1:51" ht="31.5" customHeight="1" x14ac:dyDescent="0.15">
      <c r="A4" s="1039"/>
      <c r="B4" s="1040"/>
      <c r="C4" s="1040"/>
      <c r="D4" s="1040"/>
      <c r="E4" s="1040"/>
      <c r="F4" s="1041"/>
      <c r="G4" s="668" t="s">
        <v>840</v>
      </c>
      <c r="H4" s="669"/>
      <c r="I4" s="669"/>
      <c r="J4" s="669"/>
      <c r="K4" s="670"/>
      <c r="L4" s="662" t="s">
        <v>859</v>
      </c>
      <c r="M4" s="663"/>
      <c r="N4" s="663"/>
      <c r="O4" s="663"/>
      <c r="P4" s="663"/>
      <c r="Q4" s="663"/>
      <c r="R4" s="663"/>
      <c r="S4" s="663"/>
      <c r="T4" s="663"/>
      <c r="U4" s="663"/>
      <c r="V4" s="663"/>
      <c r="W4" s="663"/>
      <c r="X4" s="664"/>
      <c r="Y4" s="382">
        <v>0.6</v>
      </c>
      <c r="Z4" s="383"/>
      <c r="AA4" s="383"/>
      <c r="AB4" s="800"/>
      <c r="AC4" s="668" t="s">
        <v>820</v>
      </c>
      <c r="AD4" s="669"/>
      <c r="AE4" s="669"/>
      <c r="AF4" s="669"/>
      <c r="AG4" s="670"/>
      <c r="AH4" s="662" t="s">
        <v>831</v>
      </c>
      <c r="AI4" s="663"/>
      <c r="AJ4" s="663"/>
      <c r="AK4" s="663"/>
      <c r="AL4" s="663"/>
      <c r="AM4" s="663"/>
      <c r="AN4" s="663"/>
      <c r="AO4" s="663"/>
      <c r="AP4" s="663"/>
      <c r="AQ4" s="663"/>
      <c r="AR4" s="663"/>
      <c r="AS4" s="663"/>
      <c r="AT4" s="664"/>
      <c r="AU4" s="382">
        <v>0.1</v>
      </c>
      <c r="AV4" s="383"/>
      <c r="AW4" s="383"/>
      <c r="AX4" s="384"/>
      <c r="AY4" s="34">
        <f t="shared" ref="AY4:AY14" si="0">$AY$2</f>
        <v>2</v>
      </c>
    </row>
    <row r="5" spans="1:51" ht="24.75" customHeight="1" x14ac:dyDescent="0.15">
      <c r="A5" s="1039"/>
      <c r="B5" s="1040"/>
      <c r="C5" s="1040"/>
      <c r="D5" s="1040"/>
      <c r="E5" s="1040"/>
      <c r="F5" s="1041"/>
      <c r="G5" s="604" t="s">
        <v>807</v>
      </c>
      <c r="H5" s="605"/>
      <c r="I5" s="605"/>
      <c r="J5" s="605"/>
      <c r="K5" s="606"/>
      <c r="L5" s="596" t="s">
        <v>846</v>
      </c>
      <c r="M5" s="597"/>
      <c r="N5" s="597"/>
      <c r="O5" s="597"/>
      <c r="P5" s="597"/>
      <c r="Q5" s="597"/>
      <c r="R5" s="597"/>
      <c r="S5" s="597"/>
      <c r="T5" s="597"/>
      <c r="U5" s="597"/>
      <c r="V5" s="597"/>
      <c r="W5" s="597"/>
      <c r="X5" s="598"/>
      <c r="Y5" s="599">
        <v>0.3</v>
      </c>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2</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2</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2</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2</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2</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2</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2</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2</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2</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0.89999999999999991</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0.1</v>
      </c>
      <c r="AV14" s="827"/>
      <c r="AW14" s="827"/>
      <c r="AX14" s="829"/>
      <c r="AY14" s="34">
        <f t="shared" si="0"/>
        <v>2</v>
      </c>
    </row>
    <row r="15" spans="1:51" ht="30" customHeight="1" x14ac:dyDescent="0.15">
      <c r="A15" s="1039"/>
      <c r="B15" s="1040"/>
      <c r="C15" s="1040"/>
      <c r="D15" s="1040"/>
      <c r="E15" s="1040"/>
      <c r="F15" s="1041"/>
      <c r="G15" s="593" t="s">
        <v>783</v>
      </c>
      <c r="H15" s="594"/>
      <c r="I15" s="594"/>
      <c r="J15" s="594"/>
      <c r="K15" s="594"/>
      <c r="L15" s="594"/>
      <c r="M15" s="594"/>
      <c r="N15" s="594"/>
      <c r="O15" s="594"/>
      <c r="P15" s="594"/>
      <c r="Q15" s="594"/>
      <c r="R15" s="594"/>
      <c r="S15" s="594"/>
      <c r="T15" s="594"/>
      <c r="U15" s="594"/>
      <c r="V15" s="594"/>
      <c r="W15" s="594"/>
      <c r="X15" s="594"/>
      <c r="Y15" s="594"/>
      <c r="Z15" s="594"/>
      <c r="AA15" s="594"/>
      <c r="AB15" s="595"/>
      <c r="AC15" s="593" t="s">
        <v>784</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2</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2</v>
      </c>
    </row>
    <row r="17" spans="1:51" ht="39" customHeight="1" x14ac:dyDescent="0.15">
      <c r="A17" s="1039"/>
      <c r="B17" s="1040"/>
      <c r="C17" s="1040"/>
      <c r="D17" s="1040"/>
      <c r="E17" s="1040"/>
      <c r="F17" s="1041"/>
      <c r="G17" s="668" t="s">
        <v>833</v>
      </c>
      <c r="H17" s="669"/>
      <c r="I17" s="669"/>
      <c r="J17" s="669"/>
      <c r="K17" s="670"/>
      <c r="L17" s="662" t="s">
        <v>834</v>
      </c>
      <c r="M17" s="663"/>
      <c r="N17" s="663"/>
      <c r="O17" s="663"/>
      <c r="P17" s="663"/>
      <c r="Q17" s="663"/>
      <c r="R17" s="663"/>
      <c r="S17" s="663"/>
      <c r="T17" s="663"/>
      <c r="U17" s="663"/>
      <c r="V17" s="663"/>
      <c r="W17" s="663"/>
      <c r="X17" s="664"/>
      <c r="Y17" s="382">
        <v>1.4</v>
      </c>
      <c r="Z17" s="383"/>
      <c r="AA17" s="383"/>
      <c r="AB17" s="800"/>
      <c r="AC17" s="668" t="s">
        <v>827</v>
      </c>
      <c r="AD17" s="669"/>
      <c r="AE17" s="669"/>
      <c r="AF17" s="669"/>
      <c r="AG17" s="670"/>
      <c r="AH17" s="662" t="s">
        <v>828</v>
      </c>
      <c r="AI17" s="663"/>
      <c r="AJ17" s="663"/>
      <c r="AK17" s="663"/>
      <c r="AL17" s="663"/>
      <c r="AM17" s="663"/>
      <c r="AN17" s="663"/>
      <c r="AO17" s="663"/>
      <c r="AP17" s="663"/>
      <c r="AQ17" s="663"/>
      <c r="AR17" s="663"/>
      <c r="AS17" s="663"/>
      <c r="AT17" s="664"/>
      <c r="AU17" s="382">
        <v>2.2000000000000002</v>
      </c>
      <c r="AV17" s="383"/>
      <c r="AW17" s="383"/>
      <c r="AX17" s="384"/>
      <c r="AY17" s="34">
        <f t="shared" ref="AY17:AY27" si="1">$AY$15</f>
        <v>2</v>
      </c>
    </row>
    <row r="18" spans="1:51" ht="39"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t="s">
        <v>829</v>
      </c>
      <c r="AD18" s="605"/>
      <c r="AE18" s="605"/>
      <c r="AF18" s="605"/>
      <c r="AG18" s="606"/>
      <c r="AH18" s="596" t="s">
        <v>830</v>
      </c>
      <c r="AI18" s="597"/>
      <c r="AJ18" s="597"/>
      <c r="AK18" s="597"/>
      <c r="AL18" s="597"/>
      <c r="AM18" s="597"/>
      <c r="AN18" s="597"/>
      <c r="AO18" s="597"/>
      <c r="AP18" s="597"/>
      <c r="AQ18" s="597"/>
      <c r="AR18" s="597"/>
      <c r="AS18" s="597"/>
      <c r="AT18" s="598"/>
      <c r="AU18" s="599">
        <v>0.2</v>
      </c>
      <c r="AV18" s="600"/>
      <c r="AW18" s="600"/>
      <c r="AX18" s="601"/>
      <c r="AY18" s="34">
        <f t="shared" si="1"/>
        <v>2</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2</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2</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2</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2</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2</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2</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2</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2</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1.4</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2.4000000000000004</v>
      </c>
      <c r="AV27" s="827"/>
      <c r="AW27" s="827"/>
      <c r="AX27" s="829"/>
      <c r="AY27" s="34">
        <f t="shared" si="1"/>
        <v>2</v>
      </c>
    </row>
    <row r="28" spans="1:51" ht="30" customHeight="1" x14ac:dyDescent="0.15">
      <c r="A28" s="1039"/>
      <c r="B28" s="1040"/>
      <c r="C28" s="1040"/>
      <c r="D28" s="1040"/>
      <c r="E28" s="1040"/>
      <c r="F28" s="1041"/>
      <c r="G28" s="593" t="s">
        <v>786</v>
      </c>
      <c r="H28" s="594"/>
      <c r="I28" s="594"/>
      <c r="J28" s="594"/>
      <c r="K28" s="594"/>
      <c r="L28" s="594"/>
      <c r="M28" s="594"/>
      <c r="N28" s="594"/>
      <c r="O28" s="594"/>
      <c r="P28" s="594"/>
      <c r="Q28" s="594"/>
      <c r="R28" s="594"/>
      <c r="S28" s="594"/>
      <c r="T28" s="594"/>
      <c r="U28" s="594"/>
      <c r="V28" s="594"/>
      <c r="W28" s="594"/>
      <c r="X28" s="594"/>
      <c r="Y28" s="594"/>
      <c r="Z28" s="594"/>
      <c r="AA28" s="594"/>
      <c r="AB28" s="595"/>
      <c r="AC28" s="593" t="s">
        <v>265</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1</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1</v>
      </c>
    </row>
    <row r="30" spans="1:51" ht="24.75" customHeight="1" x14ac:dyDescent="0.15">
      <c r="A30" s="1039"/>
      <c r="B30" s="1040"/>
      <c r="C30" s="1040"/>
      <c r="D30" s="1040"/>
      <c r="E30" s="1040"/>
      <c r="F30" s="1041"/>
      <c r="G30" s="668" t="s">
        <v>820</v>
      </c>
      <c r="H30" s="669"/>
      <c r="I30" s="669"/>
      <c r="J30" s="669"/>
      <c r="K30" s="670"/>
      <c r="L30" s="662" t="s">
        <v>861</v>
      </c>
      <c r="M30" s="663"/>
      <c r="N30" s="663"/>
      <c r="O30" s="663"/>
      <c r="P30" s="663"/>
      <c r="Q30" s="663"/>
      <c r="R30" s="663"/>
      <c r="S30" s="663"/>
      <c r="T30" s="663"/>
      <c r="U30" s="663"/>
      <c r="V30" s="663"/>
      <c r="W30" s="663"/>
      <c r="X30" s="664"/>
      <c r="Y30" s="382">
        <v>3.4</v>
      </c>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1</v>
      </c>
    </row>
    <row r="31" spans="1:51" ht="24.75" customHeight="1" x14ac:dyDescent="0.15">
      <c r="A31" s="1039"/>
      <c r="B31" s="1040"/>
      <c r="C31" s="1040"/>
      <c r="D31" s="1040"/>
      <c r="E31" s="1040"/>
      <c r="F31" s="1041"/>
      <c r="G31" s="604" t="s">
        <v>826</v>
      </c>
      <c r="H31" s="605"/>
      <c r="I31" s="605"/>
      <c r="J31" s="605"/>
      <c r="K31" s="606"/>
      <c r="L31" s="596" t="s">
        <v>825</v>
      </c>
      <c r="M31" s="597"/>
      <c r="N31" s="597"/>
      <c r="O31" s="597"/>
      <c r="P31" s="597"/>
      <c r="Q31" s="597"/>
      <c r="R31" s="597"/>
      <c r="S31" s="597"/>
      <c r="T31" s="597"/>
      <c r="U31" s="597"/>
      <c r="V31" s="597"/>
      <c r="W31" s="597"/>
      <c r="X31" s="598"/>
      <c r="Y31" s="599">
        <v>0.6</v>
      </c>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1</v>
      </c>
    </row>
    <row r="32" spans="1:51" ht="39" customHeight="1" x14ac:dyDescent="0.15">
      <c r="A32" s="1039"/>
      <c r="B32" s="1040"/>
      <c r="C32" s="1040"/>
      <c r="D32" s="1040"/>
      <c r="E32" s="1040"/>
      <c r="F32" s="1041"/>
      <c r="G32" s="604" t="s">
        <v>824</v>
      </c>
      <c r="H32" s="605"/>
      <c r="I32" s="605"/>
      <c r="J32" s="605"/>
      <c r="K32" s="606"/>
      <c r="L32" s="596" t="s">
        <v>858</v>
      </c>
      <c r="M32" s="597"/>
      <c r="N32" s="597"/>
      <c r="O32" s="597"/>
      <c r="P32" s="597"/>
      <c r="Q32" s="597"/>
      <c r="R32" s="597"/>
      <c r="S32" s="597"/>
      <c r="T32" s="597"/>
      <c r="U32" s="597"/>
      <c r="V32" s="597"/>
      <c r="W32" s="597"/>
      <c r="X32" s="598"/>
      <c r="Y32" s="599">
        <v>0.4</v>
      </c>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1</v>
      </c>
    </row>
    <row r="33" spans="1:51" ht="24.75" customHeight="1" x14ac:dyDescent="0.15">
      <c r="A33" s="1039"/>
      <c r="B33" s="1040"/>
      <c r="C33" s="1040"/>
      <c r="D33" s="1040"/>
      <c r="E33" s="1040"/>
      <c r="F33" s="1041"/>
      <c r="G33" s="604" t="s">
        <v>822</v>
      </c>
      <c r="H33" s="605"/>
      <c r="I33" s="605"/>
      <c r="J33" s="605"/>
      <c r="K33" s="606"/>
      <c r="L33" s="596" t="s">
        <v>823</v>
      </c>
      <c r="M33" s="597"/>
      <c r="N33" s="597"/>
      <c r="O33" s="597"/>
      <c r="P33" s="597"/>
      <c r="Q33" s="597"/>
      <c r="R33" s="597"/>
      <c r="S33" s="597"/>
      <c r="T33" s="597"/>
      <c r="U33" s="597"/>
      <c r="V33" s="597"/>
      <c r="W33" s="597"/>
      <c r="X33" s="598"/>
      <c r="Y33" s="599">
        <v>0.3</v>
      </c>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1</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1</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1</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1</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1</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1</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1</v>
      </c>
    </row>
    <row r="40" spans="1:51" ht="24.75" customHeight="1" x14ac:dyDescent="0.15">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4.7</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1</v>
      </c>
    </row>
    <row r="41" spans="1:51" ht="30" hidden="1" customHeight="1" x14ac:dyDescent="0.15">
      <c r="A41" s="1039"/>
      <c r="B41" s="1040"/>
      <c r="C41" s="1040"/>
      <c r="D41" s="1040"/>
      <c r="E41" s="1040"/>
      <c r="F41" s="1041"/>
      <c r="G41" s="593" t="s">
        <v>310</v>
      </c>
      <c r="H41" s="594"/>
      <c r="I41" s="594"/>
      <c r="J41" s="594"/>
      <c r="K41" s="594"/>
      <c r="L41" s="594"/>
      <c r="M41" s="594"/>
      <c r="N41" s="594"/>
      <c r="O41" s="594"/>
      <c r="P41" s="594"/>
      <c r="Q41" s="594"/>
      <c r="R41" s="594"/>
      <c r="S41" s="594"/>
      <c r="T41" s="594"/>
      <c r="U41" s="594"/>
      <c r="V41" s="594"/>
      <c r="W41" s="594"/>
      <c r="X41" s="594"/>
      <c r="Y41" s="594"/>
      <c r="Z41" s="594"/>
      <c r="AA41" s="594"/>
      <c r="AB41" s="595"/>
      <c r="AC41" s="593" t="s">
        <v>181</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hidden="1"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hidden="1"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hidden="1"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hidden="1"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hidden="1"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hidden="1"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hidden="1"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hidden="1"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hidden="1"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hidden="1"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hidden="1"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hidden="1"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hidden="1" customHeight="1" thickBot="1" x14ac:dyDescent="0.2"/>
    <row r="55" spans="1:51" ht="30" hidden="1" customHeight="1" x14ac:dyDescent="0.15">
      <c r="A55" s="1045" t="s">
        <v>28</v>
      </c>
      <c r="B55" s="1046"/>
      <c r="C55" s="1046"/>
      <c r="D55" s="1046"/>
      <c r="E55" s="1046"/>
      <c r="F55" s="1047"/>
      <c r="G55" s="593" t="s">
        <v>182</v>
      </c>
      <c r="H55" s="594"/>
      <c r="I55" s="594"/>
      <c r="J55" s="594"/>
      <c r="K55" s="594"/>
      <c r="L55" s="594"/>
      <c r="M55" s="594"/>
      <c r="N55" s="594"/>
      <c r="O55" s="594"/>
      <c r="P55" s="594"/>
      <c r="Q55" s="594"/>
      <c r="R55" s="594"/>
      <c r="S55" s="594"/>
      <c r="T55" s="594"/>
      <c r="U55" s="594"/>
      <c r="V55" s="594"/>
      <c r="W55" s="594"/>
      <c r="X55" s="594"/>
      <c r="Y55" s="594"/>
      <c r="Z55" s="594"/>
      <c r="AA55" s="594"/>
      <c r="AB55" s="595"/>
      <c r="AC55" s="593" t="s">
        <v>266</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hidden="1"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hidden="1"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hidden="1"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hidden="1"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hidden="1"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hidden="1"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hidden="1"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hidden="1"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hidden="1"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hidden="1"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hidden="1"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hidden="1"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hidden="1" customHeight="1" x14ac:dyDescent="0.15">
      <c r="A68" s="1039"/>
      <c r="B68" s="1040"/>
      <c r="C68" s="1040"/>
      <c r="D68" s="1040"/>
      <c r="E68" s="1040"/>
      <c r="F68" s="1041"/>
      <c r="G68" s="593" t="s">
        <v>267</v>
      </c>
      <c r="H68" s="594"/>
      <c r="I68" s="594"/>
      <c r="J68" s="594"/>
      <c r="K68" s="594"/>
      <c r="L68" s="594"/>
      <c r="M68" s="594"/>
      <c r="N68" s="594"/>
      <c r="O68" s="594"/>
      <c r="P68" s="594"/>
      <c r="Q68" s="594"/>
      <c r="R68" s="594"/>
      <c r="S68" s="594"/>
      <c r="T68" s="594"/>
      <c r="U68" s="594"/>
      <c r="V68" s="594"/>
      <c r="W68" s="594"/>
      <c r="X68" s="594"/>
      <c r="Y68" s="594"/>
      <c r="Z68" s="594"/>
      <c r="AA68" s="594"/>
      <c r="AB68" s="595"/>
      <c r="AC68" s="593" t="s">
        <v>268</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hidden="1"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hidden="1"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hidden="1"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hidden="1"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hidden="1"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hidden="1"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hidden="1"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hidden="1"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hidden="1"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hidden="1"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hidden="1"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hidden="1"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hidden="1" customHeight="1" x14ac:dyDescent="0.15">
      <c r="A81" s="1039"/>
      <c r="B81" s="1040"/>
      <c r="C81" s="1040"/>
      <c r="D81" s="1040"/>
      <c r="E81" s="1040"/>
      <c r="F81" s="1041"/>
      <c r="G81" s="593" t="s">
        <v>269</v>
      </c>
      <c r="H81" s="594"/>
      <c r="I81" s="594"/>
      <c r="J81" s="594"/>
      <c r="K81" s="594"/>
      <c r="L81" s="594"/>
      <c r="M81" s="594"/>
      <c r="N81" s="594"/>
      <c r="O81" s="594"/>
      <c r="P81" s="594"/>
      <c r="Q81" s="594"/>
      <c r="R81" s="594"/>
      <c r="S81" s="594"/>
      <c r="T81" s="594"/>
      <c r="U81" s="594"/>
      <c r="V81" s="594"/>
      <c r="W81" s="594"/>
      <c r="X81" s="594"/>
      <c r="Y81" s="594"/>
      <c r="Z81" s="594"/>
      <c r="AA81" s="594"/>
      <c r="AB81" s="595"/>
      <c r="AC81" s="593" t="s">
        <v>270</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hidden="1"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hidden="1"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hidden="1"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hidden="1"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hidden="1"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hidden="1"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hidden="1"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hidden="1"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hidden="1"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hidden="1"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hidden="1"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hidden="1"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hidden="1" customHeight="1" x14ac:dyDescent="0.15">
      <c r="A94" s="1039"/>
      <c r="B94" s="1040"/>
      <c r="C94" s="1040"/>
      <c r="D94" s="1040"/>
      <c r="E94" s="1040"/>
      <c r="F94" s="1041"/>
      <c r="G94" s="593" t="s">
        <v>271</v>
      </c>
      <c r="H94" s="594"/>
      <c r="I94" s="594"/>
      <c r="J94" s="594"/>
      <c r="K94" s="594"/>
      <c r="L94" s="594"/>
      <c r="M94" s="594"/>
      <c r="N94" s="594"/>
      <c r="O94" s="594"/>
      <c r="P94" s="594"/>
      <c r="Q94" s="594"/>
      <c r="R94" s="594"/>
      <c r="S94" s="594"/>
      <c r="T94" s="594"/>
      <c r="U94" s="594"/>
      <c r="V94" s="594"/>
      <c r="W94" s="594"/>
      <c r="X94" s="594"/>
      <c r="Y94" s="594"/>
      <c r="Z94" s="594"/>
      <c r="AA94" s="594"/>
      <c r="AB94" s="595"/>
      <c r="AC94" s="593" t="s">
        <v>183</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hidden="1"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hidden="1"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hidden="1"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hidden="1"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hidden="1"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hidden="1"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hidden="1"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hidden="1"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hidden="1"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hidden="1"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hidden="1"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hidden="1"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hidden="1" customHeight="1" thickBot="1" x14ac:dyDescent="0.2"/>
    <row r="108" spans="1:51" ht="30" hidden="1" customHeight="1" x14ac:dyDescent="0.15">
      <c r="A108" s="1045" t="s">
        <v>28</v>
      </c>
      <c r="B108" s="1046"/>
      <c r="C108" s="1046"/>
      <c r="D108" s="1046"/>
      <c r="E108" s="1046"/>
      <c r="F108" s="1047"/>
      <c r="G108" s="593" t="s">
        <v>184</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272</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hidden="1"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hidden="1"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hidden="1"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hidden="1"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hidden="1"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hidden="1"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hidden="1"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hidden="1"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hidden="1"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hidden="1"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hidden="1"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hidden="1"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hidden="1" customHeight="1" x14ac:dyDescent="0.15">
      <c r="A121" s="1039"/>
      <c r="B121" s="1040"/>
      <c r="C121" s="1040"/>
      <c r="D121" s="1040"/>
      <c r="E121" s="1040"/>
      <c r="F121" s="1041"/>
      <c r="G121" s="593" t="s">
        <v>273</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274</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hidden="1"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hidden="1"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hidden="1"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hidden="1"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hidden="1"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 hidden="1"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hidden="1"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hidden="1"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hidden="1"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hidden="1"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hidden="1"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hidden="1"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hidden="1" customHeight="1" x14ac:dyDescent="0.15">
      <c r="A134" s="1039"/>
      <c r="B134" s="1040"/>
      <c r="C134" s="1040"/>
      <c r="D134" s="1040"/>
      <c r="E134" s="1040"/>
      <c r="F134" s="1041"/>
      <c r="G134" s="593" t="s">
        <v>275</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276</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hidden="1"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hidden="1"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hidden="1"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hidden="1"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hidden="1"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hidden="1"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hidden="1"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hidden="1"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hidden="1"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hidden="1"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hidden="1"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hidden="1"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hidden="1" customHeight="1" x14ac:dyDescent="0.15">
      <c r="A147" s="1039"/>
      <c r="B147" s="1040"/>
      <c r="C147" s="1040"/>
      <c r="D147" s="1040"/>
      <c r="E147" s="1040"/>
      <c r="F147" s="1041"/>
      <c r="G147" s="593" t="s">
        <v>277</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185</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hidden="1"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hidden="1"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hidden="1"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hidden="1"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hidden="1"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hidden="1"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hidden="1"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hidden="1"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hidden="1"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hidden="1"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hidden="1"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hidden="1"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hidden="1" customHeight="1" thickBot="1" x14ac:dyDescent="0.2"/>
    <row r="161" spans="1:51" ht="30" hidden="1" customHeight="1" x14ac:dyDescent="0.15">
      <c r="A161" s="1045" t="s">
        <v>28</v>
      </c>
      <c r="B161" s="1046"/>
      <c r="C161" s="1046"/>
      <c r="D161" s="1046"/>
      <c r="E161" s="1046"/>
      <c r="F161" s="1047"/>
      <c r="G161" s="593" t="s">
        <v>186</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278</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hidden="1"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hidden="1"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hidden="1"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hidden="1"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hidden="1"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hidden="1"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hidden="1"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hidden="1"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hidden="1"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hidden="1"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hidden="1"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hidden="1"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hidden="1" customHeight="1" x14ac:dyDescent="0.15">
      <c r="A174" s="1039"/>
      <c r="B174" s="1040"/>
      <c r="C174" s="1040"/>
      <c r="D174" s="1040"/>
      <c r="E174" s="1040"/>
      <c r="F174" s="1041"/>
      <c r="G174" s="593" t="s">
        <v>279</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280</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hidden="1"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hidden="1"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hidden="1"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hidden="1"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hidden="1"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hidden="1"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hidden="1"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hidden="1"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hidden="1"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hidden="1"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hidden="1"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hidden="1"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hidden="1" customHeight="1" x14ac:dyDescent="0.15">
      <c r="A187" s="1039"/>
      <c r="B187" s="1040"/>
      <c r="C187" s="1040"/>
      <c r="D187" s="1040"/>
      <c r="E187" s="1040"/>
      <c r="F187" s="1041"/>
      <c r="G187" s="593" t="s">
        <v>282</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281</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hidden="1"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hidden="1"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hidden="1"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hidden="1"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hidden="1"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hidden="1"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hidden="1"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hidden="1"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hidden="1"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hidden="1"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hidden="1"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hidden="1"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hidden="1" customHeight="1" x14ac:dyDescent="0.15">
      <c r="A200" s="1039"/>
      <c r="B200" s="1040"/>
      <c r="C200" s="1040"/>
      <c r="D200" s="1040"/>
      <c r="E200" s="1040"/>
      <c r="F200" s="1041"/>
      <c r="G200" s="593" t="s">
        <v>283</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187</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hidden="1"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hidden="1"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hidden="1"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hidden="1"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hidden="1"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hidden="1"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hidden="1"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hidden="1"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hidden="1"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hidden="1"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hidden="1"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hidden="1"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hidden="1" customHeight="1" thickBot="1" x14ac:dyDescent="0.2"/>
    <row r="214" spans="1:51" ht="30" hidden="1" customHeight="1" x14ac:dyDescent="0.15">
      <c r="A214" s="1036" t="s">
        <v>28</v>
      </c>
      <c r="B214" s="1037"/>
      <c r="C214" s="1037"/>
      <c r="D214" s="1037"/>
      <c r="E214" s="1037"/>
      <c r="F214" s="1038"/>
      <c r="G214" s="593" t="s">
        <v>188</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284</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hidden="1"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hidden="1"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hidden="1"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hidden="1"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hidden="1"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hidden="1"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hidden="1"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hidden="1"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hidden="1"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hidden="1"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hidden="1"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hidden="1"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hidden="1" customHeight="1" x14ac:dyDescent="0.15">
      <c r="A227" s="1039"/>
      <c r="B227" s="1040"/>
      <c r="C227" s="1040"/>
      <c r="D227" s="1040"/>
      <c r="E227" s="1040"/>
      <c r="F227" s="1041"/>
      <c r="G227" s="593" t="s">
        <v>285</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286</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hidden="1"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hidden="1"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hidden="1"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hidden="1"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hidden="1"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hidden="1"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hidden="1"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hidden="1"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hidden="1"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hidden="1"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hidden="1"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hidden="1"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hidden="1" customHeight="1" x14ac:dyDescent="0.15">
      <c r="A240" s="1039"/>
      <c r="B240" s="1040"/>
      <c r="C240" s="1040"/>
      <c r="D240" s="1040"/>
      <c r="E240" s="1040"/>
      <c r="F240" s="1041"/>
      <c r="G240" s="593" t="s">
        <v>287</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288</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hidden="1"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hidden="1"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hidden="1"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hidden="1"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hidden="1"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hidden="1"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hidden="1"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hidden="1"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hidden="1"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hidden="1"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hidden="1"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hidden="1"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hidden="1" customHeight="1" x14ac:dyDescent="0.15">
      <c r="A253" s="1039"/>
      <c r="B253" s="1040"/>
      <c r="C253" s="1040"/>
      <c r="D253" s="1040"/>
      <c r="E253" s="1040"/>
      <c r="F253" s="1041"/>
      <c r="G253" s="593" t="s">
        <v>289</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189</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hidden="1"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hidden="1"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hidden="1"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hidden="1"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hidden="1"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hidden="1"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hidden="1"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hidden="1"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hidden="1"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hidden="1"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hidden="1"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hidden="1"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5" zoomScaleNormal="75" zoomScaleSheetLayoutView="75" zoomScalePageLayoutView="70" workbookViewId="0">
      <selection activeCell="AC37" sqref="AC37:AG37"/>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314</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60"/>
      <c r="B3" s="360"/>
      <c r="C3" s="360" t="s">
        <v>26</v>
      </c>
      <c r="D3" s="360"/>
      <c r="E3" s="360"/>
      <c r="F3" s="360"/>
      <c r="G3" s="360"/>
      <c r="H3" s="360"/>
      <c r="I3" s="360"/>
      <c r="J3" s="152" t="s">
        <v>292</v>
      </c>
      <c r="K3" s="361"/>
      <c r="L3" s="361"/>
      <c r="M3" s="361"/>
      <c r="N3" s="361"/>
      <c r="O3" s="361"/>
      <c r="P3" s="247" t="s">
        <v>27</v>
      </c>
      <c r="Q3" s="247"/>
      <c r="R3" s="247"/>
      <c r="S3" s="247"/>
      <c r="T3" s="247"/>
      <c r="U3" s="247"/>
      <c r="V3" s="247"/>
      <c r="W3" s="247"/>
      <c r="X3" s="247"/>
      <c r="Y3" s="362" t="s">
        <v>344</v>
      </c>
      <c r="Z3" s="363"/>
      <c r="AA3" s="363"/>
      <c r="AB3" s="363"/>
      <c r="AC3" s="152" t="s">
        <v>329</v>
      </c>
      <c r="AD3" s="152"/>
      <c r="AE3" s="152"/>
      <c r="AF3" s="152"/>
      <c r="AG3" s="152"/>
      <c r="AH3" s="362" t="s">
        <v>257</v>
      </c>
      <c r="AI3" s="360"/>
      <c r="AJ3" s="360"/>
      <c r="AK3" s="360"/>
      <c r="AL3" s="360" t="s">
        <v>21</v>
      </c>
      <c r="AM3" s="360"/>
      <c r="AN3" s="360"/>
      <c r="AO3" s="364"/>
      <c r="AP3" s="365" t="s">
        <v>293</v>
      </c>
      <c r="AQ3" s="365"/>
      <c r="AR3" s="365"/>
      <c r="AS3" s="365"/>
      <c r="AT3" s="365"/>
      <c r="AU3" s="365"/>
      <c r="AV3" s="365"/>
      <c r="AW3" s="365"/>
      <c r="AX3" s="365"/>
      <c r="AY3">
        <f>$AY$2</f>
        <v>1</v>
      </c>
    </row>
    <row r="4" spans="1:51" ht="39.75" customHeight="1" x14ac:dyDescent="0.15">
      <c r="A4" s="1050">
        <v>1</v>
      </c>
      <c r="B4" s="1050">
        <v>1</v>
      </c>
      <c r="C4" s="358" t="s">
        <v>778</v>
      </c>
      <c r="D4" s="343"/>
      <c r="E4" s="343"/>
      <c r="F4" s="343"/>
      <c r="G4" s="343"/>
      <c r="H4" s="343"/>
      <c r="I4" s="343"/>
      <c r="J4" s="344">
        <v>7010001134351</v>
      </c>
      <c r="K4" s="345"/>
      <c r="L4" s="345"/>
      <c r="M4" s="345"/>
      <c r="N4" s="345"/>
      <c r="O4" s="345"/>
      <c r="P4" s="359" t="s">
        <v>771</v>
      </c>
      <c r="Q4" s="346"/>
      <c r="R4" s="346"/>
      <c r="S4" s="346"/>
      <c r="T4" s="346"/>
      <c r="U4" s="346"/>
      <c r="V4" s="346"/>
      <c r="W4" s="346"/>
      <c r="X4" s="346"/>
      <c r="Y4" s="347">
        <v>0.9</v>
      </c>
      <c r="Z4" s="348"/>
      <c r="AA4" s="348"/>
      <c r="AB4" s="349"/>
      <c r="AC4" s="1051" t="s">
        <v>358</v>
      </c>
      <c r="AD4" s="1051"/>
      <c r="AE4" s="1051"/>
      <c r="AF4" s="1051"/>
      <c r="AG4" s="1051"/>
      <c r="AH4" s="352">
        <v>1</v>
      </c>
      <c r="AI4" s="353"/>
      <c r="AJ4" s="353"/>
      <c r="AK4" s="353"/>
      <c r="AL4" s="354">
        <v>98.2</v>
      </c>
      <c r="AM4" s="355"/>
      <c r="AN4" s="355"/>
      <c r="AO4" s="356"/>
      <c r="AP4" s="357"/>
      <c r="AQ4" s="357"/>
      <c r="AR4" s="357"/>
      <c r="AS4" s="357"/>
      <c r="AT4" s="357"/>
      <c r="AU4" s="357"/>
      <c r="AV4" s="357"/>
      <c r="AW4" s="357"/>
      <c r="AX4" s="357"/>
      <c r="AY4">
        <f>$AY$2</f>
        <v>1</v>
      </c>
    </row>
    <row r="5" spans="1:51" ht="26.25" hidden="1"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hidden="1"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hidden="1"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hidden="1"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hidden="1"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hidden="1"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hidden="1"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hidden="1"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hidden="1"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hidden="1"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hidden="1"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hidden="1"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hidden="1"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hidden="1"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hidden="1"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hidden="1"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hidden="1"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hidden="1"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hidden="1"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hidden="1"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hidden="1"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hidden="1"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hidden="1"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hidden="1"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hidden="1"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hidden="1"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hidden="1"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hidden="1"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hidden="1"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315</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60"/>
      <c r="B36" s="360"/>
      <c r="C36" s="360" t="s">
        <v>26</v>
      </c>
      <c r="D36" s="360"/>
      <c r="E36" s="360"/>
      <c r="F36" s="360"/>
      <c r="G36" s="360"/>
      <c r="H36" s="360"/>
      <c r="I36" s="360"/>
      <c r="J36" s="152" t="s">
        <v>292</v>
      </c>
      <c r="K36" s="361"/>
      <c r="L36" s="361"/>
      <c r="M36" s="361"/>
      <c r="N36" s="361"/>
      <c r="O36" s="361"/>
      <c r="P36" s="247" t="s">
        <v>27</v>
      </c>
      <c r="Q36" s="247"/>
      <c r="R36" s="247"/>
      <c r="S36" s="247"/>
      <c r="T36" s="247"/>
      <c r="U36" s="247"/>
      <c r="V36" s="247"/>
      <c r="W36" s="247"/>
      <c r="X36" s="247"/>
      <c r="Y36" s="362" t="s">
        <v>344</v>
      </c>
      <c r="Z36" s="363"/>
      <c r="AA36" s="363"/>
      <c r="AB36" s="363"/>
      <c r="AC36" s="152" t="s">
        <v>329</v>
      </c>
      <c r="AD36" s="152"/>
      <c r="AE36" s="152"/>
      <c r="AF36" s="152"/>
      <c r="AG36" s="152"/>
      <c r="AH36" s="362" t="s">
        <v>257</v>
      </c>
      <c r="AI36" s="360"/>
      <c r="AJ36" s="360"/>
      <c r="AK36" s="360"/>
      <c r="AL36" s="360" t="s">
        <v>21</v>
      </c>
      <c r="AM36" s="360"/>
      <c r="AN36" s="360"/>
      <c r="AO36" s="364"/>
      <c r="AP36" s="365" t="s">
        <v>293</v>
      </c>
      <c r="AQ36" s="365"/>
      <c r="AR36" s="365"/>
      <c r="AS36" s="365"/>
      <c r="AT36" s="365"/>
      <c r="AU36" s="365"/>
      <c r="AV36" s="365"/>
      <c r="AW36" s="365"/>
      <c r="AX36" s="365"/>
      <c r="AY36">
        <f>$AY$34</f>
        <v>1</v>
      </c>
    </row>
    <row r="37" spans="1:51" ht="26.25" customHeight="1" x14ac:dyDescent="0.15">
      <c r="A37" s="1050">
        <v>1</v>
      </c>
      <c r="B37" s="1050">
        <v>1</v>
      </c>
      <c r="C37" s="358" t="s">
        <v>780</v>
      </c>
      <c r="D37" s="343"/>
      <c r="E37" s="343"/>
      <c r="F37" s="343"/>
      <c r="G37" s="343"/>
      <c r="H37" s="343"/>
      <c r="I37" s="343"/>
      <c r="J37" s="344">
        <v>9230001002798</v>
      </c>
      <c r="K37" s="345"/>
      <c r="L37" s="345"/>
      <c r="M37" s="345"/>
      <c r="N37" s="345"/>
      <c r="O37" s="345"/>
      <c r="P37" s="359" t="s">
        <v>774</v>
      </c>
      <c r="Q37" s="346"/>
      <c r="R37" s="346"/>
      <c r="S37" s="346"/>
      <c r="T37" s="346"/>
      <c r="U37" s="346"/>
      <c r="V37" s="346"/>
      <c r="W37" s="346"/>
      <c r="X37" s="346"/>
      <c r="Y37" s="347">
        <v>0.1</v>
      </c>
      <c r="Z37" s="348"/>
      <c r="AA37" s="348"/>
      <c r="AB37" s="349"/>
      <c r="AC37" s="1051" t="s">
        <v>365</v>
      </c>
      <c r="AD37" s="1051"/>
      <c r="AE37" s="1051"/>
      <c r="AF37" s="1051"/>
      <c r="AG37" s="1051"/>
      <c r="AH37" s="352" t="s">
        <v>759</v>
      </c>
      <c r="AI37" s="353"/>
      <c r="AJ37" s="353"/>
      <c r="AK37" s="353"/>
      <c r="AL37" s="354" t="s">
        <v>760</v>
      </c>
      <c r="AM37" s="355"/>
      <c r="AN37" s="355"/>
      <c r="AO37" s="356"/>
      <c r="AP37" s="357" t="s">
        <v>760</v>
      </c>
      <c r="AQ37" s="357"/>
      <c r="AR37" s="357"/>
      <c r="AS37" s="357"/>
      <c r="AT37" s="357"/>
      <c r="AU37" s="357"/>
      <c r="AV37" s="357"/>
      <c r="AW37" s="357"/>
      <c r="AX37" s="357"/>
      <c r="AY37">
        <f>$AY$34</f>
        <v>1</v>
      </c>
    </row>
    <row r="38" spans="1:51" ht="26.25" hidden="1"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hidden="1"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hidden="1"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hidden="1"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hidden="1"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hidden="1"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hidden="1"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hidden="1"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hidden="1"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hidden="1"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hidden="1"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hidden="1"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hidden="1"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hidden="1"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hidden="1"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hidden="1"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hidden="1"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hidden="1"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hidden="1"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hidden="1"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hidden="1"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hidden="1"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hidden="1"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hidden="1"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hidden="1"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hidden="1"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hidden="1"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hidden="1"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hidden="1"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60"/>
      <c r="B69" s="360"/>
      <c r="C69" s="360" t="s">
        <v>26</v>
      </c>
      <c r="D69" s="360"/>
      <c r="E69" s="360"/>
      <c r="F69" s="360"/>
      <c r="G69" s="360"/>
      <c r="H69" s="360"/>
      <c r="I69" s="360"/>
      <c r="J69" s="152" t="s">
        <v>292</v>
      </c>
      <c r="K69" s="361"/>
      <c r="L69" s="361"/>
      <c r="M69" s="361"/>
      <c r="N69" s="361"/>
      <c r="O69" s="361"/>
      <c r="P69" s="247" t="s">
        <v>27</v>
      </c>
      <c r="Q69" s="247"/>
      <c r="R69" s="247"/>
      <c r="S69" s="247"/>
      <c r="T69" s="247"/>
      <c r="U69" s="247"/>
      <c r="V69" s="247"/>
      <c r="W69" s="247"/>
      <c r="X69" s="247"/>
      <c r="Y69" s="362" t="s">
        <v>344</v>
      </c>
      <c r="Z69" s="363"/>
      <c r="AA69" s="363"/>
      <c r="AB69" s="363"/>
      <c r="AC69" s="152" t="s">
        <v>329</v>
      </c>
      <c r="AD69" s="152"/>
      <c r="AE69" s="152"/>
      <c r="AF69" s="152"/>
      <c r="AG69" s="152"/>
      <c r="AH69" s="362" t="s">
        <v>257</v>
      </c>
      <c r="AI69" s="360"/>
      <c r="AJ69" s="360"/>
      <c r="AK69" s="360"/>
      <c r="AL69" s="360" t="s">
        <v>21</v>
      </c>
      <c r="AM69" s="360"/>
      <c r="AN69" s="360"/>
      <c r="AO69" s="364"/>
      <c r="AP69" s="365" t="s">
        <v>293</v>
      </c>
      <c r="AQ69" s="365"/>
      <c r="AR69" s="365"/>
      <c r="AS69" s="365"/>
      <c r="AT69" s="365"/>
      <c r="AU69" s="365"/>
      <c r="AV69" s="365"/>
      <c r="AW69" s="365"/>
      <c r="AX69" s="365"/>
      <c r="AY69" s="34">
        <f t="shared" ref="AY69:AY70" si="0">$AY$67</f>
        <v>1</v>
      </c>
    </row>
    <row r="70" spans="1:51" ht="26.25" customHeight="1" x14ac:dyDescent="0.15">
      <c r="A70" s="1050">
        <v>1</v>
      </c>
      <c r="B70" s="1050">
        <v>1</v>
      </c>
      <c r="C70" s="358" t="s">
        <v>782</v>
      </c>
      <c r="D70" s="343"/>
      <c r="E70" s="343"/>
      <c r="F70" s="343"/>
      <c r="G70" s="343"/>
      <c r="H70" s="343"/>
      <c r="I70" s="343"/>
      <c r="J70" s="344">
        <v>4010401023652</v>
      </c>
      <c r="K70" s="345"/>
      <c r="L70" s="345"/>
      <c r="M70" s="345"/>
      <c r="N70" s="345"/>
      <c r="O70" s="345"/>
      <c r="P70" s="359" t="s">
        <v>770</v>
      </c>
      <c r="Q70" s="346"/>
      <c r="R70" s="346"/>
      <c r="S70" s="346"/>
      <c r="T70" s="346"/>
      <c r="U70" s="346"/>
      <c r="V70" s="346"/>
      <c r="W70" s="346"/>
      <c r="X70" s="346"/>
      <c r="Y70" s="347">
        <v>1.4</v>
      </c>
      <c r="Z70" s="348"/>
      <c r="AA70" s="348"/>
      <c r="AB70" s="349"/>
      <c r="AC70" s="1051" t="s">
        <v>365</v>
      </c>
      <c r="AD70" s="1051"/>
      <c r="AE70" s="1051"/>
      <c r="AF70" s="1051"/>
      <c r="AG70" s="1051"/>
      <c r="AH70" s="352" t="s">
        <v>772</v>
      </c>
      <c r="AI70" s="353"/>
      <c r="AJ70" s="353"/>
      <c r="AK70" s="353"/>
      <c r="AL70" s="354" t="s">
        <v>760</v>
      </c>
      <c r="AM70" s="355"/>
      <c r="AN70" s="355"/>
      <c r="AO70" s="356"/>
      <c r="AP70" s="357" t="s">
        <v>760</v>
      </c>
      <c r="AQ70" s="357"/>
      <c r="AR70" s="357"/>
      <c r="AS70" s="357"/>
      <c r="AT70" s="357"/>
      <c r="AU70" s="357"/>
      <c r="AV70" s="357"/>
      <c r="AW70" s="357"/>
      <c r="AX70" s="357"/>
      <c r="AY70" s="34">
        <f t="shared" si="0"/>
        <v>1</v>
      </c>
    </row>
    <row r="71" spans="1:51" ht="26.25" hidden="1"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hidden="1"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hidden="1"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hidden="1"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hidden="1"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hidden="1"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hidden="1"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hidden="1"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hidden="1"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hidden="1"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hidden="1"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hidden="1"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hidden="1"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hidden="1"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hidden="1"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hidden="1"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hidden="1"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hidden="1"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hidden="1"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hidden="1"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hidden="1"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hidden="1"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hidden="1"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hidden="1"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hidden="1"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hidden="1"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hidden="1"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hidden="1"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hidden="1"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59.25" customHeight="1" x14ac:dyDescent="0.15">
      <c r="A102" s="360"/>
      <c r="B102" s="360"/>
      <c r="C102" s="360" t="s">
        <v>26</v>
      </c>
      <c r="D102" s="360"/>
      <c r="E102" s="360"/>
      <c r="F102" s="360"/>
      <c r="G102" s="360"/>
      <c r="H102" s="360"/>
      <c r="I102" s="360"/>
      <c r="J102" s="152" t="s">
        <v>292</v>
      </c>
      <c r="K102" s="361"/>
      <c r="L102" s="361"/>
      <c r="M102" s="361"/>
      <c r="N102" s="361"/>
      <c r="O102" s="361"/>
      <c r="P102" s="247" t="s">
        <v>27</v>
      </c>
      <c r="Q102" s="247"/>
      <c r="R102" s="247"/>
      <c r="S102" s="247"/>
      <c r="T102" s="247"/>
      <c r="U102" s="247"/>
      <c r="V102" s="247"/>
      <c r="W102" s="247"/>
      <c r="X102" s="247"/>
      <c r="Y102" s="362" t="s">
        <v>344</v>
      </c>
      <c r="Z102" s="363"/>
      <c r="AA102" s="363"/>
      <c r="AB102" s="363"/>
      <c r="AC102" s="152" t="s">
        <v>329</v>
      </c>
      <c r="AD102" s="152"/>
      <c r="AE102" s="152"/>
      <c r="AF102" s="152"/>
      <c r="AG102" s="152"/>
      <c r="AH102" s="362" t="s">
        <v>257</v>
      </c>
      <c r="AI102" s="360"/>
      <c r="AJ102" s="360"/>
      <c r="AK102" s="360"/>
      <c r="AL102" s="360" t="s">
        <v>21</v>
      </c>
      <c r="AM102" s="360"/>
      <c r="AN102" s="360"/>
      <c r="AO102" s="364"/>
      <c r="AP102" s="365" t="s">
        <v>293</v>
      </c>
      <c r="AQ102" s="365"/>
      <c r="AR102" s="365"/>
      <c r="AS102" s="365"/>
      <c r="AT102" s="365"/>
      <c r="AU102" s="365"/>
      <c r="AV102" s="365"/>
      <c r="AW102" s="365"/>
      <c r="AX102" s="365"/>
      <c r="AY102" s="34">
        <f t="shared" ref="AY102:AY103" si="1">$AY$100</f>
        <v>1</v>
      </c>
    </row>
    <row r="103" spans="1:51" ht="33" customHeight="1" x14ac:dyDescent="0.15">
      <c r="A103" s="1050">
        <v>1</v>
      </c>
      <c r="B103" s="1050">
        <v>1</v>
      </c>
      <c r="C103" s="358" t="s">
        <v>775</v>
      </c>
      <c r="D103" s="343"/>
      <c r="E103" s="343"/>
      <c r="F103" s="343"/>
      <c r="G103" s="343"/>
      <c r="H103" s="343"/>
      <c r="I103" s="343"/>
      <c r="J103" s="344">
        <v>4230005003054</v>
      </c>
      <c r="K103" s="345"/>
      <c r="L103" s="345"/>
      <c r="M103" s="345"/>
      <c r="N103" s="345"/>
      <c r="O103" s="345"/>
      <c r="P103" s="359" t="s">
        <v>776</v>
      </c>
      <c r="Q103" s="346"/>
      <c r="R103" s="346"/>
      <c r="S103" s="346"/>
      <c r="T103" s="346"/>
      <c r="U103" s="346"/>
      <c r="V103" s="346"/>
      <c r="W103" s="346"/>
      <c r="X103" s="346"/>
      <c r="Y103" s="347">
        <v>2.4</v>
      </c>
      <c r="Z103" s="348"/>
      <c r="AA103" s="348"/>
      <c r="AB103" s="349"/>
      <c r="AC103" s="1051" t="s">
        <v>365</v>
      </c>
      <c r="AD103" s="1051"/>
      <c r="AE103" s="1051"/>
      <c r="AF103" s="1051"/>
      <c r="AG103" s="1051"/>
      <c r="AH103" s="352" t="s">
        <v>760</v>
      </c>
      <c r="AI103" s="353"/>
      <c r="AJ103" s="353"/>
      <c r="AK103" s="353"/>
      <c r="AL103" s="354" t="s">
        <v>760</v>
      </c>
      <c r="AM103" s="355"/>
      <c r="AN103" s="355"/>
      <c r="AO103" s="356"/>
      <c r="AP103" s="357" t="s">
        <v>773</v>
      </c>
      <c r="AQ103" s="357"/>
      <c r="AR103" s="357"/>
      <c r="AS103" s="357"/>
      <c r="AT103" s="357"/>
      <c r="AU103" s="357"/>
      <c r="AV103" s="357"/>
      <c r="AW103" s="357"/>
      <c r="AX103" s="357"/>
      <c r="AY103" s="34">
        <f t="shared" si="1"/>
        <v>1</v>
      </c>
    </row>
    <row r="104" spans="1:51" ht="26.25" hidden="1"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hidden="1"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hidden="1"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hidden="1"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hidden="1"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hidden="1"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hidden="1"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hidden="1"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hidden="1"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hidden="1"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hidden="1"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hidden="1"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hidden="1"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hidden="1"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hidden="1"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hidden="1"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hidden="1"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hidden="1"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hidden="1"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hidden="1"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hidden="1"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hidden="1"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hidden="1"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hidden="1"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hidden="1"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hidden="1"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hidden="1"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hidden="1"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hidden="1"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1</v>
      </c>
    </row>
    <row r="134" spans="1:5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1</v>
      </c>
    </row>
    <row r="135" spans="1:51" customFormat="1" ht="59.25" customHeight="1" x14ac:dyDescent="0.15">
      <c r="A135" s="360"/>
      <c r="B135" s="360"/>
      <c r="C135" s="360" t="s">
        <v>26</v>
      </c>
      <c r="D135" s="360"/>
      <c r="E135" s="360"/>
      <c r="F135" s="360"/>
      <c r="G135" s="360"/>
      <c r="H135" s="360"/>
      <c r="I135" s="360"/>
      <c r="J135" s="152" t="s">
        <v>292</v>
      </c>
      <c r="K135" s="361"/>
      <c r="L135" s="361"/>
      <c r="M135" s="361"/>
      <c r="N135" s="361"/>
      <c r="O135" s="361"/>
      <c r="P135" s="247" t="s">
        <v>27</v>
      </c>
      <c r="Q135" s="247"/>
      <c r="R135" s="247"/>
      <c r="S135" s="247"/>
      <c r="T135" s="247"/>
      <c r="U135" s="247"/>
      <c r="V135" s="247"/>
      <c r="W135" s="247"/>
      <c r="X135" s="247"/>
      <c r="Y135" s="362" t="s">
        <v>344</v>
      </c>
      <c r="Z135" s="363"/>
      <c r="AA135" s="363"/>
      <c r="AB135" s="363"/>
      <c r="AC135" s="152" t="s">
        <v>329</v>
      </c>
      <c r="AD135" s="152"/>
      <c r="AE135" s="152"/>
      <c r="AF135" s="152"/>
      <c r="AG135" s="152"/>
      <c r="AH135" s="362" t="s">
        <v>257</v>
      </c>
      <c r="AI135" s="360"/>
      <c r="AJ135" s="360"/>
      <c r="AK135" s="360"/>
      <c r="AL135" s="360" t="s">
        <v>21</v>
      </c>
      <c r="AM135" s="360"/>
      <c r="AN135" s="360"/>
      <c r="AO135" s="364"/>
      <c r="AP135" s="365" t="s">
        <v>293</v>
      </c>
      <c r="AQ135" s="365"/>
      <c r="AR135" s="365"/>
      <c r="AS135" s="365"/>
      <c r="AT135" s="365"/>
      <c r="AU135" s="365"/>
      <c r="AV135" s="365"/>
      <c r="AW135" s="365"/>
      <c r="AX135" s="365"/>
      <c r="AY135" s="34">
        <f t="shared" ref="AY135:AY136" si="2">$AY$133</f>
        <v>1</v>
      </c>
    </row>
    <row r="136" spans="1:51" ht="37.5" customHeight="1" x14ac:dyDescent="0.15">
      <c r="A136" s="1050">
        <v>1</v>
      </c>
      <c r="B136" s="1050">
        <v>1</v>
      </c>
      <c r="C136" s="358" t="s">
        <v>785</v>
      </c>
      <c r="D136" s="343"/>
      <c r="E136" s="343"/>
      <c r="F136" s="343"/>
      <c r="G136" s="343"/>
      <c r="H136" s="343"/>
      <c r="I136" s="343"/>
      <c r="J136" s="344">
        <v>9230005000170</v>
      </c>
      <c r="K136" s="345"/>
      <c r="L136" s="345"/>
      <c r="M136" s="345"/>
      <c r="N136" s="345"/>
      <c r="O136" s="345"/>
      <c r="P136" s="359" t="s">
        <v>777</v>
      </c>
      <c r="Q136" s="346"/>
      <c r="R136" s="346"/>
      <c r="S136" s="346"/>
      <c r="T136" s="346"/>
      <c r="U136" s="346"/>
      <c r="V136" s="346"/>
      <c r="W136" s="346"/>
      <c r="X136" s="346"/>
      <c r="Y136" s="347">
        <v>4.7</v>
      </c>
      <c r="Z136" s="348"/>
      <c r="AA136" s="348"/>
      <c r="AB136" s="349"/>
      <c r="AC136" s="1051" t="s">
        <v>365</v>
      </c>
      <c r="AD136" s="1051"/>
      <c r="AE136" s="1051"/>
      <c r="AF136" s="1051"/>
      <c r="AG136" s="1051"/>
      <c r="AH136" s="352" t="s">
        <v>760</v>
      </c>
      <c r="AI136" s="353"/>
      <c r="AJ136" s="353"/>
      <c r="AK136" s="353"/>
      <c r="AL136" s="354" t="s">
        <v>759</v>
      </c>
      <c r="AM136" s="355"/>
      <c r="AN136" s="355"/>
      <c r="AO136" s="356"/>
      <c r="AP136" s="357" t="s">
        <v>760</v>
      </c>
      <c r="AQ136" s="357"/>
      <c r="AR136" s="357"/>
      <c r="AS136" s="357"/>
      <c r="AT136" s="357"/>
      <c r="AU136" s="357"/>
      <c r="AV136" s="357"/>
      <c r="AW136" s="357"/>
      <c r="AX136" s="357"/>
      <c r="AY136" s="34">
        <f t="shared" si="2"/>
        <v>1</v>
      </c>
    </row>
    <row r="137" spans="1:51" ht="27" hidden="1"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hidden="1"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hidden="1"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hidden="1"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hidden="1"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hidden="1"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hidden="1"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hidden="1"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hidden="1"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hidden="1"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hidden="1"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hidden="1"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hidden="1"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hidden="1"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hidden="1"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hidden="1"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hidden="1"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hidden="1"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hidden="1"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hidden="1"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hidden="1"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hidden="1"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hidden="1"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hidden="1"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hidden="1"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hidden="1"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hidden="1"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hidden="1"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hidden="1"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60"/>
      <c r="B168" s="360"/>
      <c r="C168" s="360" t="s">
        <v>26</v>
      </c>
      <c r="D168" s="360"/>
      <c r="E168" s="360"/>
      <c r="F168" s="360"/>
      <c r="G168" s="360"/>
      <c r="H168" s="360"/>
      <c r="I168" s="360"/>
      <c r="J168" s="152" t="s">
        <v>292</v>
      </c>
      <c r="K168" s="361"/>
      <c r="L168" s="361"/>
      <c r="M168" s="361"/>
      <c r="N168" s="361"/>
      <c r="O168" s="361"/>
      <c r="P168" s="247" t="s">
        <v>27</v>
      </c>
      <c r="Q168" s="247"/>
      <c r="R168" s="247"/>
      <c r="S168" s="247"/>
      <c r="T168" s="247"/>
      <c r="U168" s="247"/>
      <c r="V168" s="247"/>
      <c r="W168" s="247"/>
      <c r="X168" s="247"/>
      <c r="Y168" s="362" t="s">
        <v>344</v>
      </c>
      <c r="Z168" s="363"/>
      <c r="AA168" s="363"/>
      <c r="AB168" s="363"/>
      <c r="AC168" s="152" t="s">
        <v>329</v>
      </c>
      <c r="AD168" s="152"/>
      <c r="AE168" s="152"/>
      <c r="AF168" s="152"/>
      <c r="AG168" s="152"/>
      <c r="AH168" s="362" t="s">
        <v>257</v>
      </c>
      <c r="AI168" s="360"/>
      <c r="AJ168" s="360"/>
      <c r="AK168" s="360"/>
      <c r="AL168" s="360" t="s">
        <v>21</v>
      </c>
      <c r="AM168" s="360"/>
      <c r="AN168" s="360"/>
      <c r="AO168" s="364"/>
      <c r="AP168" s="365" t="s">
        <v>293</v>
      </c>
      <c r="AQ168" s="365"/>
      <c r="AR168" s="365"/>
      <c r="AS168" s="365"/>
      <c r="AT168" s="365"/>
      <c r="AU168" s="365"/>
      <c r="AV168" s="365"/>
      <c r="AW168" s="365"/>
      <c r="AX168" s="365"/>
      <c r="AY168" s="34">
        <f t="shared" ref="AY168:AY169" si="3">$AY$166</f>
        <v>0</v>
      </c>
    </row>
    <row r="169" spans="1:51" ht="26.25" hidden="1"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hidden="1"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hidden="1"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hidden="1"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hidden="1"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hidden="1"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hidden="1"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hidden="1"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hidden="1"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hidden="1"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hidden="1"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hidden="1"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hidden="1"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hidden="1"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hidden="1"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hidden="1"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hidden="1"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hidden="1"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hidden="1"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hidden="1"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hidden="1"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hidden="1"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hidden="1"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hidden="1"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hidden="1"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hidden="1"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hidden="1"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hidden="1"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hidden="1"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hidden="1"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60"/>
      <c r="B201" s="360"/>
      <c r="C201" s="360" t="s">
        <v>26</v>
      </c>
      <c r="D201" s="360"/>
      <c r="E201" s="360"/>
      <c r="F201" s="360"/>
      <c r="G201" s="360"/>
      <c r="H201" s="360"/>
      <c r="I201" s="360"/>
      <c r="J201" s="152" t="s">
        <v>292</v>
      </c>
      <c r="K201" s="361"/>
      <c r="L201" s="361"/>
      <c r="M201" s="361"/>
      <c r="N201" s="361"/>
      <c r="O201" s="361"/>
      <c r="P201" s="247" t="s">
        <v>27</v>
      </c>
      <c r="Q201" s="247"/>
      <c r="R201" s="247"/>
      <c r="S201" s="247"/>
      <c r="T201" s="247"/>
      <c r="U201" s="247"/>
      <c r="V201" s="247"/>
      <c r="W201" s="247"/>
      <c r="X201" s="247"/>
      <c r="Y201" s="362" t="s">
        <v>344</v>
      </c>
      <c r="Z201" s="363"/>
      <c r="AA201" s="363"/>
      <c r="AB201" s="363"/>
      <c r="AC201" s="152" t="s">
        <v>329</v>
      </c>
      <c r="AD201" s="152"/>
      <c r="AE201" s="152"/>
      <c r="AF201" s="152"/>
      <c r="AG201" s="152"/>
      <c r="AH201" s="362" t="s">
        <v>257</v>
      </c>
      <c r="AI201" s="360"/>
      <c r="AJ201" s="360"/>
      <c r="AK201" s="360"/>
      <c r="AL201" s="360" t="s">
        <v>21</v>
      </c>
      <c r="AM201" s="360"/>
      <c r="AN201" s="360"/>
      <c r="AO201" s="364"/>
      <c r="AP201" s="365" t="s">
        <v>293</v>
      </c>
      <c r="AQ201" s="365"/>
      <c r="AR201" s="365"/>
      <c r="AS201" s="365"/>
      <c r="AT201" s="365"/>
      <c r="AU201" s="365"/>
      <c r="AV201" s="365"/>
      <c r="AW201" s="365"/>
      <c r="AX201" s="365"/>
      <c r="AY201" s="34">
        <f t="shared" ref="AY201:AY202" si="4">$AY$199</f>
        <v>0</v>
      </c>
    </row>
    <row r="202" spans="1:51" ht="26.25" hidden="1"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hidden="1"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hidden="1"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hidden="1"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hidden="1"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hidden="1"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hidden="1"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hidden="1"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hidden="1"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hidden="1"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hidden="1"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hidden="1"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hidden="1"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hidden="1"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hidden="1"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hidden="1"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hidden="1"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hidden="1"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hidden="1"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hidden="1"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hidden="1"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hidden="1"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hidden="1"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hidden="1"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hidden="1"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hidden="1"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hidden="1"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hidden="1"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hidden="1"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hidden="1"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60"/>
      <c r="B234" s="360"/>
      <c r="C234" s="360" t="s">
        <v>26</v>
      </c>
      <c r="D234" s="360"/>
      <c r="E234" s="360"/>
      <c r="F234" s="360"/>
      <c r="G234" s="360"/>
      <c r="H234" s="360"/>
      <c r="I234" s="360"/>
      <c r="J234" s="152" t="s">
        <v>292</v>
      </c>
      <c r="K234" s="361"/>
      <c r="L234" s="361"/>
      <c r="M234" s="361"/>
      <c r="N234" s="361"/>
      <c r="O234" s="361"/>
      <c r="P234" s="247" t="s">
        <v>27</v>
      </c>
      <c r="Q234" s="247"/>
      <c r="R234" s="247"/>
      <c r="S234" s="247"/>
      <c r="T234" s="247"/>
      <c r="U234" s="247"/>
      <c r="V234" s="247"/>
      <c r="W234" s="247"/>
      <c r="X234" s="247"/>
      <c r="Y234" s="362" t="s">
        <v>344</v>
      </c>
      <c r="Z234" s="363"/>
      <c r="AA234" s="363"/>
      <c r="AB234" s="363"/>
      <c r="AC234" s="152" t="s">
        <v>329</v>
      </c>
      <c r="AD234" s="152"/>
      <c r="AE234" s="152"/>
      <c r="AF234" s="152"/>
      <c r="AG234" s="152"/>
      <c r="AH234" s="362" t="s">
        <v>257</v>
      </c>
      <c r="AI234" s="360"/>
      <c r="AJ234" s="360"/>
      <c r="AK234" s="360"/>
      <c r="AL234" s="360" t="s">
        <v>21</v>
      </c>
      <c r="AM234" s="360"/>
      <c r="AN234" s="360"/>
      <c r="AO234" s="364"/>
      <c r="AP234" s="365" t="s">
        <v>293</v>
      </c>
      <c r="AQ234" s="365"/>
      <c r="AR234" s="365"/>
      <c r="AS234" s="365"/>
      <c r="AT234" s="365"/>
      <c r="AU234" s="365"/>
      <c r="AV234" s="365"/>
      <c r="AW234" s="365"/>
      <c r="AX234" s="365"/>
      <c r="AY234" s="91">
        <f>$AY$232</f>
        <v>0</v>
      </c>
    </row>
    <row r="235" spans="1:51" ht="26.25" hidden="1"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hidden="1"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hidden="1"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hidden="1"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hidden="1"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hidden="1"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hidden="1"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hidden="1"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hidden="1"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hidden="1"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hidden="1"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hidden="1"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hidden="1"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hidden="1"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hidden="1"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hidden="1"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hidden="1"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hidden="1"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hidden="1"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hidden="1"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hidden="1"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hidden="1"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hidden="1"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hidden="1"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hidden="1"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hidden="1"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hidden="1"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hidden="1"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hidden="1"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hidden="1"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60"/>
      <c r="B267" s="360"/>
      <c r="C267" s="360" t="s">
        <v>26</v>
      </c>
      <c r="D267" s="360"/>
      <c r="E267" s="360"/>
      <c r="F267" s="360"/>
      <c r="G267" s="360"/>
      <c r="H267" s="360"/>
      <c r="I267" s="360"/>
      <c r="J267" s="152" t="s">
        <v>292</v>
      </c>
      <c r="K267" s="361"/>
      <c r="L267" s="361"/>
      <c r="M267" s="361"/>
      <c r="N267" s="361"/>
      <c r="O267" s="361"/>
      <c r="P267" s="247" t="s">
        <v>27</v>
      </c>
      <c r="Q267" s="247"/>
      <c r="R267" s="247"/>
      <c r="S267" s="247"/>
      <c r="T267" s="247"/>
      <c r="U267" s="247"/>
      <c r="V267" s="247"/>
      <c r="W267" s="247"/>
      <c r="X267" s="247"/>
      <c r="Y267" s="362" t="s">
        <v>344</v>
      </c>
      <c r="Z267" s="363"/>
      <c r="AA267" s="363"/>
      <c r="AB267" s="363"/>
      <c r="AC267" s="152" t="s">
        <v>329</v>
      </c>
      <c r="AD267" s="152"/>
      <c r="AE267" s="152"/>
      <c r="AF267" s="152"/>
      <c r="AG267" s="152"/>
      <c r="AH267" s="362" t="s">
        <v>257</v>
      </c>
      <c r="AI267" s="360"/>
      <c r="AJ267" s="360"/>
      <c r="AK267" s="360"/>
      <c r="AL267" s="360" t="s">
        <v>21</v>
      </c>
      <c r="AM267" s="360"/>
      <c r="AN267" s="360"/>
      <c r="AO267" s="364"/>
      <c r="AP267" s="365" t="s">
        <v>293</v>
      </c>
      <c r="AQ267" s="365"/>
      <c r="AR267" s="365"/>
      <c r="AS267" s="365"/>
      <c r="AT267" s="365"/>
      <c r="AU267" s="365"/>
      <c r="AV267" s="365"/>
      <c r="AW267" s="365"/>
      <c r="AX267" s="365"/>
      <c r="AY267" s="34">
        <f t="shared" ref="AY267:AY268" si="5">$AY$265</f>
        <v>0</v>
      </c>
    </row>
    <row r="268" spans="1:51" ht="26.25" hidden="1"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hidden="1"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hidden="1"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hidden="1"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hidden="1"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hidden="1"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hidden="1"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hidden="1"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hidden="1"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hidden="1"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hidden="1"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hidden="1"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hidden="1"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hidden="1"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hidden="1"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hidden="1"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hidden="1"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hidden="1"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hidden="1"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hidden="1"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hidden="1"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hidden="1"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hidden="1"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hidden="1"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hidden="1"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hidden="1"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hidden="1"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hidden="1"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hidden="1"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hidden="1"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60"/>
      <c r="B300" s="360"/>
      <c r="C300" s="360" t="s">
        <v>26</v>
      </c>
      <c r="D300" s="360"/>
      <c r="E300" s="360"/>
      <c r="F300" s="360"/>
      <c r="G300" s="360"/>
      <c r="H300" s="360"/>
      <c r="I300" s="360"/>
      <c r="J300" s="152" t="s">
        <v>292</v>
      </c>
      <c r="K300" s="361"/>
      <c r="L300" s="361"/>
      <c r="M300" s="361"/>
      <c r="N300" s="361"/>
      <c r="O300" s="361"/>
      <c r="P300" s="247" t="s">
        <v>27</v>
      </c>
      <c r="Q300" s="247"/>
      <c r="R300" s="247"/>
      <c r="S300" s="247"/>
      <c r="T300" s="247"/>
      <c r="U300" s="247"/>
      <c r="V300" s="247"/>
      <c r="W300" s="247"/>
      <c r="X300" s="247"/>
      <c r="Y300" s="362" t="s">
        <v>344</v>
      </c>
      <c r="Z300" s="363"/>
      <c r="AA300" s="363"/>
      <c r="AB300" s="363"/>
      <c r="AC300" s="152" t="s">
        <v>329</v>
      </c>
      <c r="AD300" s="152"/>
      <c r="AE300" s="152"/>
      <c r="AF300" s="152"/>
      <c r="AG300" s="152"/>
      <c r="AH300" s="362" t="s">
        <v>257</v>
      </c>
      <c r="AI300" s="360"/>
      <c r="AJ300" s="360"/>
      <c r="AK300" s="360"/>
      <c r="AL300" s="360" t="s">
        <v>21</v>
      </c>
      <c r="AM300" s="360"/>
      <c r="AN300" s="360"/>
      <c r="AO300" s="364"/>
      <c r="AP300" s="365" t="s">
        <v>293</v>
      </c>
      <c r="AQ300" s="365"/>
      <c r="AR300" s="365"/>
      <c r="AS300" s="365"/>
      <c r="AT300" s="365"/>
      <c r="AU300" s="365"/>
      <c r="AV300" s="365"/>
      <c r="AW300" s="365"/>
      <c r="AX300" s="365"/>
      <c r="AY300" s="34">
        <f t="shared" ref="AY300:AY301" si="6">$AY$298</f>
        <v>0</v>
      </c>
    </row>
    <row r="301" spans="1:51" ht="26.25" hidden="1"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hidden="1"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hidden="1"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hidden="1"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hidden="1"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hidden="1"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hidden="1"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hidden="1"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hidden="1"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hidden="1"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hidden="1"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hidden="1"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hidden="1"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hidden="1"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hidden="1"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hidden="1"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hidden="1"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hidden="1"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hidden="1"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hidden="1"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hidden="1"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hidden="1"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hidden="1"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hidden="1"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hidden="1"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hidden="1"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hidden="1"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hidden="1"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hidden="1"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hidden="1"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60"/>
      <c r="B333" s="360"/>
      <c r="C333" s="360" t="s">
        <v>26</v>
      </c>
      <c r="D333" s="360"/>
      <c r="E333" s="360"/>
      <c r="F333" s="360"/>
      <c r="G333" s="360"/>
      <c r="H333" s="360"/>
      <c r="I333" s="360"/>
      <c r="J333" s="152" t="s">
        <v>292</v>
      </c>
      <c r="K333" s="361"/>
      <c r="L333" s="361"/>
      <c r="M333" s="361"/>
      <c r="N333" s="361"/>
      <c r="O333" s="361"/>
      <c r="P333" s="247" t="s">
        <v>27</v>
      </c>
      <c r="Q333" s="247"/>
      <c r="R333" s="247"/>
      <c r="S333" s="247"/>
      <c r="T333" s="247"/>
      <c r="U333" s="247"/>
      <c r="V333" s="247"/>
      <c r="W333" s="247"/>
      <c r="X333" s="247"/>
      <c r="Y333" s="362" t="s">
        <v>344</v>
      </c>
      <c r="Z333" s="363"/>
      <c r="AA333" s="363"/>
      <c r="AB333" s="363"/>
      <c r="AC333" s="152" t="s">
        <v>329</v>
      </c>
      <c r="AD333" s="152"/>
      <c r="AE333" s="152"/>
      <c r="AF333" s="152"/>
      <c r="AG333" s="152"/>
      <c r="AH333" s="362" t="s">
        <v>257</v>
      </c>
      <c r="AI333" s="360"/>
      <c r="AJ333" s="360"/>
      <c r="AK333" s="360"/>
      <c r="AL333" s="360" t="s">
        <v>21</v>
      </c>
      <c r="AM333" s="360"/>
      <c r="AN333" s="360"/>
      <c r="AO333" s="364"/>
      <c r="AP333" s="365" t="s">
        <v>293</v>
      </c>
      <c r="AQ333" s="365"/>
      <c r="AR333" s="365"/>
      <c r="AS333" s="365"/>
      <c r="AT333" s="365"/>
      <c r="AU333" s="365"/>
      <c r="AV333" s="365"/>
      <c r="AW333" s="365"/>
      <c r="AX333" s="365"/>
      <c r="AY333" s="34">
        <f t="shared" ref="AY333:AY334" si="7">$AY$331</f>
        <v>0</v>
      </c>
    </row>
    <row r="334" spans="1:51" ht="26.25" hidden="1"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hidden="1"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hidden="1"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hidden="1"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hidden="1"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hidden="1"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hidden="1"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hidden="1"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hidden="1"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hidden="1"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hidden="1"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hidden="1"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hidden="1"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hidden="1"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hidden="1"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hidden="1"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hidden="1"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hidden="1"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hidden="1"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hidden="1"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hidden="1"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hidden="1"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hidden="1"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hidden="1"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hidden="1"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hidden="1"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hidden="1"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hidden="1"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hidden="1"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hidden="1"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60"/>
      <c r="B366" s="360"/>
      <c r="C366" s="360" t="s">
        <v>26</v>
      </c>
      <c r="D366" s="360"/>
      <c r="E366" s="360"/>
      <c r="F366" s="360"/>
      <c r="G366" s="360"/>
      <c r="H366" s="360"/>
      <c r="I366" s="360"/>
      <c r="J366" s="152" t="s">
        <v>292</v>
      </c>
      <c r="K366" s="361"/>
      <c r="L366" s="361"/>
      <c r="M366" s="361"/>
      <c r="N366" s="361"/>
      <c r="O366" s="361"/>
      <c r="P366" s="247" t="s">
        <v>27</v>
      </c>
      <c r="Q366" s="247"/>
      <c r="R366" s="247"/>
      <c r="S366" s="247"/>
      <c r="T366" s="247"/>
      <c r="U366" s="247"/>
      <c r="V366" s="247"/>
      <c r="W366" s="247"/>
      <c r="X366" s="247"/>
      <c r="Y366" s="362" t="s">
        <v>344</v>
      </c>
      <c r="Z366" s="363"/>
      <c r="AA366" s="363"/>
      <c r="AB366" s="363"/>
      <c r="AC366" s="152" t="s">
        <v>329</v>
      </c>
      <c r="AD366" s="152"/>
      <c r="AE366" s="152"/>
      <c r="AF366" s="152"/>
      <c r="AG366" s="152"/>
      <c r="AH366" s="362" t="s">
        <v>257</v>
      </c>
      <c r="AI366" s="360"/>
      <c r="AJ366" s="360"/>
      <c r="AK366" s="360"/>
      <c r="AL366" s="360" t="s">
        <v>21</v>
      </c>
      <c r="AM366" s="360"/>
      <c r="AN366" s="360"/>
      <c r="AO366" s="364"/>
      <c r="AP366" s="365" t="s">
        <v>293</v>
      </c>
      <c r="AQ366" s="365"/>
      <c r="AR366" s="365"/>
      <c r="AS366" s="365"/>
      <c r="AT366" s="365"/>
      <c r="AU366" s="365"/>
      <c r="AV366" s="365"/>
      <c r="AW366" s="365"/>
      <c r="AX366" s="365"/>
      <c r="AY366" s="34">
        <f t="shared" ref="AY366:AY367" si="8">$AY$364</f>
        <v>0</v>
      </c>
    </row>
    <row r="367" spans="1:51" ht="26.25" hidden="1"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hidden="1"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hidden="1"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hidden="1"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hidden="1"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hidden="1"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hidden="1"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hidden="1"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hidden="1"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hidden="1"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hidden="1"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hidden="1"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hidden="1"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hidden="1"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hidden="1"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hidden="1"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hidden="1"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hidden="1"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hidden="1"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hidden="1"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hidden="1"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hidden="1"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hidden="1"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hidden="1"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hidden="1"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hidden="1"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hidden="1"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hidden="1"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hidden="1"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hidden="1"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60"/>
      <c r="B399" s="360"/>
      <c r="C399" s="360" t="s">
        <v>26</v>
      </c>
      <c r="D399" s="360"/>
      <c r="E399" s="360"/>
      <c r="F399" s="360"/>
      <c r="G399" s="360"/>
      <c r="H399" s="360"/>
      <c r="I399" s="360"/>
      <c r="J399" s="152" t="s">
        <v>292</v>
      </c>
      <c r="K399" s="361"/>
      <c r="L399" s="361"/>
      <c r="M399" s="361"/>
      <c r="N399" s="361"/>
      <c r="O399" s="361"/>
      <c r="P399" s="247" t="s">
        <v>27</v>
      </c>
      <c r="Q399" s="247"/>
      <c r="R399" s="247"/>
      <c r="S399" s="247"/>
      <c r="T399" s="247"/>
      <c r="U399" s="247"/>
      <c r="V399" s="247"/>
      <c r="W399" s="247"/>
      <c r="X399" s="247"/>
      <c r="Y399" s="362" t="s">
        <v>344</v>
      </c>
      <c r="Z399" s="363"/>
      <c r="AA399" s="363"/>
      <c r="AB399" s="363"/>
      <c r="AC399" s="152" t="s">
        <v>329</v>
      </c>
      <c r="AD399" s="152"/>
      <c r="AE399" s="152"/>
      <c r="AF399" s="152"/>
      <c r="AG399" s="152"/>
      <c r="AH399" s="362" t="s">
        <v>257</v>
      </c>
      <c r="AI399" s="360"/>
      <c r="AJ399" s="360"/>
      <c r="AK399" s="360"/>
      <c r="AL399" s="360" t="s">
        <v>21</v>
      </c>
      <c r="AM399" s="360"/>
      <c r="AN399" s="360"/>
      <c r="AO399" s="364"/>
      <c r="AP399" s="365" t="s">
        <v>293</v>
      </c>
      <c r="AQ399" s="365"/>
      <c r="AR399" s="365"/>
      <c r="AS399" s="365"/>
      <c r="AT399" s="365"/>
      <c r="AU399" s="365"/>
      <c r="AV399" s="365"/>
      <c r="AW399" s="365"/>
      <c r="AX399" s="365"/>
      <c r="AY399" s="34">
        <f t="shared" ref="AY399:AY400" si="9">$AY$397</f>
        <v>0</v>
      </c>
    </row>
    <row r="400" spans="1:51" ht="26.25" hidden="1"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hidden="1"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hidden="1"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hidden="1"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hidden="1"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hidden="1"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hidden="1"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hidden="1"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hidden="1"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hidden="1"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hidden="1"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hidden="1"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hidden="1"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hidden="1"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hidden="1"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hidden="1"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hidden="1"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hidden="1"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hidden="1"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hidden="1"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hidden="1"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hidden="1"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hidden="1"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hidden="1"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hidden="1"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hidden="1"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hidden="1"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hidden="1"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hidden="1"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hidden="1"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60"/>
      <c r="B432" s="360"/>
      <c r="C432" s="360" t="s">
        <v>26</v>
      </c>
      <c r="D432" s="360"/>
      <c r="E432" s="360"/>
      <c r="F432" s="360"/>
      <c r="G432" s="360"/>
      <c r="H432" s="360"/>
      <c r="I432" s="360"/>
      <c r="J432" s="152" t="s">
        <v>292</v>
      </c>
      <c r="K432" s="361"/>
      <c r="L432" s="361"/>
      <c r="M432" s="361"/>
      <c r="N432" s="361"/>
      <c r="O432" s="361"/>
      <c r="P432" s="247" t="s">
        <v>27</v>
      </c>
      <c r="Q432" s="247"/>
      <c r="R432" s="247"/>
      <c r="S432" s="247"/>
      <c r="T432" s="247"/>
      <c r="U432" s="247"/>
      <c r="V432" s="247"/>
      <c r="W432" s="247"/>
      <c r="X432" s="247"/>
      <c r="Y432" s="362" t="s">
        <v>344</v>
      </c>
      <c r="Z432" s="363"/>
      <c r="AA432" s="363"/>
      <c r="AB432" s="363"/>
      <c r="AC432" s="152" t="s">
        <v>329</v>
      </c>
      <c r="AD432" s="152"/>
      <c r="AE432" s="152"/>
      <c r="AF432" s="152"/>
      <c r="AG432" s="152"/>
      <c r="AH432" s="362" t="s">
        <v>257</v>
      </c>
      <c r="AI432" s="360"/>
      <c r="AJ432" s="360"/>
      <c r="AK432" s="360"/>
      <c r="AL432" s="360" t="s">
        <v>21</v>
      </c>
      <c r="AM432" s="360"/>
      <c r="AN432" s="360"/>
      <c r="AO432" s="364"/>
      <c r="AP432" s="365" t="s">
        <v>293</v>
      </c>
      <c r="AQ432" s="365"/>
      <c r="AR432" s="365"/>
      <c r="AS432" s="365"/>
      <c r="AT432" s="365"/>
      <c r="AU432" s="365"/>
      <c r="AV432" s="365"/>
      <c r="AW432" s="365"/>
      <c r="AX432" s="365"/>
      <c r="AY432" s="34">
        <f t="shared" ref="AY432:AY433" si="10">$AY$430</f>
        <v>0</v>
      </c>
    </row>
    <row r="433" spans="1:51" ht="26.25" hidden="1"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hidden="1"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hidden="1"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hidden="1"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hidden="1"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hidden="1"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hidden="1"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hidden="1"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hidden="1"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hidden="1"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hidden="1"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hidden="1"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hidden="1"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hidden="1"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hidden="1"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hidden="1"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hidden="1"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hidden="1"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hidden="1"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hidden="1"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hidden="1"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hidden="1"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hidden="1"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hidden="1"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hidden="1"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hidden="1"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hidden="1"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hidden="1"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hidden="1"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hidden="1"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60"/>
      <c r="B465" s="360"/>
      <c r="C465" s="360" t="s">
        <v>26</v>
      </c>
      <c r="D465" s="360"/>
      <c r="E465" s="360"/>
      <c r="F465" s="360"/>
      <c r="G465" s="360"/>
      <c r="H465" s="360"/>
      <c r="I465" s="360"/>
      <c r="J465" s="152" t="s">
        <v>292</v>
      </c>
      <c r="K465" s="361"/>
      <c r="L465" s="361"/>
      <c r="M465" s="361"/>
      <c r="N465" s="361"/>
      <c r="O465" s="361"/>
      <c r="P465" s="247" t="s">
        <v>27</v>
      </c>
      <c r="Q465" s="247"/>
      <c r="R465" s="247"/>
      <c r="S465" s="247"/>
      <c r="T465" s="247"/>
      <c r="U465" s="247"/>
      <c r="V465" s="247"/>
      <c r="W465" s="247"/>
      <c r="X465" s="247"/>
      <c r="Y465" s="362" t="s">
        <v>344</v>
      </c>
      <c r="Z465" s="363"/>
      <c r="AA465" s="363"/>
      <c r="AB465" s="363"/>
      <c r="AC465" s="152" t="s">
        <v>329</v>
      </c>
      <c r="AD465" s="152"/>
      <c r="AE465" s="152"/>
      <c r="AF465" s="152"/>
      <c r="AG465" s="152"/>
      <c r="AH465" s="362" t="s">
        <v>257</v>
      </c>
      <c r="AI465" s="360"/>
      <c r="AJ465" s="360"/>
      <c r="AK465" s="360"/>
      <c r="AL465" s="360" t="s">
        <v>21</v>
      </c>
      <c r="AM465" s="360"/>
      <c r="AN465" s="360"/>
      <c r="AO465" s="364"/>
      <c r="AP465" s="365" t="s">
        <v>293</v>
      </c>
      <c r="AQ465" s="365"/>
      <c r="AR465" s="365"/>
      <c r="AS465" s="365"/>
      <c r="AT465" s="365"/>
      <c r="AU465" s="365"/>
      <c r="AV465" s="365"/>
      <c r="AW465" s="365"/>
      <c r="AX465" s="365"/>
      <c r="AY465" s="34">
        <f t="shared" ref="AY465:AY466" si="11">$AY$463</f>
        <v>0</v>
      </c>
    </row>
    <row r="466" spans="1:51" ht="26.25" hidden="1"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hidden="1"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hidden="1"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hidden="1"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hidden="1"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hidden="1"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hidden="1"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hidden="1"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hidden="1"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hidden="1"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hidden="1"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hidden="1"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hidden="1"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hidden="1"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hidden="1"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hidden="1"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hidden="1"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hidden="1"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hidden="1"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hidden="1"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hidden="1"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hidden="1"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hidden="1"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hidden="1"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hidden="1"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hidden="1"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hidden="1"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hidden="1"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hidden="1"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hidden="1"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60"/>
      <c r="B498" s="360"/>
      <c r="C498" s="360" t="s">
        <v>26</v>
      </c>
      <c r="D498" s="360"/>
      <c r="E498" s="360"/>
      <c r="F498" s="360"/>
      <c r="G498" s="360"/>
      <c r="H498" s="360"/>
      <c r="I498" s="360"/>
      <c r="J498" s="152" t="s">
        <v>292</v>
      </c>
      <c r="K498" s="361"/>
      <c r="L498" s="361"/>
      <c r="M498" s="361"/>
      <c r="N498" s="361"/>
      <c r="O498" s="361"/>
      <c r="P498" s="247" t="s">
        <v>27</v>
      </c>
      <c r="Q498" s="247"/>
      <c r="R498" s="247"/>
      <c r="S498" s="247"/>
      <c r="T498" s="247"/>
      <c r="U498" s="247"/>
      <c r="V498" s="247"/>
      <c r="W498" s="247"/>
      <c r="X498" s="247"/>
      <c r="Y498" s="362" t="s">
        <v>344</v>
      </c>
      <c r="Z498" s="363"/>
      <c r="AA498" s="363"/>
      <c r="AB498" s="363"/>
      <c r="AC498" s="152" t="s">
        <v>329</v>
      </c>
      <c r="AD498" s="152"/>
      <c r="AE498" s="152"/>
      <c r="AF498" s="152"/>
      <c r="AG498" s="152"/>
      <c r="AH498" s="362" t="s">
        <v>257</v>
      </c>
      <c r="AI498" s="360"/>
      <c r="AJ498" s="360"/>
      <c r="AK498" s="360"/>
      <c r="AL498" s="360" t="s">
        <v>21</v>
      </c>
      <c r="AM498" s="360"/>
      <c r="AN498" s="360"/>
      <c r="AO498" s="364"/>
      <c r="AP498" s="365" t="s">
        <v>293</v>
      </c>
      <c r="AQ498" s="365"/>
      <c r="AR498" s="365"/>
      <c r="AS498" s="365"/>
      <c r="AT498" s="365"/>
      <c r="AU498" s="365"/>
      <c r="AV498" s="365"/>
      <c r="AW498" s="365"/>
      <c r="AX498" s="365"/>
      <c r="AY498" s="34">
        <f t="shared" ref="AY498:AY499" si="12">$AY$496</f>
        <v>0</v>
      </c>
    </row>
    <row r="499" spans="1:51" ht="26.25" hidden="1"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hidden="1"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hidden="1"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hidden="1"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hidden="1"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hidden="1"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hidden="1"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hidden="1"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hidden="1"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hidden="1"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hidden="1"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hidden="1"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hidden="1"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hidden="1"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hidden="1"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hidden="1"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hidden="1"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hidden="1"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hidden="1"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hidden="1"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hidden="1"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hidden="1"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hidden="1"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hidden="1"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hidden="1"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hidden="1"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hidden="1"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hidden="1"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hidden="1"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hidden="1"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60"/>
      <c r="B531" s="360"/>
      <c r="C531" s="360" t="s">
        <v>26</v>
      </c>
      <c r="D531" s="360"/>
      <c r="E531" s="360"/>
      <c r="F531" s="360"/>
      <c r="G531" s="360"/>
      <c r="H531" s="360"/>
      <c r="I531" s="360"/>
      <c r="J531" s="152" t="s">
        <v>292</v>
      </c>
      <c r="K531" s="361"/>
      <c r="L531" s="361"/>
      <c r="M531" s="361"/>
      <c r="N531" s="361"/>
      <c r="O531" s="361"/>
      <c r="P531" s="247" t="s">
        <v>27</v>
      </c>
      <c r="Q531" s="247"/>
      <c r="R531" s="247"/>
      <c r="S531" s="247"/>
      <c r="T531" s="247"/>
      <c r="U531" s="247"/>
      <c r="V531" s="247"/>
      <c r="W531" s="247"/>
      <c r="X531" s="247"/>
      <c r="Y531" s="362" t="s">
        <v>344</v>
      </c>
      <c r="Z531" s="363"/>
      <c r="AA531" s="363"/>
      <c r="AB531" s="363"/>
      <c r="AC531" s="152" t="s">
        <v>329</v>
      </c>
      <c r="AD531" s="152"/>
      <c r="AE531" s="152"/>
      <c r="AF531" s="152"/>
      <c r="AG531" s="152"/>
      <c r="AH531" s="362" t="s">
        <v>257</v>
      </c>
      <c r="AI531" s="360"/>
      <c r="AJ531" s="360"/>
      <c r="AK531" s="360"/>
      <c r="AL531" s="360" t="s">
        <v>21</v>
      </c>
      <c r="AM531" s="360"/>
      <c r="AN531" s="360"/>
      <c r="AO531" s="364"/>
      <c r="AP531" s="365" t="s">
        <v>293</v>
      </c>
      <c r="AQ531" s="365"/>
      <c r="AR531" s="365"/>
      <c r="AS531" s="365"/>
      <c r="AT531" s="365"/>
      <c r="AU531" s="365"/>
      <c r="AV531" s="365"/>
      <c r="AW531" s="365"/>
      <c r="AX531" s="365"/>
      <c r="AY531" s="34">
        <f t="shared" ref="AY531:AY532" si="13">$AY$529</f>
        <v>0</v>
      </c>
    </row>
    <row r="532" spans="1:51" ht="26.25" hidden="1"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hidden="1"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hidden="1"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hidden="1"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hidden="1"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hidden="1"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hidden="1"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hidden="1"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hidden="1"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hidden="1"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hidden="1"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hidden="1"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hidden="1"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hidden="1"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hidden="1"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hidden="1"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hidden="1"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hidden="1"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hidden="1"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hidden="1"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hidden="1"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hidden="1"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hidden="1"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hidden="1"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hidden="1"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hidden="1"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hidden="1"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hidden="1"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hidden="1"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hidden="1"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60"/>
      <c r="B564" s="360"/>
      <c r="C564" s="360" t="s">
        <v>26</v>
      </c>
      <c r="D564" s="360"/>
      <c r="E564" s="360"/>
      <c r="F564" s="360"/>
      <c r="G564" s="360"/>
      <c r="H564" s="360"/>
      <c r="I564" s="360"/>
      <c r="J564" s="152" t="s">
        <v>292</v>
      </c>
      <c r="K564" s="361"/>
      <c r="L564" s="361"/>
      <c r="M564" s="361"/>
      <c r="N564" s="361"/>
      <c r="O564" s="361"/>
      <c r="P564" s="247" t="s">
        <v>27</v>
      </c>
      <c r="Q564" s="247"/>
      <c r="R564" s="247"/>
      <c r="S564" s="247"/>
      <c r="T564" s="247"/>
      <c r="U564" s="247"/>
      <c r="V564" s="247"/>
      <c r="W564" s="247"/>
      <c r="X564" s="247"/>
      <c r="Y564" s="362" t="s">
        <v>344</v>
      </c>
      <c r="Z564" s="363"/>
      <c r="AA564" s="363"/>
      <c r="AB564" s="363"/>
      <c r="AC564" s="152" t="s">
        <v>329</v>
      </c>
      <c r="AD564" s="152"/>
      <c r="AE564" s="152"/>
      <c r="AF564" s="152"/>
      <c r="AG564" s="152"/>
      <c r="AH564" s="362" t="s">
        <v>257</v>
      </c>
      <c r="AI564" s="360"/>
      <c r="AJ564" s="360"/>
      <c r="AK564" s="360"/>
      <c r="AL564" s="360" t="s">
        <v>21</v>
      </c>
      <c r="AM564" s="360"/>
      <c r="AN564" s="360"/>
      <c r="AO564" s="364"/>
      <c r="AP564" s="365" t="s">
        <v>293</v>
      </c>
      <c r="AQ564" s="365"/>
      <c r="AR564" s="365"/>
      <c r="AS564" s="365"/>
      <c r="AT564" s="365"/>
      <c r="AU564" s="365"/>
      <c r="AV564" s="365"/>
      <c r="AW564" s="365"/>
      <c r="AX564" s="365"/>
      <c r="AY564" s="34">
        <f t="shared" ref="AY564:AY565" si="14">$AY$562</f>
        <v>0</v>
      </c>
    </row>
    <row r="565" spans="1:51" ht="26.25" hidden="1"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hidden="1"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hidden="1"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hidden="1"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hidden="1"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hidden="1"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hidden="1"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hidden="1"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hidden="1"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hidden="1"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hidden="1"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hidden="1"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hidden="1"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hidden="1"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hidden="1"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hidden="1"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hidden="1"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hidden="1"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hidden="1"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hidden="1"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hidden="1"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hidden="1"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hidden="1"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hidden="1"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hidden="1"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hidden="1"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hidden="1"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hidden="1"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hidden="1"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hidden="1"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60"/>
      <c r="B597" s="360"/>
      <c r="C597" s="360" t="s">
        <v>26</v>
      </c>
      <c r="D597" s="360"/>
      <c r="E597" s="360"/>
      <c r="F597" s="360"/>
      <c r="G597" s="360"/>
      <c r="H597" s="360"/>
      <c r="I597" s="360"/>
      <c r="J597" s="152" t="s">
        <v>292</v>
      </c>
      <c r="K597" s="361"/>
      <c r="L597" s="361"/>
      <c r="M597" s="361"/>
      <c r="N597" s="361"/>
      <c r="O597" s="361"/>
      <c r="P597" s="247" t="s">
        <v>27</v>
      </c>
      <c r="Q597" s="247"/>
      <c r="R597" s="247"/>
      <c r="S597" s="247"/>
      <c r="T597" s="247"/>
      <c r="U597" s="247"/>
      <c r="V597" s="247"/>
      <c r="W597" s="247"/>
      <c r="X597" s="247"/>
      <c r="Y597" s="362" t="s">
        <v>344</v>
      </c>
      <c r="Z597" s="363"/>
      <c r="AA597" s="363"/>
      <c r="AB597" s="363"/>
      <c r="AC597" s="152" t="s">
        <v>329</v>
      </c>
      <c r="AD597" s="152"/>
      <c r="AE597" s="152"/>
      <c r="AF597" s="152"/>
      <c r="AG597" s="152"/>
      <c r="AH597" s="362" t="s">
        <v>257</v>
      </c>
      <c r="AI597" s="360"/>
      <c r="AJ597" s="360"/>
      <c r="AK597" s="360"/>
      <c r="AL597" s="360" t="s">
        <v>21</v>
      </c>
      <c r="AM597" s="360"/>
      <c r="AN597" s="360"/>
      <c r="AO597" s="364"/>
      <c r="AP597" s="365" t="s">
        <v>293</v>
      </c>
      <c r="AQ597" s="365"/>
      <c r="AR597" s="365"/>
      <c r="AS597" s="365"/>
      <c r="AT597" s="365"/>
      <c r="AU597" s="365"/>
      <c r="AV597" s="365"/>
      <c r="AW597" s="365"/>
      <c r="AX597" s="365"/>
      <c r="AY597" s="34">
        <f t="shared" ref="AY597:AY598" si="15">$AY$595</f>
        <v>0</v>
      </c>
    </row>
    <row r="598" spans="1:51" ht="26.25" hidden="1"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hidden="1"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hidden="1"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hidden="1"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hidden="1"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hidden="1"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hidden="1"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hidden="1"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hidden="1"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hidden="1"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hidden="1"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hidden="1"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hidden="1"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hidden="1"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hidden="1"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hidden="1"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hidden="1"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hidden="1"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hidden="1"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hidden="1"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hidden="1"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hidden="1"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hidden="1"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hidden="1"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hidden="1"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hidden="1"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hidden="1"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hidden="1"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hidden="1"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hidden="1"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60"/>
      <c r="B630" s="360"/>
      <c r="C630" s="360" t="s">
        <v>26</v>
      </c>
      <c r="D630" s="360"/>
      <c r="E630" s="360"/>
      <c r="F630" s="360"/>
      <c r="G630" s="360"/>
      <c r="H630" s="360"/>
      <c r="I630" s="360"/>
      <c r="J630" s="152" t="s">
        <v>292</v>
      </c>
      <c r="K630" s="361"/>
      <c r="L630" s="361"/>
      <c r="M630" s="361"/>
      <c r="N630" s="361"/>
      <c r="O630" s="361"/>
      <c r="P630" s="247" t="s">
        <v>27</v>
      </c>
      <c r="Q630" s="247"/>
      <c r="R630" s="247"/>
      <c r="S630" s="247"/>
      <c r="T630" s="247"/>
      <c r="U630" s="247"/>
      <c r="V630" s="247"/>
      <c r="W630" s="247"/>
      <c r="X630" s="247"/>
      <c r="Y630" s="362" t="s">
        <v>344</v>
      </c>
      <c r="Z630" s="363"/>
      <c r="AA630" s="363"/>
      <c r="AB630" s="363"/>
      <c r="AC630" s="152" t="s">
        <v>329</v>
      </c>
      <c r="AD630" s="152"/>
      <c r="AE630" s="152"/>
      <c r="AF630" s="152"/>
      <c r="AG630" s="152"/>
      <c r="AH630" s="362" t="s">
        <v>257</v>
      </c>
      <c r="AI630" s="360"/>
      <c r="AJ630" s="360"/>
      <c r="AK630" s="360"/>
      <c r="AL630" s="360" t="s">
        <v>21</v>
      </c>
      <c r="AM630" s="360"/>
      <c r="AN630" s="360"/>
      <c r="AO630" s="364"/>
      <c r="AP630" s="365" t="s">
        <v>293</v>
      </c>
      <c r="AQ630" s="365"/>
      <c r="AR630" s="365"/>
      <c r="AS630" s="365"/>
      <c r="AT630" s="365"/>
      <c r="AU630" s="365"/>
      <c r="AV630" s="365"/>
      <c r="AW630" s="365"/>
      <c r="AX630" s="365"/>
      <c r="AY630" s="34">
        <f t="shared" ref="AY630:AY631" si="16">$AY$628</f>
        <v>0</v>
      </c>
    </row>
    <row r="631" spans="1:51" ht="26.25" hidden="1"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hidden="1"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hidden="1"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hidden="1"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hidden="1"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hidden="1"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hidden="1"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hidden="1"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hidden="1"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hidden="1"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hidden="1"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hidden="1"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hidden="1"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hidden="1"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hidden="1"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hidden="1"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hidden="1"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hidden="1"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hidden="1"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hidden="1"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hidden="1"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hidden="1"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hidden="1"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hidden="1"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hidden="1"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hidden="1"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hidden="1"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hidden="1"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hidden="1"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hidden="1"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60"/>
      <c r="B663" s="360"/>
      <c r="C663" s="360" t="s">
        <v>26</v>
      </c>
      <c r="D663" s="360"/>
      <c r="E663" s="360"/>
      <c r="F663" s="360"/>
      <c r="G663" s="360"/>
      <c r="H663" s="360"/>
      <c r="I663" s="360"/>
      <c r="J663" s="152" t="s">
        <v>292</v>
      </c>
      <c r="K663" s="361"/>
      <c r="L663" s="361"/>
      <c r="M663" s="361"/>
      <c r="N663" s="361"/>
      <c r="O663" s="361"/>
      <c r="P663" s="247" t="s">
        <v>27</v>
      </c>
      <c r="Q663" s="247"/>
      <c r="R663" s="247"/>
      <c r="S663" s="247"/>
      <c r="T663" s="247"/>
      <c r="U663" s="247"/>
      <c r="V663" s="247"/>
      <c r="W663" s="247"/>
      <c r="X663" s="247"/>
      <c r="Y663" s="362" t="s">
        <v>344</v>
      </c>
      <c r="Z663" s="363"/>
      <c r="AA663" s="363"/>
      <c r="AB663" s="363"/>
      <c r="AC663" s="152" t="s">
        <v>329</v>
      </c>
      <c r="AD663" s="152"/>
      <c r="AE663" s="152"/>
      <c r="AF663" s="152"/>
      <c r="AG663" s="152"/>
      <c r="AH663" s="362" t="s">
        <v>257</v>
      </c>
      <c r="AI663" s="360"/>
      <c r="AJ663" s="360"/>
      <c r="AK663" s="360"/>
      <c r="AL663" s="360" t="s">
        <v>21</v>
      </c>
      <c r="AM663" s="360"/>
      <c r="AN663" s="360"/>
      <c r="AO663" s="364"/>
      <c r="AP663" s="365" t="s">
        <v>293</v>
      </c>
      <c r="AQ663" s="365"/>
      <c r="AR663" s="365"/>
      <c r="AS663" s="365"/>
      <c r="AT663" s="365"/>
      <c r="AU663" s="365"/>
      <c r="AV663" s="365"/>
      <c r="AW663" s="365"/>
      <c r="AX663" s="365"/>
      <c r="AY663" s="34">
        <f t="shared" ref="AY663:AY664" si="17">$AY$661</f>
        <v>0</v>
      </c>
    </row>
    <row r="664" spans="1:51" ht="26.25" hidden="1"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hidden="1"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hidden="1"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hidden="1"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hidden="1"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hidden="1"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hidden="1"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hidden="1"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hidden="1"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hidden="1"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hidden="1"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hidden="1"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hidden="1"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hidden="1"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hidden="1"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hidden="1"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hidden="1"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hidden="1"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hidden="1"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hidden="1"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hidden="1"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hidden="1"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hidden="1"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hidden="1"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hidden="1"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hidden="1"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hidden="1"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hidden="1"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hidden="1"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hidden="1"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60"/>
      <c r="B696" s="360"/>
      <c r="C696" s="360" t="s">
        <v>26</v>
      </c>
      <c r="D696" s="360"/>
      <c r="E696" s="360"/>
      <c r="F696" s="360"/>
      <c r="G696" s="360"/>
      <c r="H696" s="360"/>
      <c r="I696" s="360"/>
      <c r="J696" s="152" t="s">
        <v>292</v>
      </c>
      <c r="K696" s="361"/>
      <c r="L696" s="361"/>
      <c r="M696" s="361"/>
      <c r="N696" s="361"/>
      <c r="O696" s="361"/>
      <c r="P696" s="247" t="s">
        <v>27</v>
      </c>
      <c r="Q696" s="247"/>
      <c r="R696" s="247"/>
      <c r="S696" s="247"/>
      <c r="T696" s="247"/>
      <c r="U696" s="247"/>
      <c r="V696" s="247"/>
      <c r="W696" s="247"/>
      <c r="X696" s="247"/>
      <c r="Y696" s="362" t="s">
        <v>344</v>
      </c>
      <c r="Z696" s="363"/>
      <c r="AA696" s="363"/>
      <c r="AB696" s="363"/>
      <c r="AC696" s="152" t="s">
        <v>329</v>
      </c>
      <c r="AD696" s="152"/>
      <c r="AE696" s="152"/>
      <c r="AF696" s="152"/>
      <c r="AG696" s="152"/>
      <c r="AH696" s="362" t="s">
        <v>257</v>
      </c>
      <c r="AI696" s="360"/>
      <c r="AJ696" s="360"/>
      <c r="AK696" s="360"/>
      <c r="AL696" s="360" t="s">
        <v>21</v>
      </c>
      <c r="AM696" s="360"/>
      <c r="AN696" s="360"/>
      <c r="AO696" s="364"/>
      <c r="AP696" s="365" t="s">
        <v>293</v>
      </c>
      <c r="AQ696" s="365"/>
      <c r="AR696" s="365"/>
      <c r="AS696" s="365"/>
      <c r="AT696" s="365"/>
      <c r="AU696" s="365"/>
      <c r="AV696" s="365"/>
      <c r="AW696" s="365"/>
      <c r="AX696" s="365"/>
      <c r="AY696" s="34">
        <f t="shared" ref="AY696:AY697" si="18">$AY$694</f>
        <v>0</v>
      </c>
    </row>
    <row r="697" spans="1:51" ht="26.25" hidden="1"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hidden="1"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hidden="1"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hidden="1"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hidden="1"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hidden="1"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hidden="1"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hidden="1"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hidden="1"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hidden="1"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hidden="1"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hidden="1"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hidden="1"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hidden="1"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hidden="1"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hidden="1"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hidden="1"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hidden="1"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hidden="1"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hidden="1"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hidden="1"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hidden="1"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hidden="1"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hidden="1"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hidden="1"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hidden="1"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hidden="1"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hidden="1"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hidden="1"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hidden="1"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60"/>
      <c r="B729" s="360"/>
      <c r="C729" s="360" t="s">
        <v>26</v>
      </c>
      <c r="D729" s="360"/>
      <c r="E729" s="360"/>
      <c r="F729" s="360"/>
      <c r="G729" s="360"/>
      <c r="H729" s="360"/>
      <c r="I729" s="360"/>
      <c r="J729" s="152" t="s">
        <v>292</v>
      </c>
      <c r="K729" s="361"/>
      <c r="L729" s="361"/>
      <c r="M729" s="361"/>
      <c r="N729" s="361"/>
      <c r="O729" s="361"/>
      <c r="P729" s="247" t="s">
        <v>27</v>
      </c>
      <c r="Q729" s="247"/>
      <c r="R729" s="247"/>
      <c r="S729" s="247"/>
      <c r="T729" s="247"/>
      <c r="U729" s="247"/>
      <c r="V729" s="247"/>
      <c r="W729" s="247"/>
      <c r="X729" s="247"/>
      <c r="Y729" s="362" t="s">
        <v>344</v>
      </c>
      <c r="Z729" s="363"/>
      <c r="AA729" s="363"/>
      <c r="AB729" s="363"/>
      <c r="AC729" s="152" t="s">
        <v>329</v>
      </c>
      <c r="AD729" s="152"/>
      <c r="AE729" s="152"/>
      <c r="AF729" s="152"/>
      <c r="AG729" s="152"/>
      <c r="AH729" s="362" t="s">
        <v>257</v>
      </c>
      <c r="AI729" s="360"/>
      <c r="AJ729" s="360"/>
      <c r="AK729" s="360"/>
      <c r="AL729" s="360" t="s">
        <v>21</v>
      </c>
      <c r="AM729" s="360"/>
      <c r="AN729" s="360"/>
      <c r="AO729" s="364"/>
      <c r="AP729" s="365" t="s">
        <v>293</v>
      </c>
      <c r="AQ729" s="365"/>
      <c r="AR729" s="365"/>
      <c r="AS729" s="365"/>
      <c r="AT729" s="365"/>
      <c r="AU729" s="365"/>
      <c r="AV729" s="365"/>
      <c r="AW729" s="365"/>
      <c r="AX729" s="365"/>
      <c r="AY729" s="34">
        <f t="shared" ref="AY729:AY730" si="19">$AY$727</f>
        <v>0</v>
      </c>
    </row>
    <row r="730" spans="1:51" ht="26.25" hidden="1"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hidden="1"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hidden="1"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hidden="1"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hidden="1"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hidden="1"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hidden="1"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hidden="1"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hidden="1"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hidden="1"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hidden="1"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hidden="1"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hidden="1"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hidden="1"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hidden="1"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hidden="1"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hidden="1"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hidden="1"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hidden="1"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hidden="1"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hidden="1"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hidden="1"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hidden="1"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hidden="1"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hidden="1"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hidden="1"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hidden="1"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hidden="1"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hidden="1"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hidden="1"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60"/>
      <c r="B762" s="360"/>
      <c r="C762" s="360" t="s">
        <v>26</v>
      </c>
      <c r="D762" s="360"/>
      <c r="E762" s="360"/>
      <c r="F762" s="360"/>
      <c r="G762" s="360"/>
      <c r="H762" s="360"/>
      <c r="I762" s="360"/>
      <c r="J762" s="152" t="s">
        <v>292</v>
      </c>
      <c r="K762" s="361"/>
      <c r="L762" s="361"/>
      <c r="M762" s="361"/>
      <c r="N762" s="361"/>
      <c r="O762" s="361"/>
      <c r="P762" s="247" t="s">
        <v>27</v>
      </c>
      <c r="Q762" s="247"/>
      <c r="R762" s="247"/>
      <c r="S762" s="247"/>
      <c r="T762" s="247"/>
      <c r="U762" s="247"/>
      <c r="V762" s="247"/>
      <c r="W762" s="247"/>
      <c r="X762" s="247"/>
      <c r="Y762" s="362" t="s">
        <v>344</v>
      </c>
      <c r="Z762" s="363"/>
      <c r="AA762" s="363"/>
      <c r="AB762" s="363"/>
      <c r="AC762" s="152" t="s">
        <v>329</v>
      </c>
      <c r="AD762" s="152"/>
      <c r="AE762" s="152"/>
      <c r="AF762" s="152"/>
      <c r="AG762" s="152"/>
      <c r="AH762" s="362" t="s">
        <v>257</v>
      </c>
      <c r="AI762" s="360"/>
      <c r="AJ762" s="360"/>
      <c r="AK762" s="360"/>
      <c r="AL762" s="360" t="s">
        <v>21</v>
      </c>
      <c r="AM762" s="360"/>
      <c r="AN762" s="360"/>
      <c r="AO762" s="364"/>
      <c r="AP762" s="365" t="s">
        <v>293</v>
      </c>
      <c r="AQ762" s="365"/>
      <c r="AR762" s="365"/>
      <c r="AS762" s="365"/>
      <c r="AT762" s="365"/>
      <c r="AU762" s="365"/>
      <c r="AV762" s="365"/>
      <c r="AW762" s="365"/>
      <c r="AX762" s="365"/>
      <c r="AY762" s="34">
        <f t="shared" ref="AY762:AY763" si="20">$AY$760</f>
        <v>0</v>
      </c>
    </row>
    <row r="763" spans="1:51" ht="26.25" hidden="1"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hidden="1"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hidden="1"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hidden="1"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hidden="1"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hidden="1"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hidden="1"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hidden="1"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hidden="1"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hidden="1"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hidden="1"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hidden="1"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hidden="1"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hidden="1"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hidden="1"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hidden="1"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hidden="1"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hidden="1"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hidden="1"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hidden="1"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hidden="1"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hidden="1"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hidden="1"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hidden="1"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hidden="1"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hidden="1"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hidden="1"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hidden="1"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hidden="1"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hidden="1"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60"/>
      <c r="B795" s="360"/>
      <c r="C795" s="360" t="s">
        <v>26</v>
      </c>
      <c r="D795" s="360"/>
      <c r="E795" s="360"/>
      <c r="F795" s="360"/>
      <c r="G795" s="360"/>
      <c r="H795" s="360"/>
      <c r="I795" s="360"/>
      <c r="J795" s="152" t="s">
        <v>292</v>
      </c>
      <c r="K795" s="361"/>
      <c r="L795" s="361"/>
      <c r="M795" s="361"/>
      <c r="N795" s="361"/>
      <c r="O795" s="361"/>
      <c r="P795" s="247" t="s">
        <v>27</v>
      </c>
      <c r="Q795" s="247"/>
      <c r="R795" s="247"/>
      <c r="S795" s="247"/>
      <c r="T795" s="247"/>
      <c r="U795" s="247"/>
      <c r="V795" s="247"/>
      <c r="W795" s="247"/>
      <c r="X795" s="247"/>
      <c r="Y795" s="362" t="s">
        <v>344</v>
      </c>
      <c r="Z795" s="363"/>
      <c r="AA795" s="363"/>
      <c r="AB795" s="363"/>
      <c r="AC795" s="152" t="s">
        <v>329</v>
      </c>
      <c r="AD795" s="152"/>
      <c r="AE795" s="152"/>
      <c r="AF795" s="152"/>
      <c r="AG795" s="152"/>
      <c r="AH795" s="362" t="s">
        <v>257</v>
      </c>
      <c r="AI795" s="360"/>
      <c r="AJ795" s="360"/>
      <c r="AK795" s="360"/>
      <c r="AL795" s="360" t="s">
        <v>21</v>
      </c>
      <c r="AM795" s="360"/>
      <c r="AN795" s="360"/>
      <c r="AO795" s="364"/>
      <c r="AP795" s="365" t="s">
        <v>293</v>
      </c>
      <c r="AQ795" s="365"/>
      <c r="AR795" s="365"/>
      <c r="AS795" s="365"/>
      <c r="AT795" s="365"/>
      <c r="AU795" s="365"/>
      <c r="AV795" s="365"/>
      <c r="AW795" s="365"/>
      <c r="AX795" s="365"/>
      <c r="AY795" s="34">
        <f t="shared" ref="AY795:AY796" si="21">$AY$793</f>
        <v>0</v>
      </c>
    </row>
    <row r="796" spans="1:51" ht="26.25" hidden="1"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hidden="1"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hidden="1"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hidden="1"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hidden="1"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hidden="1"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hidden="1"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hidden="1"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hidden="1"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hidden="1"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hidden="1"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hidden="1"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hidden="1"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hidden="1"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hidden="1"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hidden="1"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hidden="1"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hidden="1"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hidden="1"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hidden="1"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hidden="1"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hidden="1"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hidden="1"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hidden="1"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hidden="1"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hidden="1"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hidden="1"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hidden="1"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hidden="1"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hidden="1"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60"/>
      <c r="B828" s="360"/>
      <c r="C828" s="360" t="s">
        <v>26</v>
      </c>
      <c r="D828" s="360"/>
      <c r="E828" s="360"/>
      <c r="F828" s="360"/>
      <c r="G828" s="360"/>
      <c r="H828" s="360"/>
      <c r="I828" s="360"/>
      <c r="J828" s="152" t="s">
        <v>292</v>
      </c>
      <c r="K828" s="361"/>
      <c r="L828" s="361"/>
      <c r="M828" s="361"/>
      <c r="N828" s="361"/>
      <c r="O828" s="361"/>
      <c r="P828" s="247" t="s">
        <v>27</v>
      </c>
      <c r="Q828" s="247"/>
      <c r="R828" s="247"/>
      <c r="S828" s="247"/>
      <c r="T828" s="247"/>
      <c r="U828" s="247"/>
      <c r="V828" s="247"/>
      <c r="W828" s="247"/>
      <c r="X828" s="247"/>
      <c r="Y828" s="362" t="s">
        <v>344</v>
      </c>
      <c r="Z828" s="363"/>
      <c r="AA828" s="363"/>
      <c r="AB828" s="363"/>
      <c r="AC828" s="152" t="s">
        <v>329</v>
      </c>
      <c r="AD828" s="152"/>
      <c r="AE828" s="152"/>
      <c r="AF828" s="152"/>
      <c r="AG828" s="152"/>
      <c r="AH828" s="362" t="s">
        <v>257</v>
      </c>
      <c r="AI828" s="360"/>
      <c r="AJ828" s="360"/>
      <c r="AK828" s="360"/>
      <c r="AL828" s="360" t="s">
        <v>21</v>
      </c>
      <c r="AM828" s="360"/>
      <c r="AN828" s="360"/>
      <c r="AO828" s="364"/>
      <c r="AP828" s="365" t="s">
        <v>293</v>
      </c>
      <c r="AQ828" s="365"/>
      <c r="AR828" s="365"/>
      <c r="AS828" s="365"/>
      <c r="AT828" s="365"/>
      <c r="AU828" s="365"/>
      <c r="AV828" s="365"/>
      <c r="AW828" s="365"/>
      <c r="AX828" s="365"/>
      <c r="AY828" s="34">
        <f t="shared" ref="AY828:AY829" si="22">$AY$826</f>
        <v>0</v>
      </c>
    </row>
    <row r="829" spans="1:51" ht="26.25" hidden="1"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hidden="1"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hidden="1"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hidden="1"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hidden="1"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hidden="1"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hidden="1"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hidden="1"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hidden="1"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hidden="1"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hidden="1"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hidden="1"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hidden="1"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hidden="1"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hidden="1"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hidden="1"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hidden="1"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hidden="1"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hidden="1"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hidden="1"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hidden="1"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hidden="1"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hidden="1"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hidden="1"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hidden="1"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hidden="1"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hidden="1"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hidden="1"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hidden="1"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hidden="1"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60"/>
      <c r="B861" s="360"/>
      <c r="C861" s="360" t="s">
        <v>26</v>
      </c>
      <c r="D861" s="360"/>
      <c r="E861" s="360"/>
      <c r="F861" s="360"/>
      <c r="G861" s="360"/>
      <c r="H861" s="360"/>
      <c r="I861" s="360"/>
      <c r="J861" s="152" t="s">
        <v>292</v>
      </c>
      <c r="K861" s="361"/>
      <c r="L861" s="361"/>
      <c r="M861" s="361"/>
      <c r="N861" s="361"/>
      <c r="O861" s="361"/>
      <c r="P861" s="247" t="s">
        <v>27</v>
      </c>
      <c r="Q861" s="247"/>
      <c r="R861" s="247"/>
      <c r="S861" s="247"/>
      <c r="T861" s="247"/>
      <c r="U861" s="247"/>
      <c r="V861" s="247"/>
      <c r="W861" s="247"/>
      <c r="X861" s="247"/>
      <c r="Y861" s="362" t="s">
        <v>344</v>
      </c>
      <c r="Z861" s="363"/>
      <c r="AA861" s="363"/>
      <c r="AB861" s="363"/>
      <c r="AC861" s="152" t="s">
        <v>329</v>
      </c>
      <c r="AD861" s="152"/>
      <c r="AE861" s="152"/>
      <c r="AF861" s="152"/>
      <c r="AG861" s="152"/>
      <c r="AH861" s="362" t="s">
        <v>257</v>
      </c>
      <c r="AI861" s="360"/>
      <c r="AJ861" s="360"/>
      <c r="AK861" s="360"/>
      <c r="AL861" s="360" t="s">
        <v>21</v>
      </c>
      <c r="AM861" s="360"/>
      <c r="AN861" s="360"/>
      <c r="AO861" s="364"/>
      <c r="AP861" s="365" t="s">
        <v>293</v>
      </c>
      <c r="AQ861" s="365"/>
      <c r="AR861" s="365"/>
      <c r="AS861" s="365"/>
      <c r="AT861" s="365"/>
      <c r="AU861" s="365"/>
      <c r="AV861" s="365"/>
      <c r="AW861" s="365"/>
      <c r="AX861" s="365"/>
      <c r="AY861" s="34">
        <f t="shared" ref="AY861:AY862" si="23">$AY$859</f>
        <v>0</v>
      </c>
    </row>
    <row r="862" spans="1:51" ht="26.25" hidden="1"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hidden="1"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hidden="1"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hidden="1"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hidden="1"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hidden="1"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hidden="1"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hidden="1"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hidden="1"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hidden="1"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hidden="1"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hidden="1"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hidden="1"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hidden="1"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hidden="1"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hidden="1"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hidden="1"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hidden="1"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hidden="1"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hidden="1"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hidden="1"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hidden="1"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hidden="1"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hidden="1"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hidden="1"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hidden="1"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hidden="1"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hidden="1"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hidden="1"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hidden="1"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60"/>
      <c r="B894" s="360"/>
      <c r="C894" s="360" t="s">
        <v>26</v>
      </c>
      <c r="D894" s="360"/>
      <c r="E894" s="360"/>
      <c r="F894" s="360"/>
      <c r="G894" s="360"/>
      <c r="H894" s="360"/>
      <c r="I894" s="360"/>
      <c r="J894" s="152" t="s">
        <v>292</v>
      </c>
      <c r="K894" s="361"/>
      <c r="L894" s="361"/>
      <c r="M894" s="361"/>
      <c r="N894" s="361"/>
      <c r="O894" s="361"/>
      <c r="P894" s="247" t="s">
        <v>27</v>
      </c>
      <c r="Q894" s="247"/>
      <c r="R894" s="247"/>
      <c r="S894" s="247"/>
      <c r="T894" s="247"/>
      <c r="U894" s="247"/>
      <c r="V894" s="247"/>
      <c r="W894" s="247"/>
      <c r="X894" s="247"/>
      <c r="Y894" s="362" t="s">
        <v>344</v>
      </c>
      <c r="Z894" s="363"/>
      <c r="AA894" s="363"/>
      <c r="AB894" s="363"/>
      <c r="AC894" s="152" t="s">
        <v>329</v>
      </c>
      <c r="AD894" s="152"/>
      <c r="AE894" s="152"/>
      <c r="AF894" s="152"/>
      <c r="AG894" s="152"/>
      <c r="AH894" s="362" t="s">
        <v>257</v>
      </c>
      <c r="AI894" s="360"/>
      <c r="AJ894" s="360"/>
      <c r="AK894" s="360"/>
      <c r="AL894" s="360" t="s">
        <v>21</v>
      </c>
      <c r="AM894" s="360"/>
      <c r="AN894" s="360"/>
      <c r="AO894" s="364"/>
      <c r="AP894" s="365" t="s">
        <v>293</v>
      </c>
      <c r="AQ894" s="365"/>
      <c r="AR894" s="365"/>
      <c r="AS894" s="365"/>
      <c r="AT894" s="365"/>
      <c r="AU894" s="365"/>
      <c r="AV894" s="365"/>
      <c r="AW894" s="365"/>
      <c r="AX894" s="365"/>
      <c r="AY894" s="34">
        <f t="shared" ref="AY894:AY895" si="24">$AY$892</f>
        <v>0</v>
      </c>
    </row>
    <row r="895" spans="1:51" ht="26.25" hidden="1"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hidden="1"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hidden="1"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hidden="1"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hidden="1"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hidden="1"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hidden="1"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hidden="1"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hidden="1"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hidden="1"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hidden="1"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hidden="1"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hidden="1"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hidden="1"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hidden="1"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hidden="1"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hidden="1"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hidden="1"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hidden="1"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hidden="1"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hidden="1"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hidden="1"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hidden="1"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hidden="1"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hidden="1"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hidden="1"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hidden="1"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hidden="1"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hidden="1"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hidden="1"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60"/>
      <c r="B927" s="360"/>
      <c r="C927" s="360" t="s">
        <v>26</v>
      </c>
      <c r="D927" s="360"/>
      <c r="E927" s="360"/>
      <c r="F927" s="360"/>
      <c r="G927" s="360"/>
      <c r="H927" s="360"/>
      <c r="I927" s="360"/>
      <c r="J927" s="152" t="s">
        <v>292</v>
      </c>
      <c r="K927" s="361"/>
      <c r="L927" s="361"/>
      <c r="M927" s="361"/>
      <c r="N927" s="361"/>
      <c r="O927" s="361"/>
      <c r="P927" s="247" t="s">
        <v>27</v>
      </c>
      <c r="Q927" s="247"/>
      <c r="R927" s="247"/>
      <c r="S927" s="247"/>
      <c r="T927" s="247"/>
      <c r="U927" s="247"/>
      <c r="V927" s="247"/>
      <c r="W927" s="247"/>
      <c r="X927" s="247"/>
      <c r="Y927" s="362" t="s">
        <v>344</v>
      </c>
      <c r="Z927" s="363"/>
      <c r="AA927" s="363"/>
      <c r="AB927" s="363"/>
      <c r="AC927" s="152" t="s">
        <v>329</v>
      </c>
      <c r="AD927" s="152"/>
      <c r="AE927" s="152"/>
      <c r="AF927" s="152"/>
      <c r="AG927" s="152"/>
      <c r="AH927" s="362" t="s">
        <v>257</v>
      </c>
      <c r="AI927" s="360"/>
      <c r="AJ927" s="360"/>
      <c r="AK927" s="360"/>
      <c r="AL927" s="360" t="s">
        <v>21</v>
      </c>
      <c r="AM927" s="360"/>
      <c r="AN927" s="360"/>
      <c r="AO927" s="364"/>
      <c r="AP927" s="365" t="s">
        <v>293</v>
      </c>
      <c r="AQ927" s="365"/>
      <c r="AR927" s="365"/>
      <c r="AS927" s="365"/>
      <c r="AT927" s="365"/>
      <c r="AU927" s="365"/>
      <c r="AV927" s="365"/>
      <c r="AW927" s="365"/>
      <c r="AX927" s="365"/>
      <c r="AY927" s="34">
        <f t="shared" ref="AY927:AY928" si="25">$AY$925</f>
        <v>0</v>
      </c>
    </row>
    <row r="928" spans="1:51" ht="26.25" hidden="1"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hidden="1"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hidden="1"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hidden="1"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hidden="1"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hidden="1"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hidden="1"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hidden="1"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hidden="1"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hidden="1"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hidden="1"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hidden="1"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hidden="1"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hidden="1"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hidden="1"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hidden="1"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hidden="1"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hidden="1"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hidden="1"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hidden="1"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hidden="1"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hidden="1"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hidden="1"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hidden="1"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hidden="1"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hidden="1"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hidden="1"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hidden="1"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hidden="1"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hidden="1"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60"/>
      <c r="B960" s="360"/>
      <c r="C960" s="360" t="s">
        <v>26</v>
      </c>
      <c r="D960" s="360"/>
      <c r="E960" s="360"/>
      <c r="F960" s="360"/>
      <c r="G960" s="360"/>
      <c r="H960" s="360"/>
      <c r="I960" s="360"/>
      <c r="J960" s="152" t="s">
        <v>292</v>
      </c>
      <c r="K960" s="361"/>
      <c r="L960" s="361"/>
      <c r="M960" s="361"/>
      <c r="N960" s="361"/>
      <c r="O960" s="361"/>
      <c r="P960" s="247" t="s">
        <v>27</v>
      </c>
      <c r="Q960" s="247"/>
      <c r="R960" s="247"/>
      <c r="S960" s="247"/>
      <c r="T960" s="247"/>
      <c r="U960" s="247"/>
      <c r="V960" s="247"/>
      <c r="W960" s="247"/>
      <c r="X960" s="247"/>
      <c r="Y960" s="362" t="s">
        <v>344</v>
      </c>
      <c r="Z960" s="363"/>
      <c r="AA960" s="363"/>
      <c r="AB960" s="363"/>
      <c r="AC960" s="152" t="s">
        <v>329</v>
      </c>
      <c r="AD960" s="152"/>
      <c r="AE960" s="152"/>
      <c r="AF960" s="152"/>
      <c r="AG960" s="152"/>
      <c r="AH960" s="362" t="s">
        <v>257</v>
      </c>
      <c r="AI960" s="360"/>
      <c r="AJ960" s="360"/>
      <c r="AK960" s="360"/>
      <c r="AL960" s="360" t="s">
        <v>21</v>
      </c>
      <c r="AM960" s="360"/>
      <c r="AN960" s="360"/>
      <c r="AO960" s="364"/>
      <c r="AP960" s="365" t="s">
        <v>293</v>
      </c>
      <c r="AQ960" s="365"/>
      <c r="AR960" s="365"/>
      <c r="AS960" s="365"/>
      <c r="AT960" s="365"/>
      <c r="AU960" s="365"/>
      <c r="AV960" s="365"/>
      <c r="AW960" s="365"/>
      <c r="AX960" s="365"/>
      <c r="AY960" s="34">
        <f t="shared" ref="AY960:AY961" si="26">$AY$958</f>
        <v>0</v>
      </c>
    </row>
    <row r="961" spans="1:51" ht="26.25" hidden="1"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hidden="1"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hidden="1"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hidden="1"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hidden="1"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hidden="1"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hidden="1"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hidden="1"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hidden="1"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hidden="1"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hidden="1"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hidden="1"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hidden="1"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hidden="1"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hidden="1"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hidden="1"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hidden="1"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hidden="1"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hidden="1"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hidden="1"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hidden="1"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hidden="1"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hidden="1"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hidden="1"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hidden="1"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hidden="1"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hidden="1"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hidden="1"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hidden="1"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hidden="1"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60"/>
      <c r="B993" s="360"/>
      <c r="C993" s="360" t="s">
        <v>26</v>
      </c>
      <c r="D993" s="360"/>
      <c r="E993" s="360"/>
      <c r="F993" s="360"/>
      <c r="G993" s="360"/>
      <c r="H993" s="360"/>
      <c r="I993" s="360"/>
      <c r="J993" s="152" t="s">
        <v>292</v>
      </c>
      <c r="K993" s="361"/>
      <c r="L993" s="361"/>
      <c r="M993" s="361"/>
      <c r="N993" s="361"/>
      <c r="O993" s="361"/>
      <c r="P993" s="247" t="s">
        <v>27</v>
      </c>
      <c r="Q993" s="247"/>
      <c r="R993" s="247"/>
      <c r="S993" s="247"/>
      <c r="T993" s="247"/>
      <c r="U993" s="247"/>
      <c r="V993" s="247"/>
      <c r="W993" s="247"/>
      <c r="X993" s="247"/>
      <c r="Y993" s="362" t="s">
        <v>344</v>
      </c>
      <c r="Z993" s="363"/>
      <c r="AA993" s="363"/>
      <c r="AB993" s="363"/>
      <c r="AC993" s="152" t="s">
        <v>329</v>
      </c>
      <c r="AD993" s="152"/>
      <c r="AE993" s="152"/>
      <c r="AF993" s="152"/>
      <c r="AG993" s="152"/>
      <c r="AH993" s="362" t="s">
        <v>257</v>
      </c>
      <c r="AI993" s="360"/>
      <c r="AJ993" s="360"/>
      <c r="AK993" s="360"/>
      <c r="AL993" s="360" t="s">
        <v>21</v>
      </c>
      <c r="AM993" s="360"/>
      <c r="AN993" s="360"/>
      <c r="AO993" s="364"/>
      <c r="AP993" s="365" t="s">
        <v>293</v>
      </c>
      <c r="AQ993" s="365"/>
      <c r="AR993" s="365"/>
      <c r="AS993" s="365"/>
      <c r="AT993" s="365"/>
      <c r="AU993" s="365"/>
      <c r="AV993" s="365"/>
      <c r="AW993" s="365"/>
      <c r="AX993" s="365"/>
      <c r="AY993" s="34">
        <f t="shared" ref="AY993:AY994" si="27">$AY$991</f>
        <v>0</v>
      </c>
    </row>
    <row r="994" spans="1:51" ht="26.25" hidden="1"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hidden="1"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hidden="1"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hidden="1"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hidden="1"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hidden="1"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hidden="1"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hidden="1"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hidden="1"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hidden="1"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hidden="1"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hidden="1"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hidden="1"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hidden="1"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hidden="1"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hidden="1"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hidden="1"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hidden="1"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hidden="1"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hidden="1"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hidden="1"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hidden="1"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hidden="1"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hidden="1"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hidden="1"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hidden="1"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hidden="1"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hidden="1"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hidden="1"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hidden="1"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60"/>
      <c r="B1026" s="360"/>
      <c r="C1026" s="360" t="s">
        <v>26</v>
      </c>
      <c r="D1026" s="360"/>
      <c r="E1026" s="360"/>
      <c r="F1026" s="360"/>
      <c r="G1026" s="360"/>
      <c r="H1026" s="360"/>
      <c r="I1026" s="360"/>
      <c r="J1026" s="152" t="s">
        <v>292</v>
      </c>
      <c r="K1026" s="361"/>
      <c r="L1026" s="361"/>
      <c r="M1026" s="361"/>
      <c r="N1026" s="361"/>
      <c r="O1026" s="361"/>
      <c r="P1026" s="247" t="s">
        <v>27</v>
      </c>
      <c r="Q1026" s="247"/>
      <c r="R1026" s="247"/>
      <c r="S1026" s="247"/>
      <c r="T1026" s="247"/>
      <c r="U1026" s="247"/>
      <c r="V1026" s="247"/>
      <c r="W1026" s="247"/>
      <c r="X1026" s="247"/>
      <c r="Y1026" s="362" t="s">
        <v>344</v>
      </c>
      <c r="Z1026" s="363"/>
      <c r="AA1026" s="363"/>
      <c r="AB1026" s="363"/>
      <c r="AC1026" s="152" t="s">
        <v>329</v>
      </c>
      <c r="AD1026" s="152"/>
      <c r="AE1026" s="152"/>
      <c r="AF1026" s="152"/>
      <c r="AG1026" s="152"/>
      <c r="AH1026" s="362" t="s">
        <v>257</v>
      </c>
      <c r="AI1026" s="360"/>
      <c r="AJ1026" s="360"/>
      <c r="AK1026" s="360"/>
      <c r="AL1026" s="360" t="s">
        <v>21</v>
      </c>
      <c r="AM1026" s="360"/>
      <c r="AN1026" s="360"/>
      <c r="AO1026" s="364"/>
      <c r="AP1026" s="365" t="s">
        <v>293</v>
      </c>
      <c r="AQ1026" s="365"/>
      <c r="AR1026" s="365"/>
      <c r="AS1026" s="365"/>
      <c r="AT1026" s="365"/>
      <c r="AU1026" s="365"/>
      <c r="AV1026" s="365"/>
      <c r="AW1026" s="365"/>
      <c r="AX1026" s="365"/>
      <c r="AY1026" s="34">
        <f t="shared" ref="AY1026:AY1027" si="28">$AY$1024</f>
        <v>0</v>
      </c>
    </row>
    <row r="1027" spans="1:51" ht="26.25" hidden="1"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hidden="1"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hidden="1"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hidden="1"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hidden="1"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hidden="1"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hidden="1"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hidden="1"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hidden="1"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hidden="1"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hidden="1"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hidden="1"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hidden="1"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hidden="1"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hidden="1"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hidden="1"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hidden="1"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hidden="1"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hidden="1"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hidden="1"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hidden="1"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hidden="1"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hidden="1"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hidden="1"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hidden="1"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hidden="1"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hidden="1"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hidden="1"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hidden="1"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hidden="1"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60"/>
      <c r="B1059" s="360"/>
      <c r="C1059" s="360" t="s">
        <v>26</v>
      </c>
      <c r="D1059" s="360"/>
      <c r="E1059" s="360"/>
      <c r="F1059" s="360"/>
      <c r="G1059" s="360"/>
      <c r="H1059" s="360"/>
      <c r="I1059" s="360"/>
      <c r="J1059" s="152" t="s">
        <v>292</v>
      </c>
      <c r="K1059" s="361"/>
      <c r="L1059" s="361"/>
      <c r="M1059" s="361"/>
      <c r="N1059" s="361"/>
      <c r="O1059" s="361"/>
      <c r="P1059" s="247" t="s">
        <v>27</v>
      </c>
      <c r="Q1059" s="247"/>
      <c r="R1059" s="247"/>
      <c r="S1059" s="247"/>
      <c r="T1059" s="247"/>
      <c r="U1059" s="247"/>
      <c r="V1059" s="247"/>
      <c r="W1059" s="247"/>
      <c r="X1059" s="247"/>
      <c r="Y1059" s="362" t="s">
        <v>344</v>
      </c>
      <c r="Z1059" s="363"/>
      <c r="AA1059" s="363"/>
      <c r="AB1059" s="363"/>
      <c r="AC1059" s="152" t="s">
        <v>329</v>
      </c>
      <c r="AD1059" s="152"/>
      <c r="AE1059" s="152"/>
      <c r="AF1059" s="152"/>
      <c r="AG1059" s="152"/>
      <c r="AH1059" s="362" t="s">
        <v>257</v>
      </c>
      <c r="AI1059" s="360"/>
      <c r="AJ1059" s="360"/>
      <c r="AK1059" s="360"/>
      <c r="AL1059" s="360" t="s">
        <v>21</v>
      </c>
      <c r="AM1059" s="360"/>
      <c r="AN1059" s="360"/>
      <c r="AO1059" s="364"/>
      <c r="AP1059" s="365" t="s">
        <v>293</v>
      </c>
      <c r="AQ1059" s="365"/>
      <c r="AR1059" s="365"/>
      <c r="AS1059" s="365"/>
      <c r="AT1059" s="365"/>
      <c r="AU1059" s="365"/>
      <c r="AV1059" s="365"/>
      <c r="AW1059" s="365"/>
      <c r="AX1059" s="365"/>
      <c r="AY1059" s="34">
        <f t="shared" ref="AY1059:AY1060" si="29">$AY$1057</f>
        <v>0</v>
      </c>
    </row>
    <row r="1060" spans="1:51" ht="26.25" hidden="1"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hidden="1"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hidden="1"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hidden="1"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hidden="1"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hidden="1"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hidden="1"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hidden="1"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hidden="1"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hidden="1"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hidden="1"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hidden="1"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hidden="1"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hidden="1"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hidden="1"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hidden="1"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hidden="1"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hidden="1"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hidden="1"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hidden="1"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hidden="1"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hidden="1"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hidden="1"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hidden="1"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hidden="1"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hidden="1"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hidden="1"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hidden="1"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hidden="1"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hidden="1"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60"/>
      <c r="B1092" s="360"/>
      <c r="C1092" s="360" t="s">
        <v>26</v>
      </c>
      <c r="D1092" s="360"/>
      <c r="E1092" s="360"/>
      <c r="F1092" s="360"/>
      <c r="G1092" s="360"/>
      <c r="H1092" s="360"/>
      <c r="I1092" s="360"/>
      <c r="J1092" s="152" t="s">
        <v>292</v>
      </c>
      <c r="K1092" s="361"/>
      <c r="L1092" s="361"/>
      <c r="M1092" s="361"/>
      <c r="N1092" s="361"/>
      <c r="O1092" s="361"/>
      <c r="P1092" s="247" t="s">
        <v>27</v>
      </c>
      <c r="Q1092" s="247"/>
      <c r="R1092" s="247"/>
      <c r="S1092" s="247"/>
      <c r="T1092" s="247"/>
      <c r="U1092" s="247"/>
      <c r="V1092" s="247"/>
      <c r="W1092" s="247"/>
      <c r="X1092" s="247"/>
      <c r="Y1092" s="362" t="s">
        <v>344</v>
      </c>
      <c r="Z1092" s="363"/>
      <c r="AA1092" s="363"/>
      <c r="AB1092" s="363"/>
      <c r="AC1092" s="152" t="s">
        <v>329</v>
      </c>
      <c r="AD1092" s="152"/>
      <c r="AE1092" s="152"/>
      <c r="AF1092" s="152"/>
      <c r="AG1092" s="152"/>
      <c r="AH1092" s="362" t="s">
        <v>257</v>
      </c>
      <c r="AI1092" s="360"/>
      <c r="AJ1092" s="360"/>
      <c r="AK1092" s="360"/>
      <c r="AL1092" s="360" t="s">
        <v>21</v>
      </c>
      <c r="AM1092" s="360"/>
      <c r="AN1092" s="360"/>
      <c r="AO1092" s="364"/>
      <c r="AP1092" s="365" t="s">
        <v>293</v>
      </c>
      <c r="AQ1092" s="365"/>
      <c r="AR1092" s="365"/>
      <c r="AS1092" s="365"/>
      <c r="AT1092" s="365"/>
      <c r="AU1092" s="365"/>
      <c r="AV1092" s="365"/>
      <c r="AW1092" s="365"/>
      <c r="AX1092" s="365"/>
      <c r="AY1092">
        <f t="shared" ref="AY1092:AY1093" si="30">$AY$1090</f>
        <v>0</v>
      </c>
    </row>
    <row r="1093" spans="1:51" ht="26.25" hidden="1"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hidden="1"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hidden="1"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hidden="1"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hidden="1"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hidden="1"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hidden="1"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hidden="1"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hidden="1"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hidden="1"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hidden="1"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hidden="1"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hidden="1"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hidden="1"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hidden="1"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hidden="1"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hidden="1"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hidden="1"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hidden="1"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hidden="1"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hidden="1"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hidden="1"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hidden="1"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hidden="1"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hidden="1"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hidden="1"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hidden="1"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hidden="1"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hidden="1"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hidden="1"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60"/>
      <c r="B1125" s="360"/>
      <c r="C1125" s="360" t="s">
        <v>26</v>
      </c>
      <c r="D1125" s="360"/>
      <c r="E1125" s="360"/>
      <c r="F1125" s="360"/>
      <c r="G1125" s="360"/>
      <c r="H1125" s="360"/>
      <c r="I1125" s="360"/>
      <c r="J1125" s="152" t="s">
        <v>292</v>
      </c>
      <c r="K1125" s="361"/>
      <c r="L1125" s="361"/>
      <c r="M1125" s="361"/>
      <c r="N1125" s="361"/>
      <c r="O1125" s="361"/>
      <c r="P1125" s="247" t="s">
        <v>27</v>
      </c>
      <c r="Q1125" s="247"/>
      <c r="R1125" s="247"/>
      <c r="S1125" s="247"/>
      <c r="T1125" s="247"/>
      <c r="U1125" s="247"/>
      <c r="V1125" s="247"/>
      <c r="W1125" s="247"/>
      <c r="X1125" s="247"/>
      <c r="Y1125" s="362" t="s">
        <v>344</v>
      </c>
      <c r="Z1125" s="363"/>
      <c r="AA1125" s="363"/>
      <c r="AB1125" s="363"/>
      <c r="AC1125" s="152" t="s">
        <v>329</v>
      </c>
      <c r="AD1125" s="152"/>
      <c r="AE1125" s="152"/>
      <c r="AF1125" s="152"/>
      <c r="AG1125" s="152"/>
      <c r="AH1125" s="362" t="s">
        <v>257</v>
      </c>
      <c r="AI1125" s="360"/>
      <c r="AJ1125" s="360"/>
      <c r="AK1125" s="360"/>
      <c r="AL1125" s="360" t="s">
        <v>21</v>
      </c>
      <c r="AM1125" s="360"/>
      <c r="AN1125" s="360"/>
      <c r="AO1125" s="364"/>
      <c r="AP1125" s="365" t="s">
        <v>293</v>
      </c>
      <c r="AQ1125" s="365"/>
      <c r="AR1125" s="365"/>
      <c r="AS1125" s="365"/>
      <c r="AT1125" s="365"/>
      <c r="AU1125" s="365"/>
      <c r="AV1125" s="365"/>
      <c r="AW1125" s="365"/>
      <c r="AX1125" s="365"/>
      <c r="AY1125">
        <f t="shared" ref="AY1125:AY1126" si="31">$AY$1123</f>
        <v>0</v>
      </c>
    </row>
    <row r="1126" spans="1:51" ht="26.25" hidden="1"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hidden="1"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hidden="1"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hidden="1"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hidden="1"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hidden="1"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hidden="1"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hidden="1"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hidden="1"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hidden="1"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hidden="1"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hidden="1"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hidden="1"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hidden="1"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hidden="1"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hidden="1"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hidden="1"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hidden="1"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hidden="1"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hidden="1"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hidden="1"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hidden="1"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hidden="1"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hidden="1"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hidden="1"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hidden="1"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hidden="1"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hidden="1"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hidden="1"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hidden="1"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60"/>
      <c r="B1158" s="360"/>
      <c r="C1158" s="360" t="s">
        <v>26</v>
      </c>
      <c r="D1158" s="360"/>
      <c r="E1158" s="360"/>
      <c r="F1158" s="360"/>
      <c r="G1158" s="360"/>
      <c r="H1158" s="360"/>
      <c r="I1158" s="360"/>
      <c r="J1158" s="152" t="s">
        <v>292</v>
      </c>
      <c r="K1158" s="361"/>
      <c r="L1158" s="361"/>
      <c r="M1158" s="361"/>
      <c r="N1158" s="361"/>
      <c r="O1158" s="361"/>
      <c r="P1158" s="247" t="s">
        <v>27</v>
      </c>
      <c r="Q1158" s="247"/>
      <c r="R1158" s="247"/>
      <c r="S1158" s="247"/>
      <c r="T1158" s="247"/>
      <c r="U1158" s="247"/>
      <c r="V1158" s="247"/>
      <c r="W1158" s="247"/>
      <c r="X1158" s="247"/>
      <c r="Y1158" s="362" t="s">
        <v>344</v>
      </c>
      <c r="Z1158" s="363"/>
      <c r="AA1158" s="363"/>
      <c r="AB1158" s="363"/>
      <c r="AC1158" s="152" t="s">
        <v>329</v>
      </c>
      <c r="AD1158" s="152"/>
      <c r="AE1158" s="152"/>
      <c r="AF1158" s="152"/>
      <c r="AG1158" s="152"/>
      <c r="AH1158" s="362" t="s">
        <v>257</v>
      </c>
      <c r="AI1158" s="360"/>
      <c r="AJ1158" s="360"/>
      <c r="AK1158" s="360"/>
      <c r="AL1158" s="360" t="s">
        <v>21</v>
      </c>
      <c r="AM1158" s="360"/>
      <c r="AN1158" s="360"/>
      <c r="AO1158" s="364"/>
      <c r="AP1158" s="365" t="s">
        <v>293</v>
      </c>
      <c r="AQ1158" s="365"/>
      <c r="AR1158" s="365"/>
      <c r="AS1158" s="365"/>
      <c r="AT1158" s="365"/>
      <c r="AU1158" s="365"/>
      <c r="AV1158" s="365"/>
      <c r="AW1158" s="365"/>
      <c r="AX1158" s="365"/>
      <c r="AY1158">
        <f t="shared" ref="AY1158:AY1159" si="32">$AY$1156</f>
        <v>0</v>
      </c>
    </row>
    <row r="1159" spans="1:51" ht="26.25" hidden="1"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hidden="1"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hidden="1"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hidden="1"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hidden="1"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hidden="1"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hidden="1"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hidden="1"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hidden="1"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hidden="1"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hidden="1"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hidden="1"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hidden="1"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hidden="1"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hidden="1"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hidden="1"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hidden="1"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hidden="1"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hidden="1"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hidden="1"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hidden="1"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hidden="1"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hidden="1"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hidden="1"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hidden="1"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hidden="1"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hidden="1"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hidden="1"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hidden="1"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hidden="1"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60"/>
      <c r="B1191" s="360"/>
      <c r="C1191" s="360" t="s">
        <v>26</v>
      </c>
      <c r="D1191" s="360"/>
      <c r="E1191" s="360"/>
      <c r="F1191" s="360"/>
      <c r="G1191" s="360"/>
      <c r="H1191" s="360"/>
      <c r="I1191" s="360"/>
      <c r="J1191" s="152" t="s">
        <v>292</v>
      </c>
      <c r="K1191" s="361"/>
      <c r="L1191" s="361"/>
      <c r="M1191" s="361"/>
      <c r="N1191" s="361"/>
      <c r="O1191" s="361"/>
      <c r="P1191" s="247" t="s">
        <v>27</v>
      </c>
      <c r="Q1191" s="247"/>
      <c r="R1191" s="247"/>
      <c r="S1191" s="247"/>
      <c r="T1191" s="247"/>
      <c r="U1191" s="247"/>
      <c r="V1191" s="247"/>
      <c r="W1191" s="247"/>
      <c r="X1191" s="247"/>
      <c r="Y1191" s="362" t="s">
        <v>344</v>
      </c>
      <c r="Z1191" s="363"/>
      <c r="AA1191" s="363"/>
      <c r="AB1191" s="363"/>
      <c r="AC1191" s="152" t="s">
        <v>329</v>
      </c>
      <c r="AD1191" s="152"/>
      <c r="AE1191" s="152"/>
      <c r="AF1191" s="152"/>
      <c r="AG1191" s="152"/>
      <c r="AH1191" s="362" t="s">
        <v>257</v>
      </c>
      <c r="AI1191" s="360"/>
      <c r="AJ1191" s="360"/>
      <c r="AK1191" s="360"/>
      <c r="AL1191" s="360" t="s">
        <v>21</v>
      </c>
      <c r="AM1191" s="360"/>
      <c r="AN1191" s="360"/>
      <c r="AO1191" s="364"/>
      <c r="AP1191" s="365" t="s">
        <v>293</v>
      </c>
      <c r="AQ1191" s="365"/>
      <c r="AR1191" s="365"/>
      <c r="AS1191" s="365"/>
      <c r="AT1191" s="365"/>
      <c r="AU1191" s="365"/>
      <c r="AV1191" s="365"/>
      <c r="AW1191" s="365"/>
      <c r="AX1191" s="365"/>
      <c r="AY1191">
        <f t="shared" ref="AY1191:AY1192" si="33">$AY$1189</f>
        <v>0</v>
      </c>
    </row>
    <row r="1192" spans="1:51" ht="26.25" hidden="1"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hidden="1"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hidden="1"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hidden="1"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hidden="1"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hidden="1"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hidden="1"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hidden="1"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hidden="1"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hidden="1"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hidden="1"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hidden="1"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hidden="1"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hidden="1"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hidden="1"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hidden="1"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hidden="1"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hidden="1"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hidden="1"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hidden="1"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hidden="1"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hidden="1"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hidden="1"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hidden="1"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hidden="1"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hidden="1"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hidden="1"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hidden="1"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hidden="1"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hidden="1"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60"/>
      <c r="B1224" s="360"/>
      <c r="C1224" s="360" t="s">
        <v>26</v>
      </c>
      <c r="D1224" s="360"/>
      <c r="E1224" s="360"/>
      <c r="F1224" s="360"/>
      <c r="G1224" s="360"/>
      <c r="H1224" s="360"/>
      <c r="I1224" s="360"/>
      <c r="J1224" s="152" t="s">
        <v>292</v>
      </c>
      <c r="K1224" s="361"/>
      <c r="L1224" s="361"/>
      <c r="M1224" s="361"/>
      <c r="N1224" s="361"/>
      <c r="O1224" s="361"/>
      <c r="P1224" s="247" t="s">
        <v>27</v>
      </c>
      <c r="Q1224" s="247"/>
      <c r="R1224" s="247"/>
      <c r="S1224" s="247"/>
      <c r="T1224" s="247"/>
      <c r="U1224" s="247"/>
      <c r="V1224" s="247"/>
      <c r="W1224" s="247"/>
      <c r="X1224" s="247"/>
      <c r="Y1224" s="362" t="s">
        <v>344</v>
      </c>
      <c r="Z1224" s="363"/>
      <c r="AA1224" s="363"/>
      <c r="AB1224" s="363"/>
      <c r="AC1224" s="152" t="s">
        <v>329</v>
      </c>
      <c r="AD1224" s="152"/>
      <c r="AE1224" s="152"/>
      <c r="AF1224" s="152"/>
      <c r="AG1224" s="152"/>
      <c r="AH1224" s="362" t="s">
        <v>257</v>
      </c>
      <c r="AI1224" s="360"/>
      <c r="AJ1224" s="360"/>
      <c r="AK1224" s="360"/>
      <c r="AL1224" s="360" t="s">
        <v>21</v>
      </c>
      <c r="AM1224" s="360"/>
      <c r="AN1224" s="360"/>
      <c r="AO1224" s="364"/>
      <c r="AP1224" s="365" t="s">
        <v>293</v>
      </c>
      <c r="AQ1224" s="365"/>
      <c r="AR1224" s="365"/>
      <c r="AS1224" s="365"/>
      <c r="AT1224" s="365"/>
      <c r="AU1224" s="365"/>
      <c r="AV1224" s="365"/>
      <c r="AW1224" s="365"/>
      <c r="AX1224" s="365"/>
      <c r="AY1224">
        <f t="shared" ref="AY1224:AY1225" si="34">$AY$1222</f>
        <v>0</v>
      </c>
    </row>
    <row r="1225" spans="1:51" ht="26.25" hidden="1"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hidden="1"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hidden="1"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hidden="1"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hidden="1"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hidden="1"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hidden="1"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hidden="1"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hidden="1"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hidden="1"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hidden="1"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hidden="1"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hidden="1"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hidden="1"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hidden="1"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hidden="1"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hidden="1"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hidden="1"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hidden="1"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hidden="1"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hidden="1"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hidden="1"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hidden="1"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hidden="1"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hidden="1"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hidden="1"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hidden="1"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hidden="1"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hidden="1"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hidden="1"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60"/>
      <c r="B1257" s="360"/>
      <c r="C1257" s="360" t="s">
        <v>26</v>
      </c>
      <c r="D1257" s="360"/>
      <c r="E1257" s="360"/>
      <c r="F1257" s="360"/>
      <c r="G1257" s="360"/>
      <c r="H1257" s="360"/>
      <c r="I1257" s="360"/>
      <c r="J1257" s="152" t="s">
        <v>292</v>
      </c>
      <c r="K1257" s="361"/>
      <c r="L1257" s="361"/>
      <c r="M1257" s="361"/>
      <c r="N1257" s="361"/>
      <c r="O1257" s="361"/>
      <c r="P1257" s="247" t="s">
        <v>27</v>
      </c>
      <c r="Q1257" s="247"/>
      <c r="R1257" s="247"/>
      <c r="S1257" s="247"/>
      <c r="T1257" s="247"/>
      <c r="U1257" s="247"/>
      <c r="V1257" s="247"/>
      <c r="W1257" s="247"/>
      <c r="X1257" s="247"/>
      <c r="Y1257" s="362" t="s">
        <v>344</v>
      </c>
      <c r="Z1257" s="363"/>
      <c r="AA1257" s="363"/>
      <c r="AB1257" s="363"/>
      <c r="AC1257" s="152" t="s">
        <v>329</v>
      </c>
      <c r="AD1257" s="152"/>
      <c r="AE1257" s="152"/>
      <c r="AF1257" s="152"/>
      <c r="AG1257" s="152"/>
      <c r="AH1257" s="362" t="s">
        <v>257</v>
      </c>
      <c r="AI1257" s="360"/>
      <c r="AJ1257" s="360"/>
      <c r="AK1257" s="360"/>
      <c r="AL1257" s="360" t="s">
        <v>21</v>
      </c>
      <c r="AM1257" s="360"/>
      <c r="AN1257" s="360"/>
      <c r="AO1257" s="364"/>
      <c r="AP1257" s="365" t="s">
        <v>293</v>
      </c>
      <c r="AQ1257" s="365"/>
      <c r="AR1257" s="365"/>
      <c r="AS1257" s="365"/>
      <c r="AT1257" s="365"/>
      <c r="AU1257" s="365"/>
      <c r="AV1257" s="365"/>
      <c r="AW1257" s="365"/>
      <c r="AX1257" s="365"/>
      <c r="AY1257">
        <f t="shared" ref="AY1257:AY1258" si="35">$AY$1255</f>
        <v>0</v>
      </c>
    </row>
    <row r="1258" spans="1:51" ht="26.25" hidden="1"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hidden="1"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hidden="1"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hidden="1"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hidden="1"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hidden="1"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hidden="1"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hidden="1"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hidden="1"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hidden="1"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hidden="1"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hidden="1"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hidden="1"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hidden="1"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hidden="1"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hidden="1"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hidden="1"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hidden="1"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hidden="1"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hidden="1"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hidden="1"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hidden="1"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hidden="1"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hidden="1"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hidden="1"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hidden="1"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hidden="1"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hidden="1"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hidden="1"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hidden="1"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60"/>
      <c r="B1290" s="360"/>
      <c r="C1290" s="360" t="s">
        <v>26</v>
      </c>
      <c r="D1290" s="360"/>
      <c r="E1290" s="360"/>
      <c r="F1290" s="360"/>
      <c r="G1290" s="360"/>
      <c r="H1290" s="360"/>
      <c r="I1290" s="360"/>
      <c r="J1290" s="152" t="s">
        <v>292</v>
      </c>
      <c r="K1290" s="361"/>
      <c r="L1290" s="361"/>
      <c r="M1290" s="361"/>
      <c r="N1290" s="361"/>
      <c r="O1290" s="361"/>
      <c r="P1290" s="247" t="s">
        <v>27</v>
      </c>
      <c r="Q1290" s="247"/>
      <c r="R1290" s="247"/>
      <c r="S1290" s="247"/>
      <c r="T1290" s="247"/>
      <c r="U1290" s="247"/>
      <c r="V1290" s="247"/>
      <c r="W1290" s="247"/>
      <c r="X1290" s="247"/>
      <c r="Y1290" s="362" t="s">
        <v>344</v>
      </c>
      <c r="Z1290" s="363"/>
      <c r="AA1290" s="363"/>
      <c r="AB1290" s="363"/>
      <c r="AC1290" s="152" t="s">
        <v>329</v>
      </c>
      <c r="AD1290" s="152"/>
      <c r="AE1290" s="152"/>
      <c r="AF1290" s="152"/>
      <c r="AG1290" s="152"/>
      <c r="AH1290" s="362" t="s">
        <v>257</v>
      </c>
      <c r="AI1290" s="360"/>
      <c r="AJ1290" s="360"/>
      <c r="AK1290" s="360"/>
      <c r="AL1290" s="360" t="s">
        <v>21</v>
      </c>
      <c r="AM1290" s="360"/>
      <c r="AN1290" s="360"/>
      <c r="AO1290" s="364"/>
      <c r="AP1290" s="365" t="s">
        <v>293</v>
      </c>
      <c r="AQ1290" s="365"/>
      <c r="AR1290" s="365"/>
      <c r="AS1290" s="365"/>
      <c r="AT1290" s="365"/>
      <c r="AU1290" s="365"/>
      <c r="AV1290" s="365"/>
      <c r="AW1290" s="365"/>
      <c r="AX1290" s="365"/>
      <c r="AY1290">
        <f t="shared" ref="AY1290:AY1291" si="36">$AY$1288</f>
        <v>0</v>
      </c>
    </row>
    <row r="1291" spans="1:51" ht="26.25" hidden="1"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hidden="1"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hidden="1"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hidden="1"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hidden="1"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hidden="1"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hidden="1"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hidden="1"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hidden="1"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hidden="1"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hidden="1"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hidden="1"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hidden="1"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hidden="1"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hidden="1"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hidden="1"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hidden="1"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hidden="1"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hidden="1"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hidden="1"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hidden="1"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hidden="1"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hidden="1"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hidden="1"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hidden="1"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hidden="1"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hidden="1"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hidden="1"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hidden="1"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hidden="1"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1" manualBreakCount="1">
    <brk id="166"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2021-06-17T12:30:36Z</cp:lastPrinted>
  <dcterms:created xsi:type="dcterms:W3CDTF">2012-03-13T00:50:25Z</dcterms:created>
  <dcterms:modified xsi:type="dcterms:W3CDTF">2021-07-05T06:24:44Z</dcterms:modified>
</cp:coreProperties>
</file>