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213" i="3"/>
  <c r="AY271"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<sst xmlns="http://schemas.openxmlformats.org/spreadsheetml/2006/main" count="2370" uniqueCount="736">
  <si>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</si>
  <si>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</si>
  <si>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</si>
  <si>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</si>
  <si>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</si>
  <si>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</si>
  <si>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</si>
  <si>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</si>
  <si>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</si>
  <si>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</si>
  <si>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</si>
  <si>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</si>
  <si>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</si>
  <si>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</si>
  <si>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</si>
  <si>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</si>
  <si>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</si>
  <si>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</si>
  <si>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</si>
  <si>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</si>
  <si>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</si>
  <si>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</si>
  <si>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</si>
  <si>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</si>
  <si>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</si>
  <si>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</si>
  <si>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</si>
  <si>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</si>
  <si>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</si>
  <si>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</si>
  <si>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</si>
  <si>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</si>
  <si>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</si>
  <si>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</si>
  <si>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</si>
  <si>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</si>
  <si>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</si>
  <si>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</si>
  <si>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</si>
  <si>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</si>
  <si>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</si>
  <si>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</si>
  <si>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</si>
  <si>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</si>
  <si>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</si>
  <si>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</si>
  <si>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</si>
  <si>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</si>
  <si>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</si>
  <si>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</si>
  <si>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</si>
  <si>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</si>
  <si>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</si>
  <si>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</si>
  <si>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</si>
  <si>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</si>
  <si>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</si>
  <si>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</si>
  <si>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</si>
  <si>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</si>
  <si>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</si>
  <si>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</si>
  <si>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</si>
  <si>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</si>
  <si>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</si>
  <si>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</si>
  <si>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</si>
  <si>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</si>
  <si>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</si>
  <si>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</si>
  <si>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</si>
  <si>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</si>
  <si>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</si>
  <si>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</si>
  <si>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</si>
  <si>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</si>
  <si>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</si>
  <si>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</si>
  <si>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</si>
  <si>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</si>
  <si>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</si>
  <si>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</si>
  <si>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</si>
  <si>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</si>
  <si>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</si>
  <si>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</si>
  <si>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</si>
  <si>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</si>
  <si>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</si>
  <si>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</si>
  <si>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</si>
  <si>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</si>
  <si>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</si>
  <si>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</si>
  <si>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</si>
  <si>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</si>
  <si>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</si>
  <si>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</si>
  <si>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</si>
  <si>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</si>
  <si>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</si>
  <si>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</si>
  <si>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</si>
  <si>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</si>
  <si>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</si>
  <si>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</si>
  <si>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</si>
  <si>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</si>
  <si>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</si>
  <si>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</si>
  <si>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</si>
  <si>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</si>
  <si>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</si>
  <si>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</si>
  <si>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</si>
  <si>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</si>
  <si>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</si>
  <si>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</si>
  <si>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</si>
  <si>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</si>
  <si>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</si>
  <si>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</si>
  <si>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</si>
  <si>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</si>
  <si>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</si>
  <si>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</si>
  <si>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</si>
  <si>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</si>
  <si>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</si>
  <si>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</si>
  <si>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</si>
  <si>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</si>
  <si>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</si>
  <si>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</si>
  <si>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</si>
  <si>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</si>
  <si>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</si>
  <si>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</si>
  <si>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</si>
  <si>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</si>
  <si>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</si>
  <si>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</si>
  <si>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</si>
  <si>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</si>
  <si>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</si>
  <si>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</si>
  <si>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</si>
  <si>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</si>
  <si>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</si>
  <si>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</si>
  <si>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</si>
  <si>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</si>
  <si>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</si>
  <si>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</si>
  <si>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</si>
  <si>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</si>
  <si>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</si>
  <si>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</si>
  <si>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</si>
  <si>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</si>
  <si>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</si>
  <si>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</si>
  <si>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</si>
  <si>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</si>
  <si>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</si>
  <si>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</si>
  <si>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</si>
  <si>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</si>
  <si>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</si>
  <si>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</si>
  <si>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</si>
  <si>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</si>
  <si>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</si>
  <si>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</si>
  <si>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</si>
  <si>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</si>
  <si>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</si>
  <si>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</si>
  <si>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</si>
  <si>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</si>
  <si>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</si>
  <si>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</si>
  <si>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</si>
  <si>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</si>
  <si>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</si>
  <si>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</si>
  <si>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</si>
  <si>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</si>
  <si>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</si>
  <si>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</si>
  <si>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</si>
  <si>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</si>
  <si>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</si>
  <si>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</si>
  <si>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</si>
  <si>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</si>
  <si>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</si>
  <si>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</si>
  <si>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</si>
  <si>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</si>
  <si>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</si>
  <si>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</si>
  <si>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</si>
  <si>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</si>
  <si>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</si>
  <si>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</si>
  <si>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</si>
  <si>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</si>
  <si>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</si>
  <si>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</si>
  <si>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</si>
  <si>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</si>
  <si>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</si>
  <si>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</si>
  <si>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</si>
  <si>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</si>
  <si>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</si>
  <si>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</si>
  <si>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</si>
  <si>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</si>
  <si>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</si>
  <si>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</si>
  <si>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</si>
  <si>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</si>
  <si>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</si>
  <si>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</si>
  <si>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</si>
  <si>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</si>
  <si>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</si>
  <si>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</si>
  <si>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</si>
  <si>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</si>
  <si>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</si>
  <si>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</si>
  <si>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</si>
  <si>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</si>
  <si>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</si>
  <si>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</si>
  <si>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</si>
  <si>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</si>
  <si>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</si>
  <si>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</si>
  <si>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</si>
  <si>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</si>
  <si>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</si>
  <si>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</si>
  <si>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</si>
  <si>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</si>
  <si>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</si>
  <si>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</si>
  <si>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</si>
  <si>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</si>
  <si>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</si>
  <si>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</si>
  <si>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</si>
  <si>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</si>
  <si>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</si>
  <si>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</si>
  <si>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</si>
  <si>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</si>
  <si>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</si>
  <si>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</si>
  <si>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</si>
  <si>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</si>
  <si>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</si>
  <si>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</si>
  <si>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</si>
  <si>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</si>
  <si>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</si>
  <si>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</si>
  <si>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</si>
  <si>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</si>
  <si>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</si>
  <si>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</si>
  <si>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</si>
  <si>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</si>
  <si>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</si>
  <si>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</si>
  <si>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</si>
  <si>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</si>
  <si>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</si>
  <si>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</si>
  <si>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</si>
  <si>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</si>
  <si>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</si>
  <si>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</si>
  <si>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</si>
  <si>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</si>
  <si>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</si>
  <si>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</si>
  <si>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</si>
  <si>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</si>
  <si>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</si>
  <si>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</si>
  <si>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</si>
  <si>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</si>
  <si>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</si>
  <si>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</si>
  <si>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</si>
  <si>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</si>
  <si>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</si>
  <si>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</si>
  <si>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</si>
  <si>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</si>
  <si>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</si>
  <si>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</si>
  <si>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</si>
  <si>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</si>
  <si>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</si>
  <si>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</si>
  <si>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</si>
  <si>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</si>
  <si>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</si>
  <si>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</si>
  <si>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</si>
  <si>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</si>
  <si>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</si>
  <si>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</si>
  <si>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</si>
  <si>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</si>
  <si>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</si>
  <si>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</si>
  <si>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</si>
  <si>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</si>
  <si>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</si>
  <si>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</si>
  <si>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</si>
  <si>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</si>
  <si>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</si>
  <si>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</si>
  <si>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</si>
  <si>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</si>
  <si>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</si>
  <si>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</si>
  <si>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</si>
  <si>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</si>
  <si>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</si>
  <si>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</si>
  <si>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</si>
  <si>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</si>
  <si>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</si>
  <si>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</si>
  <si>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</si>
  <si>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</si>
  <si>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</si>
  <si>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</si>
  <si>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</si>
  <si>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</si>
  <si>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</si>
  <si>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</si>
  <si>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</si>
  <si>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</si>
  <si>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</si>
  <si>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</si>
  <si>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</si>
  <si>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</si>
  <si>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</si>
  <si>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</si>
  <si>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</si>
  <si>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</si>
  <si>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</si>
  <si>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</si>
  <si>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</si>
  <si>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</si>
  <si>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</si>
  <si>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</si>
  <si>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</si>
  <si>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</si>
  <si>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</si>
  <si>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</si>
  <si>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</si>
  <si>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</si>
  <si>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</si>
  <si>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</si>
  <si>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</si>
  <si>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</si>
  <si>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</si>
  <si>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</si>
  <si>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</si>
  <si>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</si>
  <si>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</si>
  <si>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</si>
  <si>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</si>
  <si>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</si>
  <si>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</si>
  <si>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</si>
  <si>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</si>
  <si>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</si>
  <si>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</si>
  <si>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</si>
  <si>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</si>
  <si>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</si>
  <si>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</si>
  <si>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</si>
  <si>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</si>
  <si>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</si>
  <si>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</si>
  <si>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</si>
  <si>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</si>
  <si>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</si>
  <si>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</si>
  <si>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</si>
  <si>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</si>
  <si>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</si>
  <si>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</si>
  <si>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</si>
  <si>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</si>
  <si>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</si>
  <si>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</si>
  <si>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</si>
  <si>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</si>
  <si>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</si>
  <si>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</si>
  <si>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</si>
  <si>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</si>
  <si>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</si>
  <si>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</si>
  <si>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</si>
  <si>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</si>
  <si>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</si>
  <si>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</si>
  <si>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</si>
  <si>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</si>
  <si>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</si>
  <si>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</si>
  <si>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</si>
  <si>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</si>
  <si>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</si>
  <si>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</si>
  <si>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</si>
  <si>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</si>
  <si>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</si>
  <si>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</si>
  <si>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</si>
  <si>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</si>
  <si>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</si>
  <si>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</si>
  <si>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</si>
  <si>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</si>
  <si>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</si>
  <si>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</si>
  <si>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</si>
  <si>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</si>
  <si>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</si>
  <si>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</si>
  <si>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</si>
  <si>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</si>
  <si>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</si>
  <si>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</si>
  <si>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</si>
  <si>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</si>
  <si>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</si>
  <si>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</si>
  <si>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</si>
  <si>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</si>
  <si>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</si>
  <si>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</si>
  <si>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</si>
  <si>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</si>
  <si>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</si>
  <si>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</si>
  <si>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</si>
  <si>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</si>
  <si>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</si>
  <si>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</si>
  <si>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</si>
  <si>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</si>
  <si>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</si>
  <si>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</si>
  <si>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</si>
  <si>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</si>
  <si>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</si>
  <si>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</si>
  <si>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</si>
  <si>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</si>
  <si>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</si>
  <si>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</si>
  <si>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</si>
  <si>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</si>
  <si>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</si>
  <si>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</si>
  <si>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</si>
  <si>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</si>
  <si>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</si>
  <si>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</si>
  <si>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</si>
  <si>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</si>
  <si>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</si>
  <si>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</si>
  <si>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</si>
  <si>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</si>
  <si>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</si>
  <si>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</si>
  <si>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</si>
  <si>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</si>
  <si>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</si>
  <si>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</si>
  <si>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</si>
  <si>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</si>
  <si>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</si>
  <si>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</si>
  <si>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</si>
  <si>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</si>
  <si>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</si>
  <si>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</si>
  <si>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</si>
  <si>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</si>
  <si>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</si>
  <si>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</si>
  <si>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</si>
  <si>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</si>
  <si>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</si>
  <si>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</si>
  <si>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</si>
  <si>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</si>
  <si>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</si>
  <si>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</si>
  <si>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</si>
  <si>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</si>
  <si>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</si>
  <si>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</si>
  <si>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</si>
  <si>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</si>
  <si>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</si>
  <si>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</si>
  <si>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</si>
  <si>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</si>
  <si>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</si>
  <si>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</si>
  <si>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</si>
  <si>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</si>
  <si>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</si>
  <si>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</si>
  <si>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</si>
  <si>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</si>
  <si>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</si>
  <si>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</si>
  <si>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</si>
  <si>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</si>
  <si>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</si>
  <si>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</si>
  <si>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</si>
  <si>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</si>
  <si>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</si>
  <si>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</si>
  <si>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</si>
  <si>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</si>
  <si>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</si>
  <si>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</si>
  <si>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</si>
  <si>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</si>
  <si>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</si>
  <si>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</si>
  <si>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</si>
  <si>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</si>
  <si>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</si>
  <si>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</si>
  <si>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</si>
  <si>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</si>
  <si>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</si>
  <si>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</si>
  <si>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</si>
  <si>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</si>
  <si>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</si>
  <si>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</si>
  <si>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</si>
  <si>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</si>
  <si>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</si>
  <si>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</si>
  <si>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</si>
  <si>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</si>
  <si>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</si>
  <si>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</si>
  <si>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</si>
  <si>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</si>
  <si>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</si>
  <si>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</si>
  <si>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</si>
  <si>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</si>
  <si>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</si>
  <si>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</si>
  <si>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</si>
  <si>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</si>
  <si>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</si>
  <si>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</si>
  <si>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</si>
  <si>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</si>
  <si>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</si>
  <si>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</si>
  <si>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</si>
  <si>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</si>
  <si>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</si>
  <si>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</si>
  <si>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</si>
  <si>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</si>
  <si>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</si>
  <si>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</si>
  <si>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</si>
  <si>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</si>
  <si>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</si>
  <si>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</si>
  <si>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</si>
  <si>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</si>
  <si>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</si>
  <si>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</si>
  <si>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</si>
  <si>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</si>
  <si>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</si>
  <si>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</si>
  <si>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</si>
  <si>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</si>
  <si>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</si>
  <si>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</si>
  <si>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</si>
  <si>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</si>
  <si>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</si>
  <si>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</si>
  <si>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</si>
  <si>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</si>
  <si>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</si>
  <si>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</si>
  <si>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</si>
  <si>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</si>
  <si>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</si>
  <si>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</si>
  <si>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</si>
  <si>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</si>
  <si>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</si>
  <si>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</si>
  <si>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環境技術実証事業</t>
  </si>
  <si>
    <t>大臣官房</t>
  </si>
  <si>
    <t>室長　曽宮　和夫</t>
  </si>
  <si>
    <t>平成15年度</t>
  </si>
  <si>
    <t>令和2年度</t>
  </si>
  <si>
    <t>総合政策課環境研究技術室</t>
  </si>
  <si>
    <t>-</t>
  </si>
  <si>
    <t>・「経済成長戦略大綱」（平成18年7月財政・経済一体改革会議、平成20年6月改定）
・「21世紀環境立国戦略」（平成19年6月閣議決定）
・「エネルギー基本計画」（第5次計画、平成30年7月閣議決定）
・「第5次環境基本計画」（平成30年4月17日閣議決定）
・「環境研究・環境技術開発の推進戦略」（令和元年５月環境大臣決定）</t>
  </si>
  <si>
    <t>中小企業等が開発・保有する既に実用化された先進的環境技術に対し、環境保全効果等について第三者による客観的な評価指標を用いて実証することで、技術の普及を促すとともに実証方法の確立を図る。</t>
  </si>
  <si>
    <t>公害調査費</t>
  </si>
  <si>
    <t>フォローアップ調査において効果が得られたとされた技術の割合が50%以上</t>
  </si>
  <si>
    <t>フォローアップ調査実施年度の、「実証後の効果」の質問において、
「十分な効果が得られた」「ほぼ効果を得ることができた」の回答数/「未回答」「分からない」を除いた総回答数</t>
  </si>
  <si>
    <t>環境技術実証事業運営・調査等業務（実証運営機関）報告書
※令和元年度まで、フォローアップ調査は3年に一度実施</t>
  </si>
  <si>
    <t>実証技術数</t>
  </si>
  <si>
    <t>技術</t>
  </si>
  <si>
    <t>（執行額）／（実証技術数）　　　　　　　　　　　　</t>
    <phoneticPr fontId="5"/>
  </si>
  <si>
    <t>百万円/件</t>
  </si>
  <si>
    <t>百万円/件</t>
    <phoneticPr fontId="5"/>
  </si>
  <si>
    <t>90/10</t>
  </si>
  <si>
    <t>72/13</t>
  </si>
  <si>
    <t>　　/</t>
    <phoneticPr fontId="5"/>
  </si>
  <si>
    <t>　　/</t>
    <phoneticPr fontId="5"/>
  </si>
  <si>
    <t>9.環境政策の基盤整備</t>
  </si>
  <si>
    <t>件</t>
  </si>
  <si>
    <t>281</t>
  </si>
  <si>
    <t>262</t>
  </si>
  <si>
    <t>269</t>
  </si>
  <si>
    <t>310</t>
  </si>
  <si>
    <t>308</t>
  </si>
  <si>
    <t>297</t>
  </si>
  <si>
    <t>278</t>
  </si>
  <si>
    <t>293</t>
  </si>
  <si>
    <t>00295</t>
  </si>
  <si>
    <t>○</t>
  </si>
  <si>
    <t>本事業の概要は以下のとおりである。
①　有識者からなる検討会での議論を踏まえ、実証対象とする技術領域を設定
②　実証対象技術を公募し、外部有識者からなる検討会において審査・選定
③　実証機関において、実証計画の策定、実証の実施、実証報告書の作成
④　実証報告書の公表、実証した技術に対するロゴマーク等の交付
　※　試験に係る費用は、実証申請者の負担</t>
    <phoneticPr fontId="5"/>
  </si>
  <si>
    <t>-</t>
    <phoneticPr fontId="5"/>
  </si>
  <si>
    <t>-</t>
    <phoneticPr fontId="5"/>
  </si>
  <si>
    <t>-</t>
    <phoneticPr fontId="5"/>
  </si>
  <si>
    <t>-</t>
    <phoneticPr fontId="5"/>
  </si>
  <si>
    <t>当該事業は、先進的環境技術の環境保全効果等について、客観的な実証を行うことによって、地方公共団体、企業、消費者等のエンドユーザーの安心できる使用に資するという国民のニーズに沿うものである。</t>
    <phoneticPr fontId="5"/>
  </si>
  <si>
    <t>当該事業は、客観的に行う必要があることから、エンドユーザーではない第三者である国が実施することが適切であり、また、国が実施することで、全国的に環境技術を募ることができ、実証結果を国内外に広く普及することもできる。</t>
    <phoneticPr fontId="5"/>
  </si>
  <si>
    <t>環境技術について国が強化・実証を行うとともに、適切な情報提供を行うことによって技術の普及を支援するという政策目標に対して、当該事業は、実証を実施し、多段階に外部有識者の検討を経るなど、ファクトに基づく客観的な評価を実現し、政策目的にダイレクトに応える事業となっている。</t>
    <phoneticPr fontId="5"/>
  </si>
  <si>
    <t>支出先の選定については、総合評価落札方式、公募方式または企画競争方式によって、予算の範囲内において、各業務の実施に関する十分な能力を有する事業者を選定している。
実証機関については外部有識者からなる検討会における審査を経て随意契約を行っている。</t>
    <phoneticPr fontId="5"/>
  </si>
  <si>
    <t>有</t>
  </si>
  <si>
    <t>無</t>
  </si>
  <si>
    <t>受益者は応分の手数料を負担しており妥当である。</t>
    <phoneticPr fontId="5"/>
  </si>
  <si>
    <t>単位当たりコストについて、基本的に試験実施に係る実費等は手数料で賄うこととなっており、妥当なコスト水準となっている。</t>
    <phoneticPr fontId="5"/>
  </si>
  <si>
    <t>‐</t>
  </si>
  <si>
    <t>実証方法・結果の検討を含め客観性・信頼性を確保するための費用であり妥当である。手数料額は、外部有識者の検討を経ており、実証申請者はその額に合意の上で、申請することとなっている。</t>
    <phoneticPr fontId="5"/>
  </si>
  <si>
    <t>△</t>
  </si>
  <si>
    <t>実証技術にロゴマーク及び実証番号を付与することで、環境技術の普及を促進し、また、成果物である実証報告書は、環境省HPに掲載するのみならず、学会や展示会などの場で発表するなど、環境技術の普及に向けて十分に活用されている。</t>
    <phoneticPr fontId="5"/>
  </si>
  <si>
    <t>-</t>
    <phoneticPr fontId="5"/>
  </si>
  <si>
    <t>-</t>
    <phoneticPr fontId="5"/>
  </si>
  <si>
    <t>-</t>
    <phoneticPr fontId="5"/>
  </si>
  <si>
    <t>令和2年度のフォローアップ調査においては目標を十分に達成することができた。なお、本事業については令和2年度で廃止されるため、令和3年度の目標設定は行っていない。</t>
    <rPh sb="0" eb="2">
      <t>レイワ</t>
    </rPh>
    <rPh sb="3" eb="5">
      <t>ネンド</t>
    </rPh>
    <rPh sb="13" eb="15">
      <t>チョウサ</t>
    </rPh>
    <rPh sb="20" eb="22">
      <t>モクヒョウ</t>
    </rPh>
    <rPh sb="23" eb="25">
      <t>ジュウブン</t>
    </rPh>
    <rPh sb="26" eb="28">
      <t>タッセイ</t>
    </rPh>
    <rPh sb="40" eb="41">
      <t>ホン</t>
    </rPh>
    <rPh sb="41" eb="43">
      <t>ジギョウ</t>
    </rPh>
    <rPh sb="48" eb="50">
      <t>レイワ</t>
    </rPh>
    <rPh sb="51" eb="53">
      <t>ネンド</t>
    </rPh>
    <rPh sb="54" eb="56">
      <t>ハイシ</t>
    </rPh>
    <rPh sb="62" eb="64">
      <t>レイワ</t>
    </rPh>
    <rPh sb="65" eb="67">
      <t>ネンド</t>
    </rPh>
    <rPh sb="68" eb="70">
      <t>モクヒョウ</t>
    </rPh>
    <rPh sb="70" eb="72">
      <t>セッテイ</t>
    </rPh>
    <rPh sb="73" eb="74">
      <t>オコナ</t>
    </rPh>
    <phoneticPr fontId="5"/>
  </si>
  <si>
    <t>「イノベーション創出のための環境スタートアップ研究開発支援事業」に統合された為</t>
    <phoneticPr fontId="5"/>
  </si>
  <si>
    <t>・実証件数の縮小、運営の効率化等を行い予算規模を縮小した上で「イノベーション創出のための環境スタートアップ研究開発支援事業」に統合。</t>
    <rPh sb="1" eb="3">
      <t>ジッショウ</t>
    </rPh>
    <rPh sb="3" eb="5">
      <t>ケンスウ</t>
    </rPh>
    <rPh sb="6" eb="8">
      <t>シュクショウ</t>
    </rPh>
    <rPh sb="9" eb="11">
      <t>ウンエイ</t>
    </rPh>
    <rPh sb="12" eb="15">
      <t>コウリツカ</t>
    </rPh>
    <rPh sb="15" eb="16">
      <t>トウ</t>
    </rPh>
    <rPh sb="17" eb="18">
      <t>オコナ</t>
    </rPh>
    <rPh sb="19" eb="21">
      <t>ヨサン</t>
    </rPh>
    <rPh sb="21" eb="23">
      <t>キボ</t>
    </rPh>
    <rPh sb="24" eb="26">
      <t>シュクショウ</t>
    </rPh>
    <rPh sb="28" eb="29">
      <t>ウエ</t>
    </rPh>
    <rPh sb="63" eb="65">
      <t>トウゴウ</t>
    </rPh>
    <phoneticPr fontId="5"/>
  </si>
  <si>
    <t>人件費</t>
  </si>
  <si>
    <t>人件費</t>
    <rPh sb="0" eb="3">
      <t>ジンケンヒ</t>
    </rPh>
    <phoneticPr fontId="5"/>
  </si>
  <si>
    <t>一般管理費、消費税等</t>
    <rPh sb="0" eb="2">
      <t>イッパン</t>
    </rPh>
    <rPh sb="2" eb="5">
      <t>カンリヒ</t>
    </rPh>
    <rPh sb="6" eb="9">
      <t>ショウヒゼイ</t>
    </rPh>
    <rPh sb="9" eb="10">
      <t>トウ</t>
    </rPh>
    <phoneticPr fontId="5"/>
  </si>
  <si>
    <t>一般社団法人産業環境管理協会</t>
  </si>
  <si>
    <t>一般社団法人産業環境管理協会</t>
    <phoneticPr fontId="5"/>
  </si>
  <si>
    <t>公益社団法人 日本環境技術協会</t>
  </si>
  <si>
    <t>一般社団法人埼玉県環境検査研究協会</t>
  </si>
  <si>
    <t>株式会社電力テクノシステムズ</t>
  </si>
  <si>
    <t>特定非営利活動法人地中熱利用促進協会</t>
  </si>
  <si>
    <t>日本ミクニヤ株式会社</t>
  </si>
  <si>
    <t>株式会社ＭＡｃＳ</t>
  </si>
  <si>
    <t>一般財団法人建材試験センター</t>
  </si>
  <si>
    <t>令和２年度環境技術実証事業運営・調査等業務（実証運営機関）</t>
    <phoneticPr fontId="5"/>
  </si>
  <si>
    <t>CIC Japan 合同会社</t>
  </si>
  <si>
    <t>令和２年度環境技術実証事業　資源循環技術（エコ次亜生成技術）実証機関業務、および令和２年度環境技術実証事業 湖沼等水質浄化技術 実証機関業務（実証計画の策定等）【実証実施・報告書作成）</t>
    <rPh sb="23" eb="24">
      <t>ツギ</t>
    </rPh>
    <rPh sb="24" eb="25">
      <t>ア</t>
    </rPh>
    <rPh sb="25" eb="27">
      <t>セイセイ</t>
    </rPh>
    <rPh sb="27" eb="29">
      <t>ギジュツ</t>
    </rPh>
    <rPh sb="81" eb="83">
      <t>ジッショウ</t>
    </rPh>
    <rPh sb="83" eb="85">
      <t>ジッシ</t>
    </rPh>
    <rPh sb="86" eb="89">
      <t>ホウコクショ</t>
    </rPh>
    <rPh sb="89" eb="91">
      <t>サクセイ</t>
    </rPh>
    <phoneticPr fontId="5"/>
  </si>
  <si>
    <t>令和２年度環境技術実証事業 気候変動対策技術 実証機関業務（実証計画の策定等）（実証実施・報告書作成）</t>
    <rPh sb="40" eb="42">
      <t>ジッショウ</t>
    </rPh>
    <rPh sb="42" eb="44">
      <t>ジッシ</t>
    </rPh>
    <rPh sb="45" eb="48">
      <t>ホウコクショ</t>
    </rPh>
    <rPh sb="48" eb="50">
      <t>サクセイ</t>
    </rPh>
    <phoneticPr fontId="5"/>
  </si>
  <si>
    <t>令和２年度環境技術実証事業地中熱利用システム技術区分実証機関業務（実証計画の策定等）（実証実施・報告書作成）</t>
    <rPh sb="43" eb="45">
      <t>ジッショウ</t>
    </rPh>
    <rPh sb="45" eb="47">
      <t>ジッシ</t>
    </rPh>
    <rPh sb="48" eb="51">
      <t>ホウコクショ</t>
    </rPh>
    <rPh sb="51" eb="53">
      <t>サクセイ</t>
    </rPh>
    <phoneticPr fontId="5"/>
  </si>
  <si>
    <t>令和２年度環境技術実証事業（閉鎖性海域における水環境改善技術区分）実証機関業務（実証実施・報告書作成）</t>
    <rPh sb="40" eb="42">
      <t>ジッショウ</t>
    </rPh>
    <rPh sb="42" eb="44">
      <t>ジッシ</t>
    </rPh>
    <rPh sb="45" eb="48">
      <t>ホウコクショ</t>
    </rPh>
    <rPh sb="48" eb="50">
      <t>サクセイ</t>
    </rPh>
    <phoneticPr fontId="5"/>
  </si>
  <si>
    <t>令和２年度環境技術実証事業　ヒートアイランド対策技術区分　実証機関業務（実証計画の策定等）</t>
  </si>
  <si>
    <t>令和２年度環境技術に係るスタートアップ調査およびピッチイベント開催等業務</t>
  </si>
  <si>
    <t>C.公益社団法人 日本環境技術協会</t>
    <phoneticPr fontId="5"/>
  </si>
  <si>
    <t>B.一般社団法人産業環境管理協会</t>
    <phoneticPr fontId="5"/>
  </si>
  <si>
    <t>A.一般社団法人産業環境管理協会</t>
    <phoneticPr fontId="5"/>
  </si>
  <si>
    <t>D.　CIC Japan 合同会社</t>
    <phoneticPr fontId="5"/>
  </si>
  <si>
    <t>諸謝金、旅費交通費、広報活動費、委託費、　　　印刷製本費</t>
    <rPh sb="0" eb="1">
      <t>ショ</t>
    </rPh>
    <rPh sb="1" eb="3">
      <t>シャキン</t>
    </rPh>
    <rPh sb="4" eb="6">
      <t>リョヒ</t>
    </rPh>
    <rPh sb="6" eb="9">
      <t>コウツウヒ</t>
    </rPh>
    <rPh sb="10" eb="12">
      <t>コウホウ</t>
    </rPh>
    <rPh sb="12" eb="15">
      <t>カツドウヒ</t>
    </rPh>
    <rPh sb="16" eb="19">
      <t>イタクヒ</t>
    </rPh>
    <rPh sb="23" eb="25">
      <t>インサツ</t>
    </rPh>
    <rPh sb="25" eb="27">
      <t>セイホン</t>
    </rPh>
    <rPh sb="27" eb="28">
      <t>ヒ</t>
    </rPh>
    <phoneticPr fontId="5"/>
  </si>
  <si>
    <t>業務費</t>
    <rPh sb="0" eb="3">
      <t>ギョウムヒ</t>
    </rPh>
    <phoneticPr fontId="5"/>
  </si>
  <si>
    <t>一般管理費、消費税等</t>
    <phoneticPr fontId="5"/>
  </si>
  <si>
    <t>諸謝金、印刷製本費</t>
    <rPh sb="4" eb="6">
      <t>インサツ</t>
    </rPh>
    <rPh sb="6" eb="8">
      <t>セイホン</t>
    </rPh>
    <rPh sb="8" eb="9">
      <t>ヒ</t>
    </rPh>
    <phoneticPr fontId="5"/>
  </si>
  <si>
    <t>諸謝金、旅費交通費、借料損料、会議費、通信運搬費、消耗品費、雑役務費、雑費</t>
    <rPh sb="0" eb="1">
      <t>ショ</t>
    </rPh>
    <rPh sb="1" eb="3">
      <t>シャキン</t>
    </rPh>
    <rPh sb="4" eb="6">
      <t>リョヒ</t>
    </rPh>
    <rPh sb="6" eb="9">
      <t>コウツウヒ</t>
    </rPh>
    <rPh sb="10" eb="12">
      <t>シャクリョウ</t>
    </rPh>
    <rPh sb="12" eb="14">
      <t>ソンリョウ</t>
    </rPh>
    <rPh sb="15" eb="18">
      <t>カイギヒ</t>
    </rPh>
    <rPh sb="19" eb="21">
      <t>ツウシン</t>
    </rPh>
    <rPh sb="21" eb="24">
      <t>ウンパンヒ</t>
    </rPh>
    <rPh sb="25" eb="28">
      <t>ショウモウヒン</t>
    </rPh>
    <rPh sb="28" eb="29">
      <t>ヒ</t>
    </rPh>
    <rPh sb="30" eb="31">
      <t>ザツ</t>
    </rPh>
    <rPh sb="31" eb="34">
      <t>エキムヒ</t>
    </rPh>
    <rPh sb="35" eb="37">
      <t>ザッピ</t>
    </rPh>
    <phoneticPr fontId="5"/>
  </si>
  <si>
    <t>その他</t>
    <rPh sb="2" eb="3">
      <t>タ</t>
    </rPh>
    <phoneticPr fontId="5"/>
  </si>
  <si>
    <t>一般管理費、消費税等</t>
    <phoneticPr fontId="5"/>
  </si>
  <si>
    <t>業務費</t>
    <phoneticPr fontId="5"/>
  </si>
  <si>
    <t>諸謝金、広報費用、委託費</t>
    <rPh sb="0" eb="1">
      <t>ショ</t>
    </rPh>
    <rPh sb="1" eb="3">
      <t>シャキン</t>
    </rPh>
    <rPh sb="4" eb="6">
      <t>コウホウ</t>
    </rPh>
    <rPh sb="6" eb="8">
      <t>ヒヨウ</t>
    </rPh>
    <rPh sb="9" eb="12">
      <t>イタクヒ</t>
    </rPh>
    <phoneticPr fontId="5"/>
  </si>
  <si>
    <t>一般管理費、消費税等</t>
    <phoneticPr fontId="5"/>
  </si>
  <si>
    <t>令和２年度環境技術実証事業運営・調査等業務　実証運営機関業務</t>
    <rPh sb="0" eb="2">
      <t>レイワ</t>
    </rPh>
    <rPh sb="3" eb="5">
      <t>ネンド</t>
    </rPh>
    <rPh sb="5" eb="7">
      <t>カンキョウ</t>
    </rPh>
    <rPh sb="7" eb="9">
      <t>ギジュツ</t>
    </rPh>
    <rPh sb="9" eb="11">
      <t>ジッショウ</t>
    </rPh>
    <rPh sb="11" eb="13">
      <t>ジギョウ</t>
    </rPh>
    <rPh sb="13" eb="15">
      <t>ウンエイ</t>
    </rPh>
    <rPh sb="16" eb="18">
      <t>チョウサ</t>
    </rPh>
    <rPh sb="18" eb="19">
      <t>トウ</t>
    </rPh>
    <rPh sb="19" eb="21">
      <t>ギョウム</t>
    </rPh>
    <rPh sb="22" eb="24">
      <t>ジッショウ</t>
    </rPh>
    <rPh sb="24" eb="26">
      <t>ウンエイ</t>
    </rPh>
    <rPh sb="26" eb="28">
      <t>キカン</t>
    </rPh>
    <rPh sb="28" eb="30">
      <t>ギョウム</t>
    </rPh>
    <phoneticPr fontId="5"/>
  </si>
  <si>
    <t>令和２年度環境技術実証事業技術調査機関業務</t>
    <rPh sb="0" eb="2">
      <t>レイワ</t>
    </rPh>
    <rPh sb="3" eb="5">
      <t>ネンド</t>
    </rPh>
    <rPh sb="5" eb="7">
      <t>カンキョウ</t>
    </rPh>
    <rPh sb="7" eb="9">
      <t>ギジュツ</t>
    </rPh>
    <rPh sb="9" eb="11">
      <t>ジッショウ</t>
    </rPh>
    <rPh sb="11" eb="13">
      <t>ジギョウ</t>
    </rPh>
    <rPh sb="13" eb="15">
      <t>ギジュツ</t>
    </rPh>
    <rPh sb="15" eb="17">
      <t>チョウサ</t>
    </rPh>
    <rPh sb="17" eb="19">
      <t>キカン</t>
    </rPh>
    <rPh sb="19" eb="21">
      <t>ギョウム</t>
    </rPh>
    <phoneticPr fontId="5"/>
  </si>
  <si>
    <t>令和2年度環境技術実証事業　実証機関業務</t>
    <rPh sb="0" eb="2">
      <t>レイワ</t>
    </rPh>
    <rPh sb="3" eb="5">
      <t>ネンド</t>
    </rPh>
    <rPh sb="5" eb="7">
      <t>カンキョウ</t>
    </rPh>
    <rPh sb="7" eb="9">
      <t>ギジュツ</t>
    </rPh>
    <rPh sb="9" eb="11">
      <t>ジッショウ</t>
    </rPh>
    <rPh sb="11" eb="13">
      <t>ジギョウ</t>
    </rPh>
    <rPh sb="14" eb="16">
      <t>ジッショウ</t>
    </rPh>
    <rPh sb="16" eb="18">
      <t>キカン</t>
    </rPh>
    <rPh sb="18" eb="20">
      <t>ギョウム</t>
    </rPh>
    <phoneticPr fontId="5"/>
  </si>
  <si>
    <t>令和2年度環境技術に係るスタートアップ調査およびピッチイベント開催等業務</t>
    <rPh sb="0" eb="2">
      <t>レイワ</t>
    </rPh>
    <rPh sb="3" eb="5">
      <t>ネンド</t>
    </rPh>
    <rPh sb="5" eb="7">
      <t>カンキョウ</t>
    </rPh>
    <rPh sb="7" eb="9">
      <t>ギジュツ</t>
    </rPh>
    <rPh sb="10" eb="11">
      <t>カカ</t>
    </rPh>
    <rPh sb="19" eb="21">
      <t>チョウサ</t>
    </rPh>
    <rPh sb="31" eb="33">
      <t>カイサイ</t>
    </rPh>
    <rPh sb="33" eb="34">
      <t>トウ</t>
    </rPh>
    <rPh sb="34" eb="36">
      <t>ギョウム</t>
    </rPh>
    <phoneticPr fontId="5"/>
  </si>
  <si>
    <t>52/6</t>
    <phoneticPr fontId="5"/>
  </si>
  <si>
    <t>・実証技術ごとに、各実証機関が実証計画等を作成し、試験を実施の上、実証結果の妥当性を評価し、実証報告書を作成する。実証機関が行う事務の実施について、各実証機関が、外部有識者により構成される技術実証検討会を設置し、検討・検証を行っている。
・実証運営機関は、実証機関の公募・選定を行い、分野横断的に事業の普及のための企画・立案・広報等を行っている。また、外部有識者により構成される環境技術実証事業運営委員会を設置し、実証機関に対して専門的知見に基づく検討・検証を行っている。
・技術調査機関は実証対象技術の募集・選定や、申請者候補である事業者に対する相談対応を行っている。また、外部有識者により構成される環境技術実証事業技術調査検討会を設置し、技術調査機関が行う事務の実施について検討・検証を行っている。
・環境省は、事業全体の方針策定、運営管理等を行い、実証機関・実証運営機関・技術調査機関を指導している。</t>
    <rPh sb="1" eb="3">
      <t>ジッショウ</t>
    </rPh>
    <rPh sb="3" eb="5">
      <t>ギジュツ</t>
    </rPh>
    <rPh sb="377" eb="379">
      <t>ジッショウ</t>
    </rPh>
    <rPh sb="379" eb="381">
      <t>キカン</t>
    </rPh>
    <rPh sb="389" eb="391">
      <t>ギジュツ</t>
    </rPh>
    <rPh sb="391" eb="393">
      <t>チョウサ</t>
    </rPh>
    <rPh sb="393" eb="395">
      <t>キカン</t>
    </rPh>
    <phoneticPr fontId="5"/>
  </si>
  <si>
    <t>公開プロセスの実施年：平成２９年
レビューシート番号：２７８
事業名：環境技術実証事業
○公開プロセスの際の「結果」：事業全体の抜本的な改善（廃止：１人、事業全体の抜本的改善：５人）
○とりまとめコメント
・実証件数の実績が伸び悩んでいるのは社会のニーズを実証分野に十分に反映できていないことによるのではないか。その原因として、実証機関ありきで技術分野が決まるような枠組みになっていることがあげられる。
・実証分野が社会のニーズに合っているか、また、環境省の政策と連動したテーマの見直しが必要である。
・実証した事業のフォローアップが十分なされていない。今後の見直しの際には、ロードマップをきちっと作成して、期限を定めて見直すべき。
・環境省、実証運営機関と実証機関の位置づけ、一者応札となっている契約などを含め、事業の枠組みを抜本的に見直す必要がある。
・実証コストの負担についても、基本的に申請者が負担する方向で見直すべき。
○対応状況の概要
　社会のニーズに応え、また、実証機関ありきの事業とならないようにするため、平成３１年度から、技術分野を改め、柔軟に対象技術を選定できるよう、技術調査機関を設ける等の枠組みの見直しを行った。
　事業のフォローアップに関しては、実証申請者に対して行っているアンケートの回収率を高めるため、アンケート様式等を修正。また、今後、アンケート結果も活用し、新しい枠組みでの実施状況を折々確認して、改善を図っていく。</t>
    <phoneticPr fontId="5"/>
  </si>
  <si>
    <t>令和２年度環境技術実証事業技術調査機関業務</t>
    <rPh sb="7" eb="9">
      <t>ギジュツ</t>
    </rPh>
    <phoneticPr fontId="5"/>
  </si>
  <si>
    <t>令和２年度環境技術実証事業 資源循環技術（人工珪砂製造技術・人工珪砂） 実証機関業務（実証計画の策定等）</t>
    <rPh sb="21" eb="23">
      <t>ジンコウ</t>
    </rPh>
    <rPh sb="23" eb="25">
      <t>ケイサ</t>
    </rPh>
    <rPh sb="25" eb="27">
      <t>セイゾウ</t>
    </rPh>
    <rPh sb="27" eb="29">
      <t>ギジュツ</t>
    </rPh>
    <rPh sb="30" eb="34">
      <t>ジンコウケイサ</t>
    </rPh>
    <phoneticPr fontId="5"/>
  </si>
  <si>
    <t>令和２年度環境技術実証事業 大気汚染対策技術（排ガス除去） 実証機関業務（実証計画の策定等）（実証実施・報告書作成）、および令和２年度環境技術実証事業 環境測定技術 【土壌簡易測定キット）実証機関業務（実証計画の策定等）</t>
    <rPh sb="47" eb="49">
      <t>ジッショウ</t>
    </rPh>
    <rPh sb="49" eb="51">
      <t>ジッシ</t>
    </rPh>
    <rPh sb="52" eb="55">
      <t>ホウコクショ</t>
    </rPh>
    <rPh sb="55" eb="57">
      <t>サクセイ</t>
    </rPh>
    <rPh sb="84" eb="86">
      <t>ドジョウ</t>
    </rPh>
    <rPh sb="86" eb="88">
      <t>カンイ</t>
    </rPh>
    <rPh sb="88" eb="90">
      <t>ソクテイ</t>
    </rPh>
    <phoneticPr fontId="5"/>
  </si>
  <si>
    <t>本事業は令和2年度で廃止され、令和3年度より業務の効率化を行った上で予算規模を縮小し、「イノベーション創出のための環境スタートアップ研究開発支援事業」に統合されている。例年申請があっても検討会での審査により実証に至らない案件もあり、実証技術数が十分に集まらない場合は追加公募を行うが、追加公募分についてはその年度で実証が間に合わず、次年度への継続案件となることがあり、継続件数が多くなると縮小した予算では対応できなくなるため、令和2年度については追加公募を行わず、実績が例年より少なくなり、不用率も大きくなっている。</t>
    <rPh sb="22" eb="24">
      <t>ギョウム</t>
    </rPh>
    <rPh sb="25" eb="28">
      <t>コウリツカ</t>
    </rPh>
    <rPh sb="29" eb="30">
      <t>オコナ</t>
    </rPh>
    <rPh sb="32" eb="33">
      <t>ウエ</t>
    </rPh>
    <rPh sb="34" eb="36">
      <t>ヨサン</t>
    </rPh>
    <rPh sb="39" eb="41">
      <t>シュクショウ</t>
    </rPh>
    <rPh sb="86" eb="88">
      <t>シンセイ</t>
    </rPh>
    <rPh sb="93" eb="96">
      <t>ケントウカイ</t>
    </rPh>
    <rPh sb="98" eb="100">
      <t>シンサ</t>
    </rPh>
    <rPh sb="103" eb="105">
      <t>ジッショウ</t>
    </rPh>
    <rPh sb="106" eb="107">
      <t>イタ</t>
    </rPh>
    <rPh sb="110" eb="112">
      <t>アンケン</t>
    </rPh>
    <rPh sb="116" eb="118">
      <t>ジッショウ</t>
    </rPh>
    <rPh sb="118" eb="120">
      <t>ギジュツ</t>
    </rPh>
    <rPh sb="120" eb="121">
      <t>スウ</t>
    </rPh>
    <rPh sb="245" eb="247">
      <t>フヨウ</t>
    </rPh>
    <rPh sb="247" eb="248">
      <t>リツ</t>
    </rPh>
    <rPh sb="249" eb="250">
      <t>オオ</t>
    </rPh>
    <phoneticPr fontId="5"/>
  </si>
  <si>
    <t>本事業は令和2年度で廃止され、令和3年度より業務の効率化を行った上で予算規模を縮小し、「イノベーション創出のための環境スタートアップ研究開発支援事業」に統合されている。</t>
    <phoneticPr fontId="5"/>
  </si>
  <si>
    <t xml:space="preserve">環境技術実証事業における実証技術数（単位：件）
目標値は平成30年度までは（テーマ自由枠以外の技術分野数）×２件＋６件、令和元年度からは（技術分野数）×３件＋２件
</t>
    <rPh sb="24" eb="27">
      <t>モクヒョウチ</t>
    </rPh>
    <phoneticPr fontId="5"/>
  </si>
  <si>
    <t>実証結果を環境省ウェブサイト等で公表し、環境技術の普及を支援することで、環境保全に資する基盤を整備する。</t>
    <phoneticPr fontId="5"/>
  </si>
  <si>
    <t>○</t>
    <phoneticPr fontId="5"/>
  </si>
  <si>
    <t>本事業は令和2年度で廃止され、令和3年度より業務の効率化を行った上で予算規模を縮小し、「イノベーション創出のための環境スタートアップ研究開発支援事業」に統合されている。例年申請があっても検討会での審査により実証に至らない案件もあり、実証技術数が十分に集まらない場合は追加公募を行うが、追加公募分についてはその年度で実証が間に合わず、次年度への継続案件となることがあり、継続件数が多くなると縮小した予算では対応できなくなるため、令和2年度については追加公募を行わず、実績が例年より少なく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</si>
</sst>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123954</xdr:colOff>
      <xdr:row>748</xdr:row>
      <xdr:rowOff>31824</xdr:rowOff>
    </xdr:from>
    <xdr:to>
      <xdr:col>27</xdr:col>
      <xdr:colOff>114637</xdr:colOff>
      <xdr:row>749</xdr:row>
      <xdr:rowOff>123951</xdr:rowOff>
    </xdr:to>
    <xdr:sp macro="" textlink="">
      <xdr:nvSpPr>
        <xdr:cNvPr id="2" name="テキスト ボックス 1"/>
        <xdr:cNvSpPr txBox="1"/>
      </xdr:nvSpPr>
      <xdr:spPr>
        <a:xfrm>
          <a:off x="3524379" y="48018774"/>
          <a:ext cx="1990933" cy="444552"/>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chemeClr val="tx1"/>
              </a:solidFill>
              <a:latin typeface="ＭＳ Ｐゴシック"/>
              <a:ea typeface="ＭＳ Ｐゴシック"/>
            </a:rPr>
            <a:t>環境省</a:t>
          </a:r>
          <a:endParaRPr lang="ja-JP" altLang="en-US" sz="1100" b="0" i="0" u="none" strike="noStrike" baseline="0">
            <a:solidFill>
              <a:schemeClr val="tx1"/>
            </a:solidFill>
            <a:latin typeface="Calibri"/>
            <a:ea typeface="ＭＳ Ｐゴシック"/>
            <a:cs typeface="Calibri"/>
          </a:endParaRPr>
        </a:p>
        <a:p>
          <a:pPr algn="ctr"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52</a:t>
          </a:r>
          <a:r>
            <a:rPr lang="ja-JP" altLang="en-US" sz="1100" b="0" i="0" u="none" strike="noStrike" baseline="0">
              <a:solidFill>
                <a:schemeClr val="tx1"/>
              </a:solidFill>
              <a:latin typeface="ＭＳ Ｐゴシック"/>
              <a:ea typeface="ＭＳ Ｐゴシック"/>
              <a:cs typeface="Calibri"/>
            </a:rPr>
            <a:t>百万円）</a:t>
          </a:r>
          <a:endParaRPr lang="ja-JP" altLang="en-US" sz="1100">
            <a:solidFill>
              <a:schemeClr val="tx1"/>
            </a:solidFill>
          </a:endParaRPr>
        </a:p>
      </xdr:txBody>
    </xdr:sp>
    <xdr:clientData/>
  </xdr:twoCellAnchor>
  <xdr:twoCellAnchor>
    <xdr:from>
      <xdr:col>17</xdr:col>
      <xdr:colOff>150316</xdr:colOff>
      <xdr:row>763</xdr:row>
      <xdr:rowOff>265598</xdr:rowOff>
    </xdr:from>
    <xdr:to>
      <xdr:col>35</xdr:col>
      <xdr:colOff>168519</xdr:colOff>
      <xdr:row>764</xdr:row>
      <xdr:rowOff>571499</xdr:rowOff>
    </xdr:to>
    <xdr:sp macro="" textlink="">
      <xdr:nvSpPr>
        <xdr:cNvPr id="3" name="テキスト ボックス 2"/>
        <xdr:cNvSpPr txBox="1"/>
      </xdr:nvSpPr>
      <xdr:spPr>
        <a:xfrm>
          <a:off x="3550741" y="53538923"/>
          <a:ext cx="3618653" cy="658326"/>
        </a:xfrm>
        <a:prstGeom prst="rect">
          <a:avLst/>
        </a:prstGeom>
        <a:noFill/>
        <a:ln>
          <a:solidFill>
            <a:schemeClr val="tx1"/>
          </a:solidFill>
        </a:ln>
      </xdr:spPr>
      <xdr:txBody>
        <a:bodyPr wrap="square" rtlCol="0">
          <a:noAutofit/>
        </a:bodyPr>
        <a:lstStyle/>
        <a:p>
          <a:pPr rtl="0"/>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．特定非営利活動法人、</a:t>
          </a:r>
          <a:r>
            <a:rPr lang="ja-JP" altLang="en-US" sz="1100" b="0" i="0" baseline="0">
              <a:solidFill>
                <a:sysClr val="windowText" lastClr="000000"/>
              </a:solidFill>
              <a:effectLst/>
              <a:latin typeface="+mn-ea"/>
              <a:ea typeface="+mn-ea"/>
              <a:cs typeface="+mn-cs"/>
            </a:rPr>
            <a:t> </a:t>
          </a:r>
          <a:r>
            <a:rPr lang="ja-JP" altLang="ja-JP" sz="1100" b="0" i="0" baseline="0">
              <a:solidFill>
                <a:sysClr val="windowText" lastClr="000000"/>
              </a:solidFill>
              <a:effectLst/>
              <a:latin typeface="+mn-ea"/>
              <a:ea typeface="+mn-ea"/>
              <a:cs typeface="+mn-cs"/>
            </a:rPr>
            <a:t>公益法人、株式会社</a:t>
          </a:r>
          <a:endParaRPr lang="en-US" altLang="ja-JP" sz="1100" b="0" i="0" baseline="0">
            <a:solidFill>
              <a:sysClr val="windowText" lastClr="000000"/>
            </a:solidFill>
            <a:effectLst/>
            <a:latin typeface="+mn-ea"/>
            <a:ea typeface="+mn-ea"/>
            <a:cs typeface="+mn-cs"/>
          </a:endParaRPr>
        </a:p>
        <a:p>
          <a:pPr rtl="0"/>
          <a:r>
            <a:rPr lang="ja-JP" altLang="en-US" sz="1100" b="0" i="0" baseline="0">
              <a:solidFill>
                <a:sysClr val="windowText" lastClr="000000"/>
              </a:solidFill>
              <a:effectLst/>
              <a:latin typeface="+mn-ea"/>
              <a:ea typeface="+mn-ea"/>
              <a:cs typeface="+mn-cs"/>
            </a:rPr>
            <a:t>　　</a:t>
          </a:r>
          <a:r>
            <a:rPr lang="ja-JP" altLang="ja-JP" sz="1100" b="0" i="0" baseline="0">
              <a:solidFill>
                <a:sysClr val="windowText" lastClr="000000"/>
              </a:solidFill>
              <a:effectLst/>
              <a:latin typeface="+mn-ea"/>
              <a:ea typeface="+mn-ea"/>
              <a:cs typeface="+mn-cs"/>
            </a:rPr>
            <a:t>（</a:t>
          </a:r>
          <a:r>
            <a:rPr lang="en-US" altLang="ja-JP" sz="1100" b="0" i="0" baseline="0">
              <a:solidFill>
                <a:sysClr val="windowText" lastClr="000000"/>
              </a:solidFill>
              <a:effectLst/>
              <a:latin typeface="+mn-ea"/>
              <a:ea typeface="+mn-ea"/>
              <a:cs typeface="+mn-cs"/>
            </a:rPr>
            <a:t>7</a:t>
          </a:r>
          <a:r>
            <a:rPr lang="ja-JP" altLang="ja-JP" sz="1100" b="0" i="0" baseline="0">
              <a:solidFill>
                <a:sysClr val="windowText" lastClr="000000"/>
              </a:solidFill>
              <a:effectLst/>
              <a:latin typeface="+mn-ea"/>
              <a:ea typeface="+mn-ea"/>
              <a:cs typeface="+mn-cs"/>
            </a:rPr>
            <a:t>機関）</a:t>
          </a:r>
          <a:endParaRPr lang="en-US" altLang="ja-JP" sz="1100" b="0" i="0" baseline="0">
            <a:solidFill>
              <a:sysClr val="windowText" lastClr="000000"/>
            </a:solidFill>
            <a:effectLst/>
            <a:latin typeface="+mn-ea"/>
            <a:ea typeface="+mn-ea"/>
            <a:cs typeface="+mn-cs"/>
          </a:endParaRPr>
        </a:p>
        <a:p>
          <a:pPr algn="ctr" rtl="0"/>
          <a:r>
            <a:rPr lang="ja-JP" altLang="ja-JP" sz="1100" b="0" i="0" baseline="0">
              <a:solidFill>
                <a:sysClr val="windowText" lastClr="000000"/>
              </a:solidFill>
              <a:effectLst/>
              <a:latin typeface="+mn-ea"/>
              <a:ea typeface="+mn-ea"/>
              <a:cs typeface="+mn-cs"/>
            </a:rPr>
            <a:t>（</a:t>
          </a:r>
          <a:r>
            <a:rPr lang="en-US" altLang="ja-JP" sz="1100" b="0" i="0" baseline="0">
              <a:solidFill>
                <a:sysClr val="windowText" lastClr="000000"/>
              </a:solidFill>
              <a:effectLst/>
              <a:latin typeface="+mn-ea"/>
              <a:ea typeface="+mn-ea"/>
              <a:cs typeface="+mn-cs"/>
            </a:rPr>
            <a:t> 27</a:t>
          </a:r>
          <a:r>
            <a:rPr lang="ja-JP" altLang="ja-JP" sz="1100" b="0" i="0" baseline="0">
              <a:solidFill>
                <a:sysClr val="windowText" lastClr="000000"/>
              </a:solidFill>
              <a:effectLst/>
              <a:latin typeface="+mn-ea"/>
              <a:ea typeface="+mn-ea"/>
              <a:cs typeface="+mn-cs"/>
            </a:rPr>
            <a:t>百万円）</a:t>
          </a:r>
          <a:endParaRPr lang="ja-JP" altLang="en-US" sz="1100">
            <a:solidFill>
              <a:sysClr val="windowText" lastClr="000000"/>
            </a:solidFill>
            <a:latin typeface="+mn-ea"/>
            <a:ea typeface="+mn-ea"/>
          </a:endParaRPr>
        </a:p>
      </xdr:txBody>
    </xdr:sp>
    <xdr:clientData/>
  </xdr:twoCellAnchor>
  <xdr:twoCellAnchor>
    <xdr:from>
      <xdr:col>17</xdr:col>
      <xdr:colOff>179950</xdr:colOff>
      <xdr:row>762</xdr:row>
      <xdr:rowOff>339652</xdr:rowOff>
    </xdr:from>
    <xdr:to>
      <xdr:col>29</xdr:col>
      <xdr:colOff>82800</xdr:colOff>
      <xdr:row>763</xdr:row>
      <xdr:rowOff>302389</xdr:rowOff>
    </xdr:to>
    <xdr:sp macro="" textlink="">
      <xdr:nvSpPr>
        <xdr:cNvPr id="4" name="テキスト ボックス 21"/>
        <xdr:cNvSpPr txBox="1"/>
      </xdr:nvSpPr>
      <xdr:spPr>
        <a:xfrm>
          <a:off x="3580375" y="53260552"/>
          <a:ext cx="2303150" cy="315162"/>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【随意契約（公募）・請負】</a:t>
          </a:r>
          <a:endParaRPr lang="ja-JP" altLang="en-US" sz="1100">
            <a:solidFill>
              <a:sysClr val="windowText" lastClr="000000"/>
            </a:solidFill>
          </a:endParaRPr>
        </a:p>
      </xdr:txBody>
    </xdr:sp>
    <xdr:clientData/>
  </xdr:twoCellAnchor>
  <xdr:twoCellAnchor>
    <xdr:from>
      <xdr:col>13</xdr:col>
      <xdr:colOff>152400</xdr:colOff>
      <xdr:row>748</xdr:row>
      <xdr:rowOff>300136</xdr:rowOff>
    </xdr:from>
    <xdr:to>
      <xdr:col>17</xdr:col>
      <xdr:colOff>123954</xdr:colOff>
      <xdr:row>748</xdr:row>
      <xdr:rowOff>300136</xdr:rowOff>
    </xdr:to>
    <xdr:cxnSp macro="">
      <xdr:nvCxnSpPr>
        <xdr:cNvPr id="5" name="直線矢印コネクタ 4"/>
        <xdr:cNvCxnSpPr/>
      </xdr:nvCxnSpPr>
      <xdr:spPr>
        <a:xfrm flipV="1">
          <a:off x="2752725" y="48287086"/>
          <a:ext cx="771654"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133343</xdr:colOff>
      <xdr:row>753</xdr:row>
      <xdr:rowOff>87393</xdr:rowOff>
    </xdr:from>
    <xdr:to>
      <xdr:col>31</xdr:col>
      <xdr:colOff>18143</xdr:colOff>
      <xdr:row>754</xdr:row>
      <xdr:rowOff>199971</xdr:rowOff>
    </xdr:to>
    <xdr:sp macro="" textlink="">
      <xdr:nvSpPr>
        <xdr:cNvPr id="6" name="テキスト ボックス 5"/>
        <xdr:cNvSpPr txBox="1"/>
      </xdr:nvSpPr>
      <xdr:spPr>
        <a:xfrm>
          <a:off x="3533768" y="49836468"/>
          <a:ext cx="2685150" cy="465003"/>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Ａ．一般社団法人産業環境管理協会</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 9</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142864</xdr:colOff>
      <xdr:row>754</xdr:row>
      <xdr:rowOff>242073</xdr:rowOff>
    </xdr:from>
    <xdr:to>
      <xdr:col>40</xdr:col>
      <xdr:colOff>9525</xdr:colOff>
      <xdr:row>758</xdr:row>
      <xdr:rowOff>100853</xdr:rowOff>
    </xdr:to>
    <xdr:sp macro="" textlink="">
      <xdr:nvSpPr>
        <xdr:cNvPr id="7" name="テキスト ボックス 6"/>
        <xdr:cNvSpPr txBox="1"/>
      </xdr:nvSpPr>
      <xdr:spPr>
        <a:xfrm>
          <a:off x="3543289" y="52410498"/>
          <a:ext cx="4467236" cy="1268480"/>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mn-ea"/>
              <a:ea typeface="+mn-ea"/>
            </a:rPr>
            <a:t>実証運営機関</a:t>
          </a:r>
          <a:endParaRPr lang="ja-JP" altLang="en-US" sz="1000" b="0" i="0" u="sng" strike="noStrike" baseline="0">
            <a:solidFill>
              <a:sysClr val="windowText" lastClr="000000"/>
            </a:solidFill>
            <a:latin typeface="+mn-ea"/>
            <a:ea typeface="+mn-ea"/>
            <a:cs typeface="Calibri"/>
          </a:endParaRPr>
        </a:p>
        <a:p>
          <a:pPr algn="l" rtl="0">
            <a:lnSpc>
              <a:spcPts val="1200"/>
            </a:lnSpc>
            <a:defRPr sz="1000"/>
          </a:pPr>
          <a:r>
            <a:rPr lang="ja-JP" altLang="en-US" sz="1000" b="0" i="0" u="none" strike="noStrike" baseline="0">
              <a:solidFill>
                <a:sysClr val="windowText" lastClr="000000"/>
              </a:solidFill>
              <a:latin typeface="+mn-ea"/>
              <a:ea typeface="+mn-ea"/>
            </a:rPr>
            <a:t>・事業の普及のための企画・立案・広報</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・技術分野の設定のための調査・検討</a:t>
          </a:r>
          <a:endParaRPr lang="en-US" altLang="ja-JP" sz="1000" b="0" i="0" u="none" strike="noStrike" baseline="0">
            <a:solidFill>
              <a:sysClr val="windowText" lastClr="000000"/>
            </a:solidFill>
            <a:latin typeface="+mn-ea"/>
            <a:ea typeface="+mn-ea"/>
          </a:endParaRPr>
        </a:p>
        <a:p>
          <a:pPr algn="l" rtl="0">
            <a:defRPr sz="1000"/>
          </a:pPr>
          <a:r>
            <a:rPr lang="ja-JP" altLang="en-US" sz="1000" b="0" i="0" u="none" strike="noStrike" baseline="0">
              <a:solidFill>
                <a:sysClr val="windowText" lastClr="000000"/>
              </a:solidFill>
              <a:latin typeface="+mn-ea"/>
              <a:ea typeface="+mn-ea"/>
            </a:rPr>
            <a:t>・実証機関の公募・選定</a:t>
          </a:r>
          <a:endParaRPr lang="en-US" altLang="ja-JP" sz="1000" b="0" i="0" u="none" strike="noStrike" baseline="0">
            <a:solidFill>
              <a:sysClr val="windowText" lastClr="000000"/>
            </a:solidFill>
            <a:latin typeface="+mn-ea"/>
            <a:ea typeface="+mn-ea"/>
          </a:endParaRPr>
        </a:p>
        <a:p>
          <a:pPr algn="l" rtl="0">
            <a:defRPr sz="1000"/>
          </a:pPr>
          <a:r>
            <a:rPr lang="ja-JP" altLang="en-US" sz="1000" b="0" i="0" u="none" strike="noStrike" baseline="0">
              <a:solidFill>
                <a:sysClr val="windowText" lastClr="000000"/>
              </a:solidFill>
              <a:latin typeface="+mn-ea"/>
              <a:ea typeface="+mn-ea"/>
            </a:rPr>
            <a:t>・環境技術実証事業運営委員会の設置</a:t>
          </a:r>
          <a:endParaRPr lang="en-US" altLang="ja-JP" sz="1000" b="0" i="0" u="none" strike="noStrike" baseline="0">
            <a:solidFill>
              <a:sysClr val="windowText" lastClr="000000"/>
            </a:solidFill>
            <a:latin typeface="+mn-ea"/>
            <a:ea typeface="+mn-ea"/>
          </a:endParaRPr>
        </a:p>
        <a:p>
          <a:pPr rtl="0"/>
          <a:r>
            <a:rPr lang="ja-JP" altLang="ja-JP" sz="1000" b="0" i="0" baseline="0">
              <a:effectLst/>
              <a:latin typeface="+mn-ea"/>
              <a:ea typeface="+mn-ea"/>
              <a:cs typeface="+mn-cs"/>
            </a:rPr>
            <a:t>・国際標準化に係る調査・検討</a:t>
          </a:r>
          <a:endParaRPr lang="ja-JP" altLang="ja-JP" sz="1000">
            <a:effectLst/>
            <a:latin typeface="+mn-ea"/>
            <a:ea typeface="+mn-ea"/>
          </a:endParaRPr>
        </a:p>
        <a:p>
          <a:pPr rtl="0"/>
          <a:r>
            <a:rPr lang="ja-JP" altLang="ja-JP" sz="1000" b="0" i="0" baseline="0">
              <a:effectLst/>
              <a:latin typeface="+mn-ea"/>
              <a:ea typeface="+mn-ea"/>
              <a:cs typeface="+mn-cs"/>
            </a:rPr>
            <a:t>・環境技術実証事業運営委員会</a:t>
          </a:r>
          <a:r>
            <a:rPr lang="ja-JP" altLang="en-US" sz="1000" b="0" i="0" baseline="0">
              <a:effectLst/>
              <a:latin typeface="+mn-ea"/>
              <a:ea typeface="+mn-ea"/>
              <a:cs typeface="+mn-cs"/>
            </a:rPr>
            <a:t>重要課題検討</a:t>
          </a:r>
          <a:r>
            <a:rPr lang="ja-JP" altLang="ja-JP" sz="1000" b="0" i="0" baseline="0">
              <a:effectLst/>
              <a:latin typeface="+mn-ea"/>
              <a:ea typeface="+mn-ea"/>
              <a:cs typeface="+mn-cs"/>
            </a:rPr>
            <a:t>小委員会の設置　　等</a:t>
          </a:r>
          <a:endParaRPr lang="ja-JP" altLang="ja-JP" sz="1000">
            <a:effectLst/>
            <a:latin typeface="+mn-ea"/>
            <a:ea typeface="+mn-ea"/>
          </a:endParaRPr>
        </a:p>
        <a:p>
          <a:pPr algn="l" rtl="0">
            <a:defRPr sz="1000"/>
          </a:pPr>
          <a:endParaRPr lang="en-US" altLang="ja-JP" sz="1000" b="0" i="0" u="none" strike="noStrike" baseline="0">
            <a:solidFill>
              <a:sysClr val="windowText" lastClr="000000"/>
            </a:solidFill>
            <a:latin typeface="+mn-ea"/>
            <a:ea typeface="+mn-ea"/>
          </a:endParaRPr>
        </a:p>
        <a:p>
          <a:pPr algn="l" rtl="0">
            <a:lnSpc>
              <a:spcPts val="1000"/>
            </a:lnSpc>
            <a:defRPr sz="1000"/>
          </a:pPr>
          <a:endParaRPr lang="ja-JP" altLang="en-US" sz="1000">
            <a:solidFill>
              <a:sysClr val="windowText" lastClr="000000"/>
            </a:solidFill>
            <a:latin typeface="+mn-ea"/>
            <a:ea typeface="+mn-ea"/>
          </a:endParaRPr>
        </a:p>
      </xdr:txBody>
    </xdr:sp>
    <xdr:clientData/>
  </xdr:twoCellAnchor>
  <xdr:twoCellAnchor>
    <xdr:from>
      <xdr:col>17</xdr:col>
      <xdr:colOff>155906</xdr:colOff>
      <xdr:row>752</xdr:row>
      <xdr:rowOff>171154</xdr:rowOff>
    </xdr:from>
    <xdr:to>
      <xdr:col>30</xdr:col>
      <xdr:colOff>92710</xdr:colOff>
      <xdr:row>753</xdr:row>
      <xdr:rowOff>109656</xdr:rowOff>
    </xdr:to>
    <xdr:sp macro="" textlink="">
      <xdr:nvSpPr>
        <xdr:cNvPr id="8" name="テキスト ボックス 22"/>
        <xdr:cNvSpPr txBox="1"/>
      </xdr:nvSpPr>
      <xdr:spPr>
        <a:xfrm>
          <a:off x="3556331" y="49567804"/>
          <a:ext cx="2537129" cy="29092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xdr:from>
      <xdr:col>13</xdr:col>
      <xdr:colOff>142304</xdr:colOff>
      <xdr:row>748</xdr:row>
      <xdr:rowOff>297803</xdr:rowOff>
    </xdr:from>
    <xdr:to>
      <xdr:col>13</xdr:col>
      <xdr:colOff>155969</xdr:colOff>
      <xdr:row>768</xdr:row>
      <xdr:rowOff>133350</xdr:rowOff>
    </xdr:to>
    <xdr:cxnSp macro="">
      <xdr:nvCxnSpPr>
        <xdr:cNvPr id="9" name="直線コネクタ 8"/>
        <xdr:cNvCxnSpPr/>
      </xdr:nvCxnSpPr>
      <xdr:spPr>
        <a:xfrm flipH="1">
          <a:off x="2742629" y="50351678"/>
          <a:ext cx="13665" cy="78460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48516</xdr:colOff>
      <xdr:row>748</xdr:row>
      <xdr:rowOff>62768</xdr:rowOff>
    </xdr:from>
    <xdr:to>
      <xdr:col>44</xdr:col>
      <xdr:colOff>195055</xdr:colOff>
      <xdr:row>749</xdr:row>
      <xdr:rowOff>9525</xdr:rowOff>
    </xdr:to>
    <xdr:sp macro="" textlink="">
      <xdr:nvSpPr>
        <xdr:cNvPr id="10" name="大かっこ 9"/>
        <xdr:cNvSpPr>
          <a:spLocks noChangeArrowheads="1"/>
        </xdr:cNvSpPr>
      </xdr:nvSpPr>
      <xdr:spPr bwMode="auto">
        <a:xfrm>
          <a:off x="7602255" y="51116768"/>
          <a:ext cx="1339235" cy="30290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solidFill>
                <a:schemeClr val="tx1"/>
              </a:solidFill>
              <a:effectLst/>
              <a:latin typeface="+mn-ea"/>
              <a:ea typeface="+mn-ea"/>
              <a:cs typeface="Times New Roman"/>
            </a:rPr>
            <a:t>事業実施に係る人件費　</a:t>
          </a:r>
          <a:r>
            <a:rPr lang="en-US" altLang="ja-JP" sz="1100" kern="100">
              <a:solidFill>
                <a:schemeClr val="tx1"/>
              </a:solidFill>
              <a:effectLst/>
              <a:latin typeface="+mn-ea"/>
              <a:ea typeface="+mn-ea"/>
              <a:cs typeface="Times New Roman"/>
            </a:rPr>
            <a:t>3.9</a:t>
          </a:r>
          <a:r>
            <a:rPr lang="ja-JP" sz="900" kern="100">
              <a:solidFill>
                <a:schemeClr val="tx1"/>
              </a:solidFill>
              <a:effectLst/>
              <a:latin typeface="+mn-ea"/>
              <a:ea typeface="+mn-ea"/>
              <a:cs typeface="Times New Roman"/>
            </a:rPr>
            <a:t>百万円</a:t>
          </a:r>
          <a:endParaRPr lang="ja-JP" sz="1050" kern="100">
            <a:solidFill>
              <a:schemeClr val="tx1"/>
            </a:solidFill>
            <a:effectLst/>
            <a:latin typeface="+mn-ea"/>
            <a:ea typeface="+mn-ea"/>
            <a:cs typeface="Times New Roman"/>
          </a:endParaRPr>
        </a:p>
      </xdr:txBody>
    </xdr:sp>
    <xdr:clientData/>
  </xdr:twoCellAnchor>
  <xdr:twoCellAnchor>
    <xdr:from>
      <xdr:col>13</xdr:col>
      <xdr:colOff>156874</xdr:colOff>
      <xdr:row>753</xdr:row>
      <xdr:rowOff>320575</xdr:rowOff>
    </xdr:from>
    <xdr:to>
      <xdr:col>17</xdr:col>
      <xdr:colOff>133343</xdr:colOff>
      <xdr:row>753</xdr:row>
      <xdr:rowOff>324199</xdr:rowOff>
    </xdr:to>
    <xdr:cxnSp macro="">
      <xdr:nvCxnSpPr>
        <xdr:cNvPr id="11" name="直線矢印コネクタ 10"/>
        <xdr:cNvCxnSpPr>
          <a:endCxn id="6" idx="1"/>
        </xdr:cNvCxnSpPr>
      </xdr:nvCxnSpPr>
      <xdr:spPr>
        <a:xfrm flipV="1">
          <a:off x="2757199" y="50069650"/>
          <a:ext cx="776569" cy="36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134252</xdr:colOff>
      <xdr:row>749</xdr:row>
      <xdr:rowOff>190500</xdr:rowOff>
    </xdr:from>
    <xdr:to>
      <xdr:col>31</xdr:col>
      <xdr:colOff>143095</xdr:colOff>
      <xdr:row>752</xdr:row>
      <xdr:rowOff>84523</xdr:rowOff>
    </xdr:to>
    <xdr:sp macro="" textlink="">
      <xdr:nvSpPr>
        <xdr:cNvPr id="12" name="テキスト ボックス 11"/>
        <xdr:cNvSpPr txBox="1"/>
      </xdr:nvSpPr>
      <xdr:spPr>
        <a:xfrm>
          <a:off x="3534677" y="48529875"/>
          <a:ext cx="2809193" cy="951298"/>
        </a:xfrm>
        <a:prstGeom prst="rect">
          <a:avLst/>
        </a:prstGeom>
        <a:noFill/>
        <a:ln>
          <a:noFill/>
        </a:ln>
      </xdr:spPr>
      <xdr:txBody>
        <a:bodyPr wrap="square" rtlCol="0">
          <a:noAutofit/>
        </a:bodyPr>
        <a:lstStyle/>
        <a:p>
          <a:pPr rtl="0">
            <a:lnSpc>
              <a:spcPts val="1200"/>
            </a:lnSpc>
          </a:pPr>
          <a:r>
            <a:rPr lang="ja-JP" altLang="ja-JP" sz="1000" b="0" i="0" baseline="0">
              <a:solidFill>
                <a:sysClr val="windowText" lastClr="000000"/>
              </a:solidFill>
              <a:effectLst/>
              <a:latin typeface="+mn-lt"/>
              <a:ea typeface="+mn-ea"/>
              <a:cs typeface="+mn-cs"/>
            </a:rPr>
            <a:t>・事業全体の方針策定及び運営管理</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・実証運営機関</a:t>
          </a:r>
          <a:r>
            <a:rPr lang="ja-JP" altLang="en-US" sz="1000" b="0" i="0" baseline="0">
              <a:solidFill>
                <a:sysClr val="windowText" lastClr="000000"/>
              </a:solidFill>
              <a:effectLst/>
              <a:latin typeface="+mn-lt"/>
              <a:ea typeface="+mn-ea"/>
              <a:cs typeface="+mn-cs"/>
            </a:rPr>
            <a:t>等</a:t>
          </a:r>
          <a:r>
            <a:rPr lang="ja-JP" altLang="ja-JP" sz="1000" b="0" i="0" baseline="0">
              <a:solidFill>
                <a:sysClr val="windowText" lastClr="000000"/>
              </a:solidFill>
              <a:effectLst/>
              <a:latin typeface="+mn-lt"/>
              <a:ea typeface="+mn-ea"/>
              <a:cs typeface="+mn-cs"/>
            </a:rPr>
            <a:t>の選定</a:t>
          </a:r>
          <a:endParaRPr lang="ja-JP" altLang="ja-JP" sz="1000">
            <a:solidFill>
              <a:sysClr val="windowText" lastClr="000000"/>
            </a:solidFill>
            <a:effectLst/>
          </a:endParaRPr>
        </a:p>
        <a:p>
          <a:pPr rtl="0">
            <a:lnSpc>
              <a:spcPts val="1100"/>
            </a:lnSpc>
          </a:pPr>
          <a:r>
            <a:rPr lang="ja-JP" altLang="ja-JP" sz="1000" b="0" i="0" baseline="0">
              <a:solidFill>
                <a:sysClr val="windowText" lastClr="000000"/>
              </a:solidFill>
              <a:effectLst/>
              <a:latin typeface="+mn-lt"/>
              <a:ea typeface="+mn-ea"/>
              <a:cs typeface="+mn-cs"/>
            </a:rPr>
            <a:t>・実証結果報告書等の承認</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・ロゴマーク及び実証番号の交付</a:t>
          </a:r>
          <a:endParaRPr lang="en-US" altLang="ja-JP" sz="1000" b="0" i="0" baseline="0">
            <a:solidFill>
              <a:sysClr val="windowText" lastClr="000000"/>
            </a:solidFill>
            <a:effectLst/>
            <a:latin typeface="+mn-lt"/>
            <a:ea typeface="+mn-ea"/>
            <a:cs typeface="+mn-cs"/>
          </a:endParaRPr>
        </a:p>
        <a:p>
          <a:pPr rtl="0">
            <a:lnSpc>
              <a:spcPts val="1000"/>
            </a:lnSpc>
          </a:pPr>
          <a:r>
            <a:rPr lang="ja-JP" altLang="en-US" sz="1000" b="0" i="0" baseline="0">
              <a:solidFill>
                <a:sysClr val="windowText" lastClr="000000"/>
              </a:solidFill>
              <a:effectLst/>
              <a:latin typeface="+mn-lt"/>
              <a:ea typeface="+mn-ea"/>
              <a:cs typeface="+mn-cs"/>
            </a:rPr>
            <a:t>・国際標準化に向けた対応</a:t>
          </a:r>
          <a:endParaRPr lang="ja-JP" altLang="ja-JP" sz="1000">
            <a:solidFill>
              <a:sysClr val="windowText" lastClr="000000"/>
            </a:solidFill>
            <a:effectLst/>
          </a:endParaRPr>
        </a:p>
        <a:p>
          <a:pPr rtl="0">
            <a:lnSpc>
              <a:spcPts val="1000"/>
            </a:lnSpc>
          </a:pPr>
          <a:r>
            <a:rPr lang="ja-JP" altLang="ja-JP" sz="1000" b="0" i="0" baseline="0">
              <a:solidFill>
                <a:sysClr val="windowText" lastClr="000000"/>
              </a:solidFill>
              <a:effectLst/>
              <a:latin typeface="+mn-lt"/>
              <a:ea typeface="+mn-ea"/>
              <a:cs typeface="+mn-cs"/>
            </a:rPr>
            <a:t>・</a:t>
          </a:r>
          <a:r>
            <a:rPr lang="en-US" altLang="ja-JP" sz="1000" b="0" i="0" baseline="0">
              <a:solidFill>
                <a:sysClr val="windowText" lastClr="000000"/>
              </a:solidFill>
              <a:effectLst/>
              <a:latin typeface="+mn-lt"/>
              <a:ea typeface="+mn-ea"/>
              <a:cs typeface="+mn-cs"/>
            </a:rPr>
            <a:t>Web</a:t>
          </a:r>
          <a:r>
            <a:rPr lang="ja-JP" altLang="ja-JP" sz="1000" b="0" i="0" baseline="0">
              <a:solidFill>
                <a:sysClr val="windowText" lastClr="000000"/>
              </a:solidFill>
              <a:effectLst/>
              <a:latin typeface="+mn-lt"/>
              <a:ea typeface="+mn-ea"/>
              <a:cs typeface="+mn-cs"/>
            </a:rPr>
            <a:t>による実証結果の公表　</a:t>
          </a:r>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等</a:t>
          </a:r>
          <a:endParaRPr lang="ja-JP" altLang="ja-JP" sz="1000">
            <a:solidFill>
              <a:sysClr val="windowText" lastClr="000000"/>
            </a:solidFill>
            <a:effectLst/>
          </a:endParaRPr>
        </a:p>
      </xdr:txBody>
    </xdr:sp>
    <xdr:clientData/>
  </xdr:twoCellAnchor>
  <xdr:twoCellAnchor>
    <xdr:from>
      <xdr:col>17</xdr:col>
      <xdr:colOff>170941</xdr:colOff>
      <xdr:row>764</xdr:row>
      <xdr:rowOff>610583</xdr:rowOff>
    </xdr:from>
    <xdr:to>
      <xdr:col>29</xdr:col>
      <xdr:colOff>156427</xdr:colOff>
      <xdr:row>766</xdr:row>
      <xdr:rowOff>309113</xdr:rowOff>
    </xdr:to>
    <xdr:sp macro="" textlink="">
      <xdr:nvSpPr>
        <xdr:cNvPr id="13" name="テキスト ボックス 12"/>
        <xdr:cNvSpPr txBox="1"/>
      </xdr:nvSpPr>
      <xdr:spPr>
        <a:xfrm>
          <a:off x="3571366" y="54236333"/>
          <a:ext cx="2385786" cy="1032030"/>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実証機関</a:t>
          </a:r>
          <a:endParaRPr lang="ja-JP" altLang="en-US" sz="1000" b="0" i="0" u="sng" strike="noStrike" baseline="0">
            <a:solidFill>
              <a:sysClr val="windowText" lastClr="000000"/>
            </a:solidFill>
            <a:latin typeface="Calibri"/>
            <a:ea typeface="ＭＳ Ｐゴシック"/>
            <a:cs typeface="Calibri"/>
          </a:endParaRPr>
        </a:p>
        <a:p>
          <a:pPr algn="l" rtl="0">
            <a:defRPr sz="1000"/>
          </a:pPr>
          <a:r>
            <a:rPr lang="ja-JP" altLang="en-US" sz="1000" b="0" i="0" u="none" strike="noStrike" baseline="0">
              <a:solidFill>
                <a:sysClr val="windowText" lastClr="000000"/>
              </a:solidFill>
              <a:latin typeface="ＭＳ Ｐゴシック"/>
              <a:ea typeface="ＭＳ Ｐゴシック"/>
            </a:rPr>
            <a:t>・実証計画の作成</a:t>
          </a:r>
          <a:endParaRPr lang="ja-JP" altLang="en-US" sz="1000" b="0" i="0" u="none"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・実証の実施</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・実証報告書の作成</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・技術実証検討会の設置　　　　　　等</a:t>
          </a:r>
          <a:endParaRPr lang="ja-JP" altLang="en-US" sz="1000">
            <a:solidFill>
              <a:sysClr val="windowText" lastClr="000000"/>
            </a:solidFill>
          </a:endParaRPr>
        </a:p>
      </xdr:txBody>
    </xdr:sp>
    <xdr:clientData/>
  </xdr:twoCellAnchor>
  <xdr:twoCellAnchor>
    <xdr:from>
      <xdr:col>17</xdr:col>
      <xdr:colOff>28640</xdr:colOff>
      <xdr:row>764</xdr:row>
      <xdr:rowOff>612531</xdr:rowOff>
    </xdr:from>
    <xdr:to>
      <xdr:col>40</xdr:col>
      <xdr:colOff>146539</xdr:colOff>
      <xdr:row>766</xdr:row>
      <xdr:rowOff>476251</xdr:rowOff>
    </xdr:to>
    <xdr:sp macro="" textlink="">
      <xdr:nvSpPr>
        <xdr:cNvPr id="14" name="大かっこ 13"/>
        <xdr:cNvSpPr/>
      </xdr:nvSpPr>
      <xdr:spPr>
        <a:xfrm>
          <a:off x="3429065" y="56305206"/>
          <a:ext cx="4718474" cy="1197220"/>
        </a:xfrm>
        <a:prstGeom prst="bracketPair">
          <a:avLst>
            <a:gd name="adj" fmla="val 51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30</xdr:col>
      <xdr:colOff>173042</xdr:colOff>
      <xdr:row>765</xdr:row>
      <xdr:rowOff>7651</xdr:rowOff>
    </xdr:from>
    <xdr:to>
      <xdr:col>41</xdr:col>
      <xdr:colOff>124558</xdr:colOff>
      <xdr:row>766</xdr:row>
      <xdr:rowOff>615463</xdr:rowOff>
    </xdr:to>
    <xdr:sp macro="" textlink="">
      <xdr:nvSpPr>
        <xdr:cNvPr id="15" name="テキスト ボックス 14"/>
        <xdr:cNvSpPr txBox="1"/>
      </xdr:nvSpPr>
      <xdr:spPr>
        <a:xfrm>
          <a:off x="6173792" y="54300151"/>
          <a:ext cx="2151791" cy="1274562"/>
        </a:xfrm>
        <a:prstGeom prst="rect">
          <a:avLst/>
        </a:prstGeom>
        <a:noFill/>
      </xdr:spPr>
      <xdr:txBody>
        <a:bodyPr wrap="square" rtlCol="0">
          <a:noAutofit/>
        </a:bodyPr>
        <a:lstStyle/>
        <a:p>
          <a:pPr rtl="0">
            <a:lnSpc>
              <a:spcPts val="1200"/>
            </a:lnSpc>
          </a:pPr>
          <a:r>
            <a:rPr lang="ja-JP" altLang="ja-JP" sz="1000" b="0" i="0" u="sng" baseline="0">
              <a:solidFill>
                <a:sysClr val="windowText" lastClr="000000"/>
              </a:solidFill>
              <a:effectLst/>
              <a:latin typeface="+mn-lt"/>
              <a:ea typeface="+mn-ea"/>
              <a:cs typeface="+mn-cs"/>
            </a:rPr>
            <a:t>実証対象</a:t>
          </a:r>
          <a:r>
            <a:rPr lang="ja-JP" altLang="en-US" sz="1000" b="0" i="0" u="sng" baseline="0">
              <a:solidFill>
                <a:sysClr val="windowText" lastClr="000000"/>
              </a:solidFill>
              <a:effectLst/>
              <a:latin typeface="+mn-lt"/>
              <a:ea typeface="+mn-ea"/>
              <a:cs typeface="+mn-cs"/>
            </a:rPr>
            <a:t>領域</a:t>
          </a:r>
        </a:p>
        <a:p>
          <a:pPr rtl="0">
            <a:lnSpc>
              <a:spcPts val="1200"/>
            </a:lnSpc>
          </a:pPr>
          <a:r>
            <a:rPr lang="ja-JP" altLang="en-US" sz="1000" b="0" i="0" baseline="0">
              <a:solidFill>
                <a:sysClr val="windowText" lastClr="000000"/>
              </a:solidFill>
              <a:effectLst/>
              <a:latin typeface="+mn-lt"/>
              <a:ea typeface="+mn-ea"/>
              <a:cs typeface="+mn-cs"/>
            </a:rPr>
            <a:t>・ 水・土壌環境保全技術領域</a:t>
          </a:r>
        </a:p>
        <a:p>
          <a:pPr rtl="0">
            <a:lnSpc>
              <a:spcPts val="1200"/>
            </a:lnSpc>
          </a:pPr>
          <a:r>
            <a:rPr lang="ja-JP" altLang="en-US" sz="1000" b="0" i="0" baseline="0">
              <a:solidFill>
                <a:sysClr val="windowText" lastClr="000000"/>
              </a:solidFill>
              <a:effectLst/>
              <a:latin typeface="+mn-lt"/>
              <a:ea typeface="+mn-ea"/>
              <a:cs typeface="+mn-cs"/>
            </a:rPr>
            <a:t>・ 大気環境保全技術領域</a:t>
          </a:r>
        </a:p>
        <a:p>
          <a:pPr rtl="0">
            <a:lnSpc>
              <a:spcPts val="1200"/>
            </a:lnSpc>
          </a:pPr>
          <a:r>
            <a:rPr lang="ja-JP" altLang="en-US" sz="1000" b="0" i="0" baseline="0">
              <a:solidFill>
                <a:sysClr val="windowText" lastClr="000000"/>
              </a:solidFill>
              <a:effectLst/>
              <a:latin typeface="+mn-lt"/>
              <a:ea typeface="+mn-ea"/>
              <a:cs typeface="+mn-cs"/>
            </a:rPr>
            <a:t>・ 資源循環技術領域</a:t>
          </a:r>
        </a:p>
        <a:p>
          <a:pPr rtl="0">
            <a:lnSpc>
              <a:spcPts val="1200"/>
            </a:lnSpc>
          </a:pPr>
          <a:r>
            <a:rPr lang="ja-JP" altLang="en-US" sz="1000" b="0" i="0" baseline="0">
              <a:solidFill>
                <a:sysClr val="windowText" lastClr="000000"/>
              </a:solidFill>
              <a:effectLst/>
              <a:latin typeface="+mn-lt"/>
              <a:ea typeface="+mn-ea"/>
              <a:cs typeface="+mn-cs"/>
            </a:rPr>
            <a:t>・ 気候変動対策技術領域</a:t>
          </a:r>
        </a:p>
        <a:p>
          <a:pPr rtl="0">
            <a:lnSpc>
              <a:spcPts val="1200"/>
            </a:lnSpc>
          </a:pPr>
          <a:r>
            <a:rPr lang="ja-JP" altLang="en-US" sz="1000" b="0" i="0" baseline="0">
              <a:solidFill>
                <a:sysClr val="windowText" lastClr="000000"/>
              </a:solidFill>
              <a:effectLst/>
              <a:latin typeface="+mn-lt"/>
              <a:ea typeface="+mn-ea"/>
              <a:cs typeface="+mn-cs"/>
            </a:rPr>
            <a:t>・ 自然環境保全技術領域</a:t>
          </a:r>
        </a:p>
        <a:p>
          <a:pPr rtl="0">
            <a:lnSpc>
              <a:spcPts val="1200"/>
            </a:lnSpc>
          </a:pPr>
          <a:r>
            <a:rPr lang="ja-JP" altLang="en-US" sz="1000" b="0" i="0" baseline="0">
              <a:solidFill>
                <a:sysClr val="windowText" lastClr="000000"/>
              </a:solidFill>
              <a:effectLst/>
              <a:latin typeface="+mn-lt"/>
              <a:ea typeface="+mn-ea"/>
              <a:cs typeface="+mn-cs"/>
            </a:rPr>
            <a:t>・ 環境測定技術領域</a:t>
          </a:r>
          <a:endParaRPr lang="ja-JP" altLang="ja-JP" sz="1000">
            <a:solidFill>
              <a:sysClr val="windowText" lastClr="000000"/>
            </a:solidFill>
            <a:effectLst/>
          </a:endParaRPr>
        </a:p>
      </xdr:txBody>
    </xdr:sp>
    <xdr:clientData/>
  </xdr:twoCellAnchor>
  <xdr:twoCellAnchor>
    <xdr:from>
      <xdr:col>17</xdr:col>
      <xdr:colOff>191778</xdr:colOff>
      <xdr:row>759</xdr:row>
      <xdr:rowOff>151564</xdr:rowOff>
    </xdr:from>
    <xdr:to>
      <xdr:col>31</xdr:col>
      <xdr:colOff>155489</xdr:colOff>
      <xdr:row>760</xdr:row>
      <xdr:rowOff>264142</xdr:rowOff>
    </xdr:to>
    <xdr:sp macro="" textlink="">
      <xdr:nvSpPr>
        <xdr:cNvPr id="16" name="テキスト ボックス 15"/>
        <xdr:cNvSpPr txBox="1"/>
      </xdr:nvSpPr>
      <xdr:spPr>
        <a:xfrm>
          <a:off x="3592203" y="52015189"/>
          <a:ext cx="2764061" cy="465003"/>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．一般社団法人産業環境管理協会</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 9</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17</xdr:col>
      <xdr:colOff>166616</xdr:colOff>
      <xdr:row>760</xdr:row>
      <xdr:rowOff>319584</xdr:rowOff>
    </xdr:from>
    <xdr:to>
      <xdr:col>33</xdr:col>
      <xdr:colOff>107474</xdr:colOff>
      <xdr:row>763</xdr:row>
      <xdr:rowOff>7471</xdr:rowOff>
    </xdr:to>
    <xdr:sp macro="" textlink="">
      <xdr:nvSpPr>
        <xdr:cNvPr id="17" name="テキスト ボックス 16"/>
        <xdr:cNvSpPr txBox="1"/>
      </xdr:nvSpPr>
      <xdr:spPr>
        <a:xfrm>
          <a:off x="3567041" y="52535634"/>
          <a:ext cx="3141258" cy="745162"/>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技術調査機関</a:t>
          </a:r>
          <a:endParaRPr lang="ja-JP" altLang="en-US" sz="1000" b="0" i="0" u="sng" strike="noStrike" baseline="0">
            <a:solidFill>
              <a:sysClr val="windowText" lastClr="000000"/>
            </a:solidFill>
            <a:latin typeface="Calibri"/>
            <a:ea typeface="ＭＳ Ｐゴシック"/>
            <a:cs typeface="Calibri"/>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・申請に関する相談への対応</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・申請された技術の調査</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・技術調査検討会の設置　　等</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1000">
            <a:solidFill>
              <a:sysClr val="windowText" lastClr="000000"/>
            </a:solidFill>
          </a:endParaRPr>
        </a:p>
      </xdr:txBody>
    </xdr:sp>
    <xdr:clientData/>
  </xdr:twoCellAnchor>
  <xdr:twoCellAnchor>
    <xdr:from>
      <xdr:col>17</xdr:col>
      <xdr:colOff>180724</xdr:colOff>
      <xdr:row>758</xdr:row>
      <xdr:rowOff>168091</xdr:rowOff>
    </xdr:from>
    <xdr:to>
      <xdr:col>30</xdr:col>
      <xdr:colOff>117528</xdr:colOff>
      <xdr:row>759</xdr:row>
      <xdr:rowOff>106592</xdr:rowOff>
    </xdr:to>
    <xdr:sp macro="" textlink="">
      <xdr:nvSpPr>
        <xdr:cNvPr id="18" name="テキスト ボックス 22"/>
        <xdr:cNvSpPr txBox="1"/>
      </xdr:nvSpPr>
      <xdr:spPr>
        <a:xfrm>
          <a:off x="3581149" y="51679291"/>
          <a:ext cx="2537129" cy="290926"/>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【一般競争契約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endParaRPr lang="ja-JP" altLang="en-US" sz="1100"/>
        </a:p>
      </xdr:txBody>
    </xdr:sp>
    <xdr:clientData/>
  </xdr:twoCellAnchor>
  <xdr:twoCellAnchor editAs="oneCell">
    <xdr:from>
      <xdr:col>14</xdr:col>
      <xdr:colOff>0</xdr:colOff>
      <xdr:row>759</xdr:row>
      <xdr:rowOff>324972</xdr:rowOff>
    </xdr:from>
    <xdr:to>
      <xdr:col>18</xdr:col>
      <xdr:colOff>64980</xdr:colOff>
      <xdr:row>760</xdr:row>
      <xdr:rowOff>136100</xdr:rowOff>
    </xdr:to>
    <xdr:pic>
      <xdr:nvPicPr>
        <xdr:cNvPr id="19" name="図 18"/>
        <xdr:cNvPicPr>
          <a:picLocks noChangeAspect="1"/>
        </xdr:cNvPicPr>
      </xdr:nvPicPr>
      <xdr:blipFill>
        <a:blip xmlns:r="http://schemas.openxmlformats.org/officeDocument/2006/relationships" r:embed="rId1"/>
        <a:stretch>
          <a:fillRect/>
        </a:stretch>
      </xdr:blipFill>
      <xdr:spPr>
        <a:xfrm>
          <a:off x="2800350" y="52188597"/>
          <a:ext cx="865080" cy="163553"/>
        </a:xfrm>
        <a:prstGeom prst="rect">
          <a:avLst/>
        </a:prstGeom>
      </xdr:spPr>
    </xdr:pic>
    <xdr:clientData/>
  </xdr:twoCellAnchor>
  <xdr:twoCellAnchor editAs="oneCell">
    <xdr:from>
      <xdr:col>13</xdr:col>
      <xdr:colOff>168519</xdr:colOff>
      <xdr:row>764</xdr:row>
      <xdr:rowOff>132319</xdr:rowOff>
    </xdr:from>
    <xdr:to>
      <xdr:col>18</xdr:col>
      <xdr:colOff>35672</xdr:colOff>
      <xdr:row>764</xdr:row>
      <xdr:rowOff>290829</xdr:rowOff>
    </xdr:to>
    <xdr:pic>
      <xdr:nvPicPr>
        <xdr:cNvPr id="20" name="図 19"/>
        <xdr:cNvPicPr>
          <a:picLocks noChangeAspect="1"/>
        </xdr:cNvPicPr>
      </xdr:nvPicPr>
      <xdr:blipFill>
        <a:blip xmlns:r="http://schemas.openxmlformats.org/officeDocument/2006/relationships" r:embed="rId1"/>
        <a:stretch>
          <a:fillRect/>
        </a:stretch>
      </xdr:blipFill>
      <xdr:spPr>
        <a:xfrm>
          <a:off x="2768844" y="53758069"/>
          <a:ext cx="867278" cy="158510"/>
        </a:xfrm>
        <a:prstGeom prst="rect">
          <a:avLst/>
        </a:prstGeom>
      </xdr:spPr>
    </xdr:pic>
    <xdr:clientData/>
  </xdr:twoCellAnchor>
  <xdr:twoCellAnchor>
    <xdr:from>
      <xdr:col>13</xdr:col>
      <xdr:colOff>166399</xdr:colOff>
      <xdr:row>768</xdr:row>
      <xdr:rowOff>113184</xdr:rowOff>
    </xdr:from>
    <xdr:to>
      <xdr:col>17</xdr:col>
      <xdr:colOff>142143</xdr:colOff>
      <xdr:row>768</xdr:row>
      <xdr:rowOff>113184</xdr:rowOff>
    </xdr:to>
    <xdr:cxnSp macro="">
      <xdr:nvCxnSpPr>
        <xdr:cNvPr id="21" name="直線矢印コネクタ 20"/>
        <xdr:cNvCxnSpPr/>
      </xdr:nvCxnSpPr>
      <xdr:spPr>
        <a:xfrm>
          <a:off x="2766724" y="58177584"/>
          <a:ext cx="77584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11105</xdr:colOff>
      <xdr:row>767</xdr:row>
      <xdr:rowOff>320636</xdr:rowOff>
    </xdr:from>
    <xdr:to>
      <xdr:col>36</xdr:col>
      <xdr:colOff>29308</xdr:colOff>
      <xdr:row>769</xdr:row>
      <xdr:rowOff>39565</xdr:rowOff>
    </xdr:to>
    <xdr:sp macro="" textlink="">
      <xdr:nvSpPr>
        <xdr:cNvPr id="22" name="テキスト ボックス 21"/>
        <xdr:cNvSpPr txBox="1"/>
      </xdr:nvSpPr>
      <xdr:spPr>
        <a:xfrm>
          <a:off x="3611555" y="58013561"/>
          <a:ext cx="3618653" cy="319004"/>
        </a:xfrm>
        <a:prstGeom prst="rect">
          <a:avLst/>
        </a:prstGeom>
        <a:noFill/>
        <a:ln>
          <a:solidFill>
            <a:schemeClr val="tx1"/>
          </a:solidFill>
        </a:ln>
      </xdr:spPr>
      <xdr:txBody>
        <a:bodyPr wrap="square" rtlCol="0">
          <a:noAutofit/>
        </a:bodyPr>
        <a:lstStyle/>
        <a:p>
          <a:pPr rtl="0"/>
          <a:r>
            <a:rPr lang="en-US" altLang="ja-JP" sz="1100" b="0" i="0" baseline="0">
              <a:solidFill>
                <a:sysClr val="windowText" lastClr="000000"/>
              </a:solidFill>
              <a:effectLst/>
              <a:latin typeface="+mn-ea"/>
              <a:ea typeface="+mn-ea"/>
              <a:cs typeface="+mn-cs"/>
            </a:rPr>
            <a:t>D</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　</a:t>
          </a:r>
          <a:r>
            <a:rPr lang="en-US" altLang="ja-JP" sz="1100" b="0" i="0" baseline="0">
              <a:solidFill>
                <a:sysClr val="windowText" lastClr="000000"/>
              </a:solidFill>
              <a:effectLst/>
              <a:latin typeface="+mn-ea"/>
              <a:ea typeface="+mn-ea"/>
              <a:cs typeface="+mn-cs"/>
            </a:rPr>
            <a:t>CIC Japan </a:t>
          </a:r>
          <a:r>
            <a:rPr lang="ja-JP" altLang="en-US" sz="1100" b="0" i="0" baseline="0">
              <a:solidFill>
                <a:sysClr val="windowText" lastClr="000000"/>
              </a:solidFill>
              <a:effectLst/>
              <a:latin typeface="+mn-ea"/>
              <a:ea typeface="+mn-ea"/>
              <a:cs typeface="+mn-cs"/>
            </a:rPr>
            <a:t>合同会社</a:t>
          </a:r>
          <a:r>
            <a:rPr lang="en-US" altLang="ja-JP" sz="1100" b="0" i="0" baseline="0">
              <a:solidFill>
                <a:sysClr val="windowText" lastClr="000000"/>
              </a:solidFill>
              <a:effectLst/>
              <a:latin typeface="+mn-ea"/>
              <a:ea typeface="+mn-ea"/>
              <a:cs typeface="+mn-cs"/>
            </a:rPr>
            <a:t> </a:t>
          </a:r>
          <a:r>
            <a:rPr lang="ja-JP" altLang="ja-JP" sz="1100" b="0" i="0" baseline="0">
              <a:solidFill>
                <a:sysClr val="windowText" lastClr="000000"/>
              </a:solidFill>
              <a:effectLst/>
              <a:latin typeface="+mn-ea"/>
              <a:ea typeface="+mn-ea"/>
              <a:cs typeface="+mn-cs"/>
            </a:rPr>
            <a:t>（</a:t>
          </a:r>
          <a:r>
            <a:rPr lang="en-US" altLang="ja-JP" sz="1100" b="0" i="0" baseline="0">
              <a:solidFill>
                <a:sysClr val="windowText" lastClr="000000"/>
              </a:solidFill>
              <a:effectLst/>
              <a:latin typeface="+mn-ea"/>
              <a:ea typeface="+mn-ea"/>
              <a:cs typeface="+mn-cs"/>
            </a:rPr>
            <a:t> 3</a:t>
          </a:r>
          <a:r>
            <a:rPr lang="ja-JP" altLang="ja-JP" sz="1100" b="0" i="0" baseline="0">
              <a:solidFill>
                <a:sysClr val="windowText" lastClr="000000"/>
              </a:solidFill>
              <a:effectLst/>
              <a:latin typeface="+mn-ea"/>
              <a:ea typeface="+mn-ea"/>
              <a:cs typeface="+mn-cs"/>
            </a:rPr>
            <a:t>百万円）</a:t>
          </a:r>
          <a:endParaRPr lang="ja-JP" altLang="en-US" sz="1100">
            <a:solidFill>
              <a:sysClr val="windowText" lastClr="000000"/>
            </a:solidFill>
            <a:latin typeface="+mn-ea"/>
            <a:ea typeface="+mn-ea"/>
          </a:endParaRPr>
        </a:p>
      </xdr:txBody>
    </xdr:sp>
    <xdr:clientData/>
  </xdr:twoCellAnchor>
  <xdr:twoCellAnchor>
    <xdr:from>
      <xdr:col>18</xdr:col>
      <xdr:colOff>40739</xdr:colOff>
      <xdr:row>767</xdr:row>
      <xdr:rowOff>45195</xdr:rowOff>
    </xdr:from>
    <xdr:to>
      <xdr:col>29</xdr:col>
      <xdr:colOff>141416</xdr:colOff>
      <xdr:row>767</xdr:row>
      <xdr:rowOff>357426</xdr:rowOff>
    </xdr:to>
    <xdr:sp macro="" textlink="">
      <xdr:nvSpPr>
        <xdr:cNvPr id="23" name="テキスト ボックス 21"/>
        <xdr:cNvSpPr txBox="1"/>
      </xdr:nvSpPr>
      <xdr:spPr>
        <a:xfrm>
          <a:off x="3641189" y="57738120"/>
          <a:ext cx="2300952" cy="312231"/>
        </a:xfrm>
        <a:prstGeom prst="rect">
          <a:avLst/>
        </a:prstGeom>
        <a:noFill/>
      </xdr:spPr>
      <xdr:txBody>
        <a:bodyPr wrap="square" rtlCol="0">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【随意契約（</a:t>
          </a:r>
          <a:r>
            <a:rPr lang="ja-JP" altLang="ja-JP" sz="1000" b="0" i="0" baseline="0">
              <a:effectLst/>
              <a:latin typeface="+mn-lt"/>
              <a:ea typeface="+mn-ea"/>
              <a:cs typeface="+mn-cs"/>
            </a:rPr>
            <a:t>総合評価</a:t>
          </a:r>
          <a:r>
            <a:rPr lang="ja-JP" altLang="en-US" sz="1100" b="0" i="0" u="none" strike="noStrike" baseline="0">
              <a:solidFill>
                <a:sysClr val="windowText" lastClr="000000"/>
              </a:solidFill>
              <a:latin typeface="ＭＳ Ｐゴシック"/>
              <a:ea typeface="ＭＳ Ｐゴシック"/>
            </a:rPr>
            <a:t>）・請負】</a:t>
          </a:r>
          <a:endParaRPr lang="ja-JP" altLang="en-US" sz="1100">
            <a:solidFill>
              <a:sysClr val="windowText" lastClr="000000"/>
            </a:solidFill>
          </a:endParaRPr>
        </a:p>
      </xdr:txBody>
    </xdr:sp>
    <xdr:clientData/>
  </xdr:twoCellAnchor>
  <xdr:twoCellAnchor>
    <xdr:from>
      <xdr:col>17</xdr:col>
      <xdr:colOff>102577</xdr:colOff>
      <xdr:row>769</xdr:row>
      <xdr:rowOff>83527</xdr:rowOff>
    </xdr:from>
    <xdr:to>
      <xdr:col>37</xdr:col>
      <xdr:colOff>51289</xdr:colOff>
      <xdr:row>770</xdr:row>
      <xdr:rowOff>152400</xdr:rowOff>
    </xdr:to>
    <xdr:sp macro="" textlink="">
      <xdr:nvSpPr>
        <xdr:cNvPr id="24" name="テキスト ボックス 23"/>
        <xdr:cNvSpPr txBox="1"/>
      </xdr:nvSpPr>
      <xdr:spPr>
        <a:xfrm>
          <a:off x="3503002" y="58376527"/>
          <a:ext cx="3949212" cy="516548"/>
        </a:xfrm>
        <a:prstGeom prst="rect">
          <a:avLst/>
        </a:prstGeom>
        <a:noFill/>
      </xdr:spPr>
      <xdr:txBody>
        <a:bodyPr wrap="square" rtlCol="0">
          <a:noAutofit/>
        </a:bodyPr>
        <a:lstStyle/>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環境技術に係るスタートアップ調査等</a:t>
          </a:r>
          <a:endParaRPr lang="en-US" altLang="ja-JP" sz="1000" b="0" i="0" u="sng"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・国内外の環境スタートアップ等に関する実態調査</a:t>
          </a:r>
          <a:endParaRPr lang="ja-JP" altLang="ja-JP">
            <a:effectLst/>
          </a:endParaRPr>
        </a:p>
        <a:p>
          <a:pPr algn="l" rtl="0">
            <a:lnSpc>
              <a:spcPts val="1200"/>
            </a:lnSpc>
            <a:defRPr sz="1000"/>
          </a:pPr>
          <a:r>
            <a:rPr lang="ja-JP" altLang="en-US" sz="1000" b="0" i="0" baseline="0">
              <a:effectLst/>
              <a:latin typeface="+mn-lt"/>
              <a:ea typeface="+mn-ea"/>
              <a:cs typeface="+mn-cs"/>
            </a:rPr>
            <a:t>・環境スタートアップを募集・評価・優秀者の表彰等</a:t>
          </a:r>
          <a:endParaRPr lang="en-US" altLang="ja-JP" sz="10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322</v>
      </c>
      <c r="AJ2" s="927" t="s">
        <v>626</v>
      </c>
      <c r="AK2" s="927"/>
      <c r="AL2" s="927"/>
      <c r="AM2" s="927"/>
      <c r="AN2" s="83" t="s">
        <v>322</v>
      </c>
      <c r="AO2" s="927">
        <v>20</v>
      </c>
      <c r="AP2" s="927"/>
      <c r="AQ2" s="927"/>
      <c r="AR2" s="84" t="s">
        <v>625</v>
      </c>
      <c r="AS2" s="933">
        <v>304</v>
      </c>
      <c r="AT2" s="933"/>
      <c r="AU2" s="933"/>
      <c r="AV2" s="83" t="str">
        <f>IF(AW2="","","-")</f>
        <v/>
      </c>
      <c r="AW2" s="893"/>
      <c r="AX2" s="893"/>
    </row>
    <row r="3" spans="1:50" ht="21" customHeight="1" thickBot="1" x14ac:dyDescent="0.2">
      <c r="A3" s="849" t="s">
        <v>618</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628</v>
      </c>
      <c r="AK3" s="851"/>
      <c r="AL3" s="851"/>
      <c r="AM3" s="851"/>
      <c r="AN3" s="851"/>
      <c r="AO3" s="851"/>
      <c r="AP3" s="851"/>
      <c r="AQ3" s="851"/>
      <c r="AR3" s="851"/>
      <c r="AS3" s="851"/>
      <c r="AT3" s="851"/>
      <c r="AU3" s="851"/>
      <c r="AV3" s="851"/>
      <c r="AW3" s="851"/>
      <c r="AX3" s="24" t="s">
        <v>64</v>
      </c>
    </row>
    <row r="4" spans="1:50" ht="24.75" customHeight="1" x14ac:dyDescent="0.15">
      <c r="A4" s="689" t="s">
        <v>25</v>
      </c>
      <c r="B4" s="690"/>
      <c r="C4" s="690"/>
      <c r="D4" s="690"/>
      <c r="E4" s="690"/>
      <c r="F4" s="690"/>
      <c r="G4" s="667" t="s">
        <v>629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1" t="s">
        <v>632</v>
      </c>
      <c r="H5" s="822"/>
      <c r="I5" s="822"/>
      <c r="J5" s="822"/>
      <c r="K5" s="822"/>
      <c r="L5" s="822"/>
      <c r="M5" s="823" t="s">
        <v>65</v>
      </c>
      <c r="N5" s="824"/>
      <c r="O5" s="824"/>
      <c r="P5" s="824"/>
      <c r="Q5" s="824"/>
      <c r="R5" s="825"/>
      <c r="S5" s="826" t="s">
        <v>633</v>
      </c>
      <c r="T5" s="822"/>
      <c r="U5" s="822"/>
      <c r="V5" s="822"/>
      <c r="W5" s="822"/>
      <c r="X5" s="827"/>
      <c r="Y5" s="683" t="s">
        <v>3</v>
      </c>
      <c r="Z5" s="527"/>
      <c r="AA5" s="527"/>
      <c r="AB5" s="527"/>
      <c r="AC5" s="527"/>
      <c r="AD5" s="528"/>
      <c r="AE5" s="684" t="s">
        <v>634</v>
      </c>
      <c r="AF5" s="684"/>
      <c r="AG5" s="684"/>
      <c r="AH5" s="684"/>
      <c r="AI5" s="684"/>
      <c r="AJ5" s="684"/>
      <c r="AK5" s="684"/>
      <c r="AL5" s="684"/>
      <c r="AM5" s="684"/>
      <c r="AN5" s="684"/>
      <c r="AO5" s="684"/>
      <c r="AP5" s="685"/>
      <c r="AQ5" s="686" t="s">
        <v>631</v>
      </c>
      <c r="AR5" s="687"/>
      <c r="AS5" s="687"/>
      <c r="AT5" s="687"/>
      <c r="AU5" s="687"/>
      <c r="AV5" s="687"/>
      <c r="AW5" s="687"/>
      <c r="AX5" s="688"/>
    </row>
    <row r="6" spans="1:50" ht="39" customHeight="1" x14ac:dyDescent="0.15">
      <c r="A6" s="691" t="s">
        <v>4</v>
      </c>
      <c r="B6" s="692"/>
      <c r="C6" s="692"/>
      <c r="D6" s="692"/>
      <c r="E6" s="692"/>
      <c r="F6" s="692"/>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23"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5" t="s">
        <v>305</v>
      </c>
      <c r="Z7" s="424"/>
      <c r="AA7" s="424"/>
      <c r="AB7" s="424"/>
      <c r="AC7" s="424"/>
      <c r="AD7" s="906"/>
      <c r="AE7" s="894" t="s">
        <v>636</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科学技術・イノベーション</v>
      </c>
      <c r="H8" s="705"/>
      <c r="I8" s="705"/>
      <c r="J8" s="705"/>
      <c r="K8" s="705"/>
      <c r="L8" s="705"/>
      <c r="M8" s="705"/>
      <c r="N8" s="705"/>
      <c r="O8" s="705"/>
      <c r="P8" s="705"/>
      <c r="Q8" s="705"/>
      <c r="R8" s="705"/>
      <c r="S8" s="705"/>
      <c r="T8" s="705"/>
      <c r="U8" s="705"/>
      <c r="V8" s="705"/>
      <c r="W8" s="705"/>
      <c r="X8" s="929"/>
      <c r="Y8" s="828" t="s">
        <v>209</v>
      </c>
      <c r="Z8" s="829"/>
      <c r="AA8" s="829"/>
      <c r="AB8" s="829"/>
      <c r="AC8" s="829"/>
      <c r="AD8" s="830"/>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1" t="s">
        <v>23</v>
      </c>
      <c r="B9" s="832"/>
      <c r="C9" s="832"/>
      <c r="D9" s="832"/>
      <c r="E9" s="832"/>
      <c r="F9" s="832"/>
      <c r="G9" s="833" t="s">
        <v>637</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5" t="s">
        <v>29</v>
      </c>
      <c r="B10" s="646"/>
      <c r="C10" s="646"/>
      <c r="D10" s="646"/>
      <c r="E10" s="646"/>
      <c r="F10" s="646"/>
      <c r="G10" s="739" t="s">
        <v>663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6" t="s">
        <v>24</v>
      </c>
      <c r="B12" s="947"/>
      <c r="C12" s="947"/>
      <c r="D12" s="947"/>
      <c r="E12" s="947"/>
      <c r="F12" s="948"/>
      <c r="G12" s="745"/>
      <c r="H12" s="746"/>
      <c r="I12" s="746"/>
      <c r="J12" s="746"/>
      <c r="K12" s="746"/>
      <c r="L12" s="746"/>
      <c r="M12" s="746"/>
      <c r="N12" s="746"/>
      <c r="O12" s="746"/>
      <c r="P12" s="431" t="s">
        <v>306</v>
      </c>
      <c r="Q12" s="426"/>
      <c r="R12" s="426"/>
      <c r="S12" s="426"/>
      <c r="T12" s="426"/>
      <c r="U12" s="426"/>
      <c r="V12" s="427"/>
      <c r="W12" s="431" t="s">
        <v>328</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92</v>
      </c>
      <c r="Q13" s="643"/>
      <c r="R13" s="643"/>
      <c r="S13" s="643"/>
      <c r="T13" s="643"/>
      <c r="U13" s="643"/>
      <c r="V13" s="644"/>
      <c r="W13" s="642">
        <v>98</v>
      </c>
      <c r="X13" s="643"/>
      <c r="Y13" s="643"/>
      <c r="Z13" s="643"/>
      <c r="AA13" s="643"/>
      <c r="AB13" s="643"/>
      <c r="AC13" s="644"/>
      <c r="AD13" s="642">
        <v>91</v>
      </c>
      <c r="AE13" s="643"/>
      <c r="AF13" s="643"/>
      <c r="AG13" s="643"/>
      <c r="AH13" s="643"/>
      <c r="AI13" s="643"/>
      <c r="AJ13" s="644"/>
      <c r="AK13" s="642" t="s">
        <v>664</v>
      </c>
      <c r="AL13" s="643"/>
      <c r="AM13" s="643"/>
      <c r="AN13" s="643"/>
      <c r="AO13" s="643"/>
      <c r="AP13" s="643"/>
      <c r="AQ13" s="644"/>
      <c r="AR13" s="902" t="s">
        <v>666</v>
      </c>
      <c r="AS13" s="903"/>
      <c r="AT13" s="903"/>
      <c r="AU13" s="903"/>
      <c r="AV13" s="903"/>
      <c r="AW13" s="903"/>
      <c r="AX13" s="904"/>
    </row>
    <row r="14" spans="1:50" ht="21" customHeight="1" x14ac:dyDescent="0.15">
      <c r="A14" s="599"/>
      <c r="B14" s="600"/>
      <c r="C14" s="600"/>
      <c r="D14" s="600"/>
      <c r="E14" s="600"/>
      <c r="F14" s="601"/>
      <c r="G14" s="710"/>
      <c r="H14" s="711"/>
      <c r="I14" s="696" t="s">
        <v>8</v>
      </c>
      <c r="J14" s="747"/>
      <c r="K14" s="747"/>
      <c r="L14" s="747"/>
      <c r="M14" s="747"/>
      <c r="N14" s="747"/>
      <c r="O14" s="748"/>
      <c r="P14" s="642" t="s">
        <v>635</v>
      </c>
      <c r="Q14" s="643"/>
      <c r="R14" s="643"/>
      <c r="S14" s="643"/>
      <c r="T14" s="643"/>
      <c r="U14" s="643"/>
      <c r="V14" s="644"/>
      <c r="W14" s="642" t="s">
        <v>635</v>
      </c>
      <c r="X14" s="643"/>
      <c r="Y14" s="643"/>
      <c r="Z14" s="643"/>
      <c r="AA14" s="643"/>
      <c r="AB14" s="643"/>
      <c r="AC14" s="644"/>
      <c r="AD14" s="642" t="s">
        <v>635</v>
      </c>
      <c r="AE14" s="643"/>
      <c r="AF14" s="643"/>
      <c r="AG14" s="643"/>
      <c r="AH14" s="643"/>
      <c r="AI14" s="643"/>
      <c r="AJ14" s="644"/>
      <c r="AK14" s="642" t="s">
        <v>665</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635</v>
      </c>
      <c r="Q15" s="643"/>
      <c r="R15" s="643"/>
      <c r="S15" s="643"/>
      <c r="T15" s="643"/>
      <c r="U15" s="643"/>
      <c r="V15" s="644"/>
      <c r="W15" s="642" t="s">
        <v>635</v>
      </c>
      <c r="X15" s="643"/>
      <c r="Y15" s="643"/>
      <c r="Z15" s="643"/>
      <c r="AA15" s="643"/>
      <c r="AB15" s="643"/>
      <c r="AC15" s="644"/>
      <c r="AD15" s="642" t="s">
        <v>635</v>
      </c>
      <c r="AE15" s="643"/>
      <c r="AF15" s="643"/>
      <c r="AG15" s="643"/>
      <c r="AH15" s="643"/>
      <c r="AI15" s="643"/>
      <c r="AJ15" s="644"/>
      <c r="AK15" s="642" t="s">
        <v>665</v>
      </c>
      <c r="AL15" s="643"/>
      <c r="AM15" s="643"/>
      <c r="AN15" s="643"/>
      <c r="AO15" s="643"/>
      <c r="AP15" s="643"/>
      <c r="AQ15" s="644"/>
      <c r="AR15" s="642" t="s">
        <v>664</v>
      </c>
      <c r="AS15" s="643"/>
      <c r="AT15" s="643"/>
      <c r="AU15" s="643"/>
      <c r="AV15" s="643"/>
      <c r="AW15" s="643"/>
      <c r="AX15" s="788"/>
    </row>
    <row r="16" spans="1:50" ht="21" customHeight="1" x14ac:dyDescent="0.15">
      <c r="A16" s="599"/>
      <c r="B16" s="600"/>
      <c r="C16" s="600"/>
      <c r="D16" s="600"/>
      <c r="E16" s="600"/>
      <c r="F16" s="601"/>
      <c r="G16" s="710"/>
      <c r="H16" s="711"/>
      <c r="I16" s="696" t="s">
        <v>51</v>
      </c>
      <c r="J16" s="697"/>
      <c r="K16" s="697"/>
      <c r="L16" s="697"/>
      <c r="M16" s="697"/>
      <c r="N16" s="697"/>
      <c r="O16" s="698"/>
      <c r="P16" s="642" t="s">
        <v>635</v>
      </c>
      <c r="Q16" s="643"/>
      <c r="R16" s="643"/>
      <c r="S16" s="643"/>
      <c r="T16" s="643"/>
      <c r="U16" s="643"/>
      <c r="V16" s="644"/>
      <c r="W16" s="642" t="s">
        <v>635</v>
      </c>
      <c r="X16" s="643"/>
      <c r="Y16" s="643"/>
      <c r="Z16" s="643"/>
      <c r="AA16" s="643"/>
      <c r="AB16" s="643"/>
      <c r="AC16" s="644"/>
      <c r="AD16" s="642" t="s">
        <v>635</v>
      </c>
      <c r="AE16" s="643"/>
      <c r="AF16" s="643"/>
      <c r="AG16" s="643"/>
      <c r="AH16" s="643"/>
      <c r="AI16" s="643"/>
      <c r="AJ16" s="644"/>
      <c r="AK16" s="642" t="s">
        <v>664</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635</v>
      </c>
      <c r="Q17" s="643"/>
      <c r="R17" s="643"/>
      <c r="S17" s="643"/>
      <c r="T17" s="643"/>
      <c r="U17" s="643"/>
      <c r="V17" s="644"/>
      <c r="W17" s="642" t="s">
        <v>635</v>
      </c>
      <c r="X17" s="643"/>
      <c r="Y17" s="643"/>
      <c r="Z17" s="643"/>
      <c r="AA17" s="643"/>
      <c r="AB17" s="643"/>
      <c r="AC17" s="644"/>
      <c r="AD17" s="642" t="s">
        <v>635</v>
      </c>
      <c r="AE17" s="643"/>
      <c r="AF17" s="643"/>
      <c r="AG17" s="643"/>
      <c r="AH17" s="643"/>
      <c r="AI17" s="643"/>
      <c r="AJ17" s="644"/>
      <c r="AK17" s="642" t="s">
        <v>664</v>
      </c>
      <c r="AL17" s="643"/>
      <c r="AM17" s="643"/>
      <c r="AN17" s="643"/>
      <c r="AO17" s="643"/>
      <c r="AP17" s="643"/>
      <c r="AQ17" s="644"/>
      <c r="AR17" s="900"/>
      <c r="AS17" s="900"/>
      <c r="AT17" s="900"/>
      <c r="AU17" s="900"/>
      <c r="AV17" s="900"/>
      <c r="AW17" s="900"/>
      <c r="AX17" s="901"/>
    </row>
    <row r="18" spans="1:50" ht="24.75" customHeight="1" x14ac:dyDescent="0.15">
      <c r="A18" s="599"/>
      <c r="B18" s="600"/>
      <c r="C18" s="600"/>
      <c r="D18" s="600"/>
      <c r="E18" s="600"/>
      <c r="F18" s="601"/>
      <c r="G18" s="712"/>
      <c r="H18" s="713"/>
      <c r="I18" s="701" t="s">
        <v>20</v>
      </c>
      <c r="J18" s="702"/>
      <c r="K18" s="702"/>
      <c r="L18" s="702"/>
      <c r="M18" s="702"/>
      <c r="N18" s="702"/>
      <c r="O18" s="703"/>
      <c r="P18" s="860">
        <f>SUM(P13:V17)</f>
        <v>92</v>
      </c>
      <c r="Q18" s="861"/>
      <c r="R18" s="861"/>
      <c r="S18" s="861"/>
      <c r="T18" s="861"/>
      <c r="U18" s="861"/>
      <c r="V18" s="862"/>
      <c r="W18" s="860">
        <f>SUM(W13:AC17)</f>
        <v>98</v>
      </c>
      <c r="X18" s="861"/>
      <c r="Y18" s="861"/>
      <c r="Z18" s="861"/>
      <c r="AA18" s="861"/>
      <c r="AB18" s="861"/>
      <c r="AC18" s="862"/>
      <c r="AD18" s="860">
        <f>SUM(AD13:AJ17)</f>
        <v>91</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x14ac:dyDescent="0.15">
      <c r="A19" s="599"/>
      <c r="B19" s="600"/>
      <c r="C19" s="600"/>
      <c r="D19" s="600"/>
      <c r="E19" s="600"/>
      <c r="F19" s="601"/>
      <c r="G19" s="858" t="s">
        <v>9</v>
      </c>
      <c r="H19" s="859"/>
      <c r="I19" s="859"/>
      <c r="J19" s="859"/>
      <c r="K19" s="859"/>
      <c r="L19" s="859"/>
      <c r="M19" s="859"/>
      <c r="N19" s="859"/>
      <c r="O19" s="859"/>
      <c r="P19" s="642">
        <v>90</v>
      </c>
      <c r="Q19" s="643"/>
      <c r="R19" s="643"/>
      <c r="S19" s="643"/>
      <c r="T19" s="643"/>
      <c r="U19" s="643"/>
      <c r="V19" s="644"/>
      <c r="W19" s="642">
        <v>72</v>
      </c>
      <c r="X19" s="643"/>
      <c r="Y19" s="643"/>
      <c r="Z19" s="643"/>
      <c r="AA19" s="643"/>
      <c r="AB19" s="643"/>
      <c r="AC19" s="644"/>
      <c r="AD19" s="642">
        <v>52</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99"/>
      <c r="B20" s="600"/>
      <c r="C20" s="600"/>
      <c r="D20" s="600"/>
      <c r="E20" s="600"/>
      <c r="F20" s="601"/>
      <c r="G20" s="858" t="s">
        <v>10</v>
      </c>
      <c r="H20" s="859"/>
      <c r="I20" s="859"/>
      <c r="J20" s="859"/>
      <c r="K20" s="859"/>
      <c r="L20" s="859"/>
      <c r="M20" s="859"/>
      <c r="N20" s="859"/>
      <c r="O20" s="859"/>
      <c r="P20" s="301">
        <f>IF(P18=0, "-", SUM(P19)/P18)</f>
        <v>0.97826086956521741</v>
      </c>
      <c r="Q20" s="301"/>
      <c r="R20" s="301"/>
      <c r="S20" s="301"/>
      <c r="T20" s="301"/>
      <c r="U20" s="301"/>
      <c r="V20" s="301"/>
      <c r="W20" s="301">
        <f t="shared" ref="W20" si="0">IF(W18=0, "-", SUM(W19)/W18)</f>
        <v>0.73469387755102045</v>
      </c>
      <c r="X20" s="301"/>
      <c r="Y20" s="301"/>
      <c r="Z20" s="301"/>
      <c r="AA20" s="301"/>
      <c r="AB20" s="301"/>
      <c r="AC20" s="301"/>
      <c r="AD20" s="301">
        <f t="shared" ref="AD20" si="1">IF(AD18=0, "-", SUM(AD19)/AD18)</f>
        <v>0.5714285714285714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272</v>
      </c>
      <c r="H21" s="300"/>
      <c r="I21" s="300"/>
      <c r="J21" s="300"/>
      <c r="K21" s="300"/>
      <c r="L21" s="300"/>
      <c r="M21" s="300"/>
      <c r="N21" s="300"/>
      <c r="O21" s="300"/>
      <c r="P21" s="301">
        <f>IF(P19=0, "-", SUM(P19)/SUM(P13,P14))</f>
        <v>0.97826086956521741</v>
      </c>
      <c r="Q21" s="301"/>
      <c r="R21" s="301"/>
      <c r="S21" s="301"/>
      <c r="T21" s="301"/>
      <c r="U21" s="301"/>
      <c r="V21" s="301"/>
      <c r="W21" s="301">
        <f t="shared" ref="W21" si="2">IF(W19=0, "-", SUM(W19)/SUM(W13,W14))</f>
        <v>0.73469387755102045</v>
      </c>
      <c r="X21" s="301"/>
      <c r="Y21" s="301"/>
      <c r="Z21" s="301"/>
      <c r="AA21" s="301"/>
      <c r="AB21" s="301"/>
      <c r="AC21" s="301"/>
      <c r="AD21" s="301">
        <f t="shared" ref="AD21" si="3">IF(AD19=0, "-", SUM(AD19)/SUM(AD13,AD14))</f>
        <v>0.5714285714285714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623</v>
      </c>
      <c r="B22" s="956"/>
      <c r="C22" s="956"/>
      <c r="D22" s="956"/>
      <c r="E22" s="956"/>
      <c r="F22" s="957"/>
      <c r="G22" s="951" t="s">
        <v>252</v>
      </c>
      <c r="H22" s="207"/>
      <c r="I22" s="207"/>
      <c r="J22" s="207"/>
      <c r="K22" s="207"/>
      <c r="L22" s="207"/>
      <c r="M22" s="207"/>
      <c r="N22" s="207"/>
      <c r="O22" s="208"/>
      <c r="P22" s="916" t="s">
        <v>621</v>
      </c>
      <c r="Q22" s="207"/>
      <c r="R22" s="207"/>
      <c r="S22" s="207"/>
      <c r="T22" s="207"/>
      <c r="U22" s="207"/>
      <c r="V22" s="208"/>
      <c r="W22" s="916" t="s">
        <v>622</v>
      </c>
      <c r="X22" s="207"/>
      <c r="Y22" s="207"/>
      <c r="Z22" s="207"/>
      <c r="AA22" s="207"/>
      <c r="AB22" s="207"/>
      <c r="AC22" s="208"/>
      <c r="AD22" s="916" t="s">
        <v>251</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39" customHeight="1" x14ac:dyDescent="0.15">
      <c r="A23" s="958"/>
      <c r="B23" s="959"/>
      <c r="C23" s="959"/>
      <c r="D23" s="959"/>
      <c r="E23" s="959"/>
      <c r="F23" s="960"/>
      <c r="G23" s="952" t="s">
        <v>638</v>
      </c>
      <c r="H23" s="953"/>
      <c r="I23" s="953"/>
      <c r="J23" s="953"/>
      <c r="K23" s="953"/>
      <c r="L23" s="953"/>
      <c r="M23" s="953"/>
      <c r="N23" s="953"/>
      <c r="O23" s="954"/>
      <c r="P23" s="902" t="s">
        <v>680</v>
      </c>
      <c r="Q23" s="903"/>
      <c r="R23" s="903"/>
      <c r="S23" s="903"/>
      <c r="T23" s="903"/>
      <c r="U23" s="903"/>
      <c r="V23" s="917"/>
      <c r="W23" s="902" t="s">
        <v>664</v>
      </c>
      <c r="X23" s="903"/>
      <c r="Y23" s="903"/>
      <c r="Z23" s="903"/>
      <c r="AA23" s="903"/>
      <c r="AB23" s="903"/>
      <c r="AC23" s="917"/>
      <c r="AD23" s="965" t="s">
        <v>684</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12.75" hidden="1" customHeight="1" x14ac:dyDescent="0.15">
      <c r="A24" s="958"/>
      <c r="B24" s="959"/>
      <c r="C24" s="959"/>
      <c r="D24" s="959"/>
      <c r="E24" s="959"/>
      <c r="F24" s="960"/>
      <c r="G24" s="918"/>
      <c r="H24" s="919"/>
      <c r="I24" s="919"/>
      <c r="J24" s="919"/>
      <c r="K24" s="919"/>
      <c r="L24" s="919"/>
      <c r="M24" s="919"/>
      <c r="N24" s="919"/>
      <c r="O24" s="920"/>
      <c r="P24" s="642"/>
      <c r="Q24" s="643"/>
      <c r="R24" s="643"/>
      <c r="S24" s="643"/>
      <c r="T24" s="643"/>
      <c r="U24" s="643"/>
      <c r="V24" s="644"/>
      <c r="W24" s="642"/>
      <c r="X24" s="643"/>
      <c r="Y24" s="643"/>
      <c r="Z24" s="643"/>
      <c r="AA24" s="643"/>
      <c r="AB24" s="643"/>
      <c r="AC24" s="644"/>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12.75" hidden="1" customHeight="1" x14ac:dyDescent="0.15">
      <c r="A25" s="958"/>
      <c r="B25" s="959"/>
      <c r="C25" s="959"/>
      <c r="D25" s="959"/>
      <c r="E25" s="959"/>
      <c r="F25" s="960"/>
      <c r="G25" s="918"/>
      <c r="H25" s="919"/>
      <c r="I25" s="919"/>
      <c r="J25" s="919"/>
      <c r="K25" s="919"/>
      <c r="L25" s="919"/>
      <c r="M25" s="919"/>
      <c r="N25" s="919"/>
      <c r="O25" s="920"/>
      <c r="P25" s="642"/>
      <c r="Q25" s="643"/>
      <c r="R25" s="643"/>
      <c r="S25" s="643"/>
      <c r="T25" s="643"/>
      <c r="U25" s="643"/>
      <c r="V25" s="644"/>
      <c r="W25" s="642"/>
      <c r="X25" s="643"/>
      <c r="Y25" s="643"/>
      <c r="Z25" s="643"/>
      <c r="AA25" s="643"/>
      <c r="AB25" s="643"/>
      <c r="AC25" s="644"/>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12.75" hidden="1" customHeight="1" x14ac:dyDescent="0.15">
      <c r="A26" s="958"/>
      <c r="B26" s="959"/>
      <c r="C26" s="959"/>
      <c r="D26" s="959"/>
      <c r="E26" s="959"/>
      <c r="F26" s="960"/>
      <c r="G26" s="918"/>
      <c r="H26" s="919"/>
      <c r="I26" s="919"/>
      <c r="J26" s="919"/>
      <c r="K26" s="919"/>
      <c r="L26" s="919"/>
      <c r="M26" s="919"/>
      <c r="N26" s="919"/>
      <c r="O26" s="920"/>
      <c r="P26" s="642"/>
      <c r="Q26" s="643"/>
      <c r="R26" s="643"/>
      <c r="S26" s="643"/>
      <c r="T26" s="643"/>
      <c r="U26" s="643"/>
      <c r="V26" s="644"/>
      <c r="W26" s="642"/>
      <c r="X26" s="643"/>
      <c r="Y26" s="643"/>
      <c r="Z26" s="643"/>
      <c r="AA26" s="643"/>
      <c r="AB26" s="643"/>
      <c r="AC26" s="644"/>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12.75" hidden="1" customHeight="1" x14ac:dyDescent="0.15">
      <c r="A27" s="958"/>
      <c r="B27" s="959"/>
      <c r="C27" s="959"/>
      <c r="D27" s="959"/>
      <c r="E27" s="959"/>
      <c r="F27" s="960"/>
      <c r="G27" s="918"/>
      <c r="H27" s="919"/>
      <c r="I27" s="919"/>
      <c r="J27" s="919"/>
      <c r="K27" s="919"/>
      <c r="L27" s="919"/>
      <c r="M27" s="919"/>
      <c r="N27" s="919"/>
      <c r="O27" s="920"/>
      <c r="P27" s="642"/>
      <c r="Q27" s="643"/>
      <c r="R27" s="643"/>
      <c r="S27" s="643"/>
      <c r="T27" s="643"/>
      <c r="U27" s="643"/>
      <c r="V27" s="644"/>
      <c r="W27" s="642"/>
      <c r="X27" s="643"/>
      <c r="Y27" s="643"/>
      <c r="Z27" s="643"/>
      <c r="AA27" s="643"/>
      <c r="AB27" s="643"/>
      <c r="AC27" s="644"/>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12.75" hidden="1" customHeight="1" x14ac:dyDescent="0.15">
      <c r="A28" s="958"/>
      <c r="B28" s="959"/>
      <c r="C28" s="959"/>
      <c r="D28" s="959"/>
      <c r="E28" s="959"/>
      <c r="F28" s="960"/>
      <c r="G28" s="921" t="s">
        <v>256</v>
      </c>
      <c r="H28" s="922"/>
      <c r="I28" s="922"/>
      <c r="J28" s="922"/>
      <c r="K28" s="922"/>
      <c r="L28" s="922"/>
      <c r="M28" s="922"/>
      <c r="N28" s="922"/>
      <c r="O28" s="923"/>
      <c r="P28" s="860" t="e">
        <f>P29-SUM(P23:P27)</f>
        <v>#VALUE!</v>
      </c>
      <c r="Q28" s="861"/>
      <c r="R28" s="861"/>
      <c r="S28" s="861"/>
      <c r="T28" s="861"/>
      <c r="U28" s="861"/>
      <c r="V28" s="862"/>
      <c r="W28" s="860" t="e">
        <f>W29-SUM(W23:W27)</f>
        <v>#VALUE!</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253</v>
      </c>
      <c r="H29" s="925"/>
      <c r="I29" s="925"/>
      <c r="J29" s="925"/>
      <c r="K29" s="925"/>
      <c r="L29" s="925"/>
      <c r="M29" s="925"/>
      <c r="N29" s="925"/>
      <c r="O29" s="926"/>
      <c r="P29" s="642" t="s">
        <v>664</v>
      </c>
      <c r="Q29" s="643"/>
      <c r="R29" s="643"/>
      <c r="S29" s="643"/>
      <c r="T29" s="643"/>
      <c r="U29" s="643"/>
      <c r="V29" s="644"/>
      <c r="W29" s="934" t="s">
        <v>682</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268</v>
      </c>
      <c r="B30" s="844"/>
      <c r="C30" s="844"/>
      <c r="D30" s="844"/>
      <c r="E30" s="844"/>
      <c r="F30" s="845"/>
      <c r="G30" s="758" t="s">
        <v>145</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306</v>
      </c>
      <c r="AF30" s="841"/>
      <c r="AG30" s="841"/>
      <c r="AH30" s="842"/>
      <c r="AI30" s="897" t="s">
        <v>328</v>
      </c>
      <c r="AJ30" s="897"/>
      <c r="AK30" s="897"/>
      <c r="AL30" s="840"/>
      <c r="AM30" s="897" t="s">
        <v>425</v>
      </c>
      <c r="AN30" s="897"/>
      <c r="AO30" s="897"/>
      <c r="AP30" s="840"/>
      <c r="AQ30" s="752" t="s">
        <v>184</v>
      </c>
      <c r="AR30" s="753"/>
      <c r="AS30" s="753"/>
      <c r="AT30" s="754"/>
      <c r="AU30" s="759" t="s">
        <v>133</v>
      </c>
      <c r="AV30" s="759"/>
      <c r="AW30" s="759"/>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635</v>
      </c>
      <c r="AR31" s="186"/>
      <c r="AS31" s="121" t="s">
        <v>185</v>
      </c>
      <c r="AT31" s="122"/>
      <c r="AU31" s="185" t="s">
        <v>635</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287</v>
      </c>
      <c r="AC32" s="445"/>
      <c r="AD32" s="445"/>
      <c r="AE32" s="203" t="s">
        <v>635</v>
      </c>
      <c r="AF32" s="204"/>
      <c r="AG32" s="204"/>
      <c r="AH32" s="204"/>
      <c r="AI32" s="203">
        <v>57</v>
      </c>
      <c r="AJ32" s="204"/>
      <c r="AK32" s="204"/>
      <c r="AL32" s="204"/>
      <c r="AM32" s="203">
        <v>75</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287</v>
      </c>
      <c r="AC33" s="507"/>
      <c r="AD33" s="507"/>
      <c r="AE33" s="203">
        <v>50</v>
      </c>
      <c r="AF33" s="204"/>
      <c r="AG33" s="204"/>
      <c r="AH33" s="204"/>
      <c r="AI33" s="203">
        <v>50</v>
      </c>
      <c r="AJ33" s="204"/>
      <c r="AK33" s="204"/>
      <c r="AL33" s="204"/>
      <c r="AM33" s="203">
        <v>50</v>
      </c>
      <c r="AN33" s="204"/>
      <c r="AO33" s="204"/>
      <c r="AP33" s="204"/>
      <c r="AQ33" s="321" t="s">
        <v>635</v>
      </c>
      <c r="AR33" s="193"/>
      <c r="AS33" s="193"/>
      <c r="AT33" s="322"/>
      <c r="AU33" s="204" t="s">
        <v>635</v>
      </c>
      <c r="AV33" s="204"/>
      <c r="AW33" s="204"/>
      <c r="AX33" s="206"/>
    </row>
    <row r="34" spans="1:51" ht="71.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v>114</v>
      </c>
      <c r="AJ34" s="204"/>
      <c r="AK34" s="204"/>
      <c r="AL34" s="204"/>
      <c r="AM34" s="203">
        <v>150</v>
      </c>
      <c r="AN34" s="204"/>
      <c r="AO34" s="204"/>
      <c r="AP34" s="204"/>
      <c r="AQ34" s="321" t="s">
        <v>635</v>
      </c>
      <c r="AR34" s="193"/>
      <c r="AS34" s="193"/>
      <c r="AT34" s="322"/>
      <c r="AU34" s="204" t="s">
        <v>635</v>
      </c>
      <c r="AV34" s="204"/>
      <c r="AW34" s="204"/>
      <c r="AX34" s="206"/>
    </row>
    <row r="35" spans="1:51" ht="23.25" customHeight="1" x14ac:dyDescent="0.15">
      <c r="A35" s="213" t="s">
        <v>296</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5" t="s">
        <v>268</v>
      </c>
      <c r="B37" s="756"/>
      <c r="C37" s="756"/>
      <c r="D37" s="756"/>
      <c r="E37" s="756"/>
      <c r="F37" s="757"/>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306</v>
      </c>
      <c r="AF37" s="232"/>
      <c r="AG37" s="232"/>
      <c r="AH37" s="232"/>
      <c r="AI37" s="232" t="s">
        <v>328</v>
      </c>
      <c r="AJ37" s="232"/>
      <c r="AK37" s="232"/>
      <c r="AL37" s="232"/>
      <c r="AM37" s="232" t="s">
        <v>425</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5" t="s">
        <v>268</v>
      </c>
      <c r="B44" s="756"/>
      <c r="C44" s="756"/>
      <c r="D44" s="756"/>
      <c r="E44" s="756"/>
      <c r="F44" s="757"/>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306</v>
      </c>
      <c r="AF44" s="232"/>
      <c r="AG44" s="232"/>
      <c r="AH44" s="232"/>
      <c r="AI44" s="232" t="s">
        <v>328</v>
      </c>
      <c r="AJ44" s="232"/>
      <c r="AK44" s="232"/>
      <c r="AL44" s="232"/>
      <c r="AM44" s="232" t="s">
        <v>425</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306</v>
      </c>
      <c r="AF51" s="232"/>
      <c r="AG51" s="232"/>
      <c r="AH51" s="232"/>
      <c r="AI51" s="232" t="s">
        <v>328</v>
      </c>
      <c r="AJ51" s="232"/>
      <c r="AK51" s="232"/>
      <c r="AL51" s="232"/>
      <c r="AM51" s="232" t="s">
        <v>425</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306</v>
      </c>
      <c r="AF58" s="232"/>
      <c r="AG58" s="232"/>
      <c r="AH58" s="232"/>
      <c r="AI58" s="232" t="s">
        <v>328</v>
      </c>
      <c r="AJ58" s="232"/>
      <c r="AK58" s="232"/>
      <c r="AL58" s="232"/>
      <c r="AM58" s="232" t="s">
        <v>425</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6"/>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t="s">
        <v>261</v>
      </c>
      <c r="AS79" s="258"/>
      <c r="AT79" s="259"/>
      <c r="AU79" s="259"/>
      <c r="AV79" s="259"/>
      <c r="AW79" s="259"/>
      <c r="AX79" s="950"/>
      <c r="AY79">
        <f>COUNTIF($AR$79,"☑")</f>
        <v>0</v>
      </c>
    </row>
    <row r="80" spans="1:51" ht="18.75" hidden="1" customHeight="1" x14ac:dyDescent="0.15">
      <c r="A80" s="846"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c r="AY82">
        <f t="shared" ref="AY82:AY89" si="10">$AY$80</f>
        <v>0</v>
      </c>
    </row>
    <row r="83" spans="1:60" ht="22.5" hidden="1" customHeight="1" x14ac:dyDescent="0.15">
      <c r="A83" s="847"/>
      <c r="B83" s="511"/>
      <c r="C83" s="409"/>
      <c r="D83" s="409"/>
      <c r="E83" s="409"/>
      <c r="F83" s="410"/>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c r="AY83">
        <f t="shared" si="10"/>
        <v>0</v>
      </c>
    </row>
    <row r="84" spans="1:60" ht="19.5" hidden="1" customHeight="1" x14ac:dyDescent="0.15">
      <c r="A84" s="847"/>
      <c r="B84" s="512"/>
      <c r="C84" s="513"/>
      <c r="D84" s="513"/>
      <c r="E84" s="513"/>
      <c r="F84" s="514"/>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306</v>
      </c>
      <c r="AF100" s="524"/>
      <c r="AG100" s="524"/>
      <c r="AH100" s="525"/>
      <c r="AI100" s="523" t="s">
        <v>328</v>
      </c>
      <c r="AJ100" s="524"/>
      <c r="AK100" s="524"/>
      <c r="AL100" s="525"/>
      <c r="AM100" s="523" t="s">
        <v>425</v>
      </c>
      <c r="AN100" s="524"/>
      <c r="AO100" s="524"/>
      <c r="AP100" s="525"/>
      <c r="AQ100" s="302" t="s">
        <v>333</v>
      </c>
      <c r="AR100" s="303"/>
      <c r="AS100" s="303"/>
      <c r="AT100" s="304"/>
      <c r="AU100" s="302" t="s">
        <v>457</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v>10</v>
      </c>
      <c r="AF101" s="267"/>
      <c r="AG101" s="267"/>
      <c r="AH101" s="267"/>
      <c r="AI101" s="267">
        <v>13</v>
      </c>
      <c r="AJ101" s="267"/>
      <c r="AK101" s="267"/>
      <c r="AL101" s="267"/>
      <c r="AM101" s="267">
        <v>6</v>
      </c>
      <c r="AN101" s="267"/>
      <c r="AO101" s="267"/>
      <c r="AP101" s="267"/>
      <c r="AQ101" s="267" t="s">
        <v>664</v>
      </c>
      <c r="AR101" s="267"/>
      <c r="AS101" s="267"/>
      <c r="AT101" s="267"/>
      <c r="AU101" s="203" t="s">
        <v>665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v>20</v>
      </c>
      <c r="AF102" s="267"/>
      <c r="AG102" s="267"/>
      <c r="AH102" s="267"/>
      <c r="AI102" s="267">
        <v>20</v>
      </c>
      <c r="AJ102" s="267"/>
      <c r="AK102" s="267"/>
      <c r="AL102" s="267"/>
      <c r="AM102" s="267">
        <v>20</v>
      </c>
      <c r="AN102" s="267"/>
      <c r="AO102" s="267"/>
      <c r="AP102" s="267"/>
      <c r="AQ102" s="267" t="s">
        <v>680</v>
      </c>
      <c r="AR102" s="267"/>
      <c r="AS102" s="267"/>
      <c r="AT102" s="267"/>
      <c r="AU102" s="210" t="s">
        <v>681</v>
      </c>
      <c r="AV102" s="211"/>
      <c r="AW102" s="211"/>
      <c r="AX102" s="306"/>
    </row>
    <row r="103" spans="1:60" ht="31.5" hidden="1"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306</v>
      </c>
      <c r="AF115" s="232"/>
      <c r="AG115" s="232"/>
      <c r="AH115" s="232"/>
      <c r="AI115" s="232" t="s">
        <v>328</v>
      </c>
      <c r="AJ115" s="232"/>
      <c r="AK115" s="232"/>
      <c r="AL115" s="232"/>
      <c r="AM115" s="232" t="s">
        <v>425</v>
      </c>
      <c r="AN115" s="232"/>
      <c r="AO115" s="232"/>
      <c r="AP115" s="232"/>
      <c r="AQ115" s="574" t="s">
        <v>458</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9</v>
      </c>
      <c r="AF116" s="267"/>
      <c r="AG116" s="267"/>
      <c r="AH116" s="267"/>
      <c r="AI116" s="267">
        <v>5.5</v>
      </c>
      <c r="AJ116" s="267"/>
      <c r="AK116" s="267"/>
      <c r="AL116" s="267"/>
      <c r="AM116" s="267">
        <v>8.6999999999999993</v>
      </c>
      <c r="AN116" s="267"/>
      <c r="AO116" s="267"/>
      <c r="AP116" s="267"/>
      <c r="AQ116" s="203" t="s">
        <v>664</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35" t="s">
        <v>647</v>
      </c>
      <c r="AF117" s="535"/>
      <c r="AG117" s="535"/>
      <c r="AH117" s="535"/>
      <c r="AI117" s="535" t="s">
        <v>648</v>
      </c>
      <c r="AJ117" s="535"/>
      <c r="AK117" s="535"/>
      <c r="AL117" s="535"/>
      <c r="AM117" s="535" t="s">
        <v>724</v>
      </c>
      <c r="AN117" s="535"/>
      <c r="AO117" s="535"/>
      <c r="AP117" s="535"/>
      <c r="AQ117" s="535" t="s">
        <v>664</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306</v>
      </c>
      <c r="AF118" s="232"/>
      <c r="AG118" s="232"/>
      <c r="AH118" s="232"/>
      <c r="AI118" s="232" t="s">
        <v>328</v>
      </c>
      <c r="AJ118" s="232"/>
      <c r="AK118" s="232"/>
      <c r="AL118" s="232"/>
      <c r="AM118" s="232" t="s">
        <v>425</v>
      </c>
      <c r="AN118" s="232"/>
      <c r="AO118" s="232"/>
      <c r="AP118" s="232"/>
      <c r="AQ118" s="574" t="s">
        <v>458</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649</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306</v>
      </c>
      <c r="AF121" s="232"/>
      <c r="AG121" s="232"/>
      <c r="AH121" s="232"/>
      <c r="AI121" s="232" t="s">
        <v>328</v>
      </c>
      <c r="AJ121" s="232"/>
      <c r="AK121" s="232"/>
      <c r="AL121" s="232"/>
      <c r="AM121" s="232" t="s">
        <v>425</v>
      </c>
      <c r="AN121" s="232"/>
      <c r="AO121" s="232"/>
      <c r="AP121" s="232"/>
      <c r="AQ121" s="574" t="s">
        <v>458</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306</v>
      </c>
      <c r="AF124" s="232"/>
      <c r="AG124" s="232"/>
      <c r="AH124" s="232"/>
      <c r="AI124" s="232" t="s">
        <v>328</v>
      </c>
      <c r="AJ124" s="232"/>
      <c r="AK124" s="232"/>
      <c r="AL124" s="232"/>
      <c r="AM124" s="232" t="s">
        <v>425</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278</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6"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306</v>
      </c>
      <c r="AF127" s="232"/>
      <c r="AG127" s="232"/>
      <c r="AH127" s="232"/>
      <c r="AI127" s="232" t="s">
        <v>328</v>
      </c>
      <c r="AJ127" s="232"/>
      <c r="AK127" s="232"/>
      <c r="AL127" s="232"/>
      <c r="AM127" s="232" t="s">
        <v>425</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322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t="s">
        <v>635</v>
      </c>
      <c r="AV133" s="186"/>
      <c r="AW133" s="121" t="s">
        <v>175</v>
      </c>
      <c r="AX133" s="181"/>
      <c r="AY133">
        <f>$AY$132</f>
        <v>1</v>
      </c>
    </row>
    <row r="134" spans="1:51" ht="39.75" customHeight="1" x14ac:dyDescent="0.15">
      <c r="A134" s="175"/>
      <c r="B134" s="172"/>
      <c r="C134" s="166"/>
      <c r="D134" s="172"/>
      <c r="E134" s="166"/>
      <c r="F134" s="167"/>
      <c r="G134" s="92" t="s">
        <v>732</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v>10</v>
      </c>
      <c r="AF134" s="193"/>
      <c r="AG134" s="193"/>
      <c r="AH134" s="193"/>
      <c r="AI134" s="192">
        <v>13</v>
      </c>
      <c r="AJ134" s="193"/>
      <c r="AK134" s="193"/>
      <c r="AL134" s="193"/>
      <c r="AM134" s="192">
        <v>6</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v>20</v>
      </c>
      <c r="AF135" s="193"/>
      <c r="AG135" s="193"/>
      <c r="AH135" s="193"/>
      <c r="AI135" s="192">
        <v>20</v>
      </c>
      <c r="AJ135" s="193"/>
      <c r="AK135" s="193"/>
      <c r="AL135" s="193"/>
      <c r="AM135" s="192">
        <v>20</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733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14"/>
      <c r="E430" s="160" t="s">
        <v>315</v>
      </c>
      <c r="F430" s="880"/>
      <c r="G430" s="881" t="s">
        <v>204</v>
      </c>
      <c r="H430" s="111"/>
      <c r="I430" s="111"/>
      <c r="J430" s="882" t="s">
        <v>635</v>
      </c>
      <c r="K430" s="883"/>
      <c r="L430" s="883"/>
      <c r="M430" s="883"/>
      <c r="N430" s="883"/>
      <c r="O430" s="883"/>
      <c r="P430" s="883"/>
      <c r="Q430" s="883"/>
      <c r="R430" s="883"/>
      <c r="S430" s="883"/>
      <c r="T430" s="884"/>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664</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664</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664</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667</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664</v>
      </c>
      <c r="AN459" s="193"/>
      <c r="AO459" s="193"/>
      <c r="AP459" s="322"/>
      <c r="AQ459" s="321" t="s">
        <v>635</v>
      </c>
      <c r="AR459" s="193"/>
      <c r="AS459" s="193"/>
      <c r="AT459" s="322"/>
      <c r="AU459" s="193" t="s">
        <v>635</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666</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6" t="s">
        <v>30</v>
      </c>
      <c r="AH701" s="361"/>
      <c r="AI701" s="361"/>
      <c r="AJ701" s="361"/>
      <c r="AK701" s="361"/>
      <c r="AL701" s="361"/>
      <c r="AM701" s="361"/>
      <c r="AN701" s="361"/>
      <c r="AO701" s="361"/>
      <c r="AP701" s="361"/>
      <c r="AQ701" s="361"/>
      <c r="AR701" s="361"/>
      <c r="AS701" s="361"/>
      <c r="AT701" s="361"/>
      <c r="AU701" s="361"/>
      <c r="AV701" s="361"/>
      <c r="AW701" s="361"/>
      <c r="AX701" s="807"/>
    </row>
    <row r="702" spans="1:51" ht="63.75" customHeight="1" x14ac:dyDescent="0.15">
      <c r="A702" s="852" t="s">
        <v>139</v>
      </c>
      <c r="B702" s="853"/>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6" t="s">
        <v>662</v>
      </c>
      <c r="AE702" s="327"/>
      <c r="AF702" s="327"/>
      <c r="AG702" s="364" t="s">
        <v>668</v>
      </c>
      <c r="AH702" s="365"/>
      <c r="AI702" s="365"/>
      <c r="AJ702" s="365"/>
      <c r="AK702" s="365"/>
      <c r="AL702" s="365"/>
      <c r="AM702" s="365"/>
      <c r="AN702" s="365"/>
      <c r="AO702" s="365"/>
      <c r="AP702" s="365"/>
      <c r="AQ702" s="365"/>
      <c r="AR702" s="365"/>
      <c r="AS702" s="365"/>
      <c r="AT702" s="365"/>
      <c r="AU702" s="365"/>
      <c r="AV702" s="365"/>
      <c r="AW702" s="365"/>
      <c r="AX702" s="366"/>
    </row>
    <row r="703" spans="1:51" ht="63.75" customHeight="1" x14ac:dyDescent="0.15">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1"/>
      <c r="AD703" s="307" t="s">
        <v>662</v>
      </c>
      <c r="AE703" s="308"/>
      <c r="AF703" s="308"/>
      <c r="AG703" s="89" t="s">
        <v>669</v>
      </c>
      <c r="AH703" s="90"/>
      <c r="AI703" s="90"/>
      <c r="AJ703" s="90"/>
      <c r="AK703" s="90"/>
      <c r="AL703" s="90"/>
      <c r="AM703" s="90"/>
      <c r="AN703" s="90"/>
      <c r="AO703" s="90"/>
      <c r="AP703" s="90"/>
      <c r="AQ703" s="90"/>
      <c r="AR703" s="90"/>
      <c r="AS703" s="90"/>
      <c r="AT703" s="90"/>
      <c r="AU703" s="90"/>
      <c r="AV703" s="90"/>
      <c r="AW703" s="90"/>
      <c r="AX703" s="91"/>
    </row>
    <row r="704" spans="1:51" ht="72" customHeight="1" x14ac:dyDescent="0.15">
      <c r="A704" s="856"/>
      <c r="B704" s="857"/>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7" t="s">
        <v>662</v>
      </c>
      <c r="AE704" s="768"/>
      <c r="AF704" s="768"/>
      <c r="AG704" s="153" t="s">
        <v>670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662</v>
      </c>
      <c r="AE705" s="700"/>
      <c r="AF705" s="700"/>
      <c r="AG705" s="113" t="s">
        <v>671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7"/>
      <c r="B706" s="628"/>
      <c r="C706" s="779"/>
      <c r="D706" s="780"/>
      <c r="E706" s="715" t="s">
        <v>297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672</v>
      </c>
      <c r="AE706" s="308"/>
      <c r="AF706" s="64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7"/>
      <c r="B707" s="628"/>
      <c r="C707" s="781"/>
      <c r="D707" s="782"/>
      <c r="E707" s="718" t="s">
        <v>239</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673</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33"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7" t="s">
        <v>662</v>
      </c>
      <c r="AE708" s="588"/>
      <c r="AF708" s="588"/>
      <c r="AG708" s="727" t="s">
        <v>674</v>
      </c>
      <c r="AH708" s="728"/>
      <c r="AI708" s="728"/>
      <c r="AJ708" s="728"/>
      <c r="AK708" s="728"/>
      <c r="AL708" s="728"/>
      <c r="AM708" s="728"/>
      <c r="AN708" s="728"/>
      <c r="AO708" s="728"/>
      <c r="AP708" s="728"/>
      <c r="AQ708" s="728"/>
      <c r="AR708" s="728"/>
      <c r="AS708" s="728"/>
      <c r="AT708" s="728"/>
      <c r="AU708" s="728"/>
      <c r="AV708" s="728"/>
      <c r="AW708" s="728"/>
      <c r="AX708" s="729"/>
    </row>
    <row r="709" spans="1:50" ht="41.25" customHeight="1" x14ac:dyDescent="0.15">
      <c r="A709" s="627"/>
      <c r="B709" s="629"/>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662</v>
      </c>
      <c r="AE709" s="308"/>
      <c r="AF709" s="308"/>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7"/>
      <c r="B710" s="629"/>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52.5" customHeight="1" x14ac:dyDescent="0.15">
      <c r="A711" s="627"/>
      <c r="B711" s="629"/>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8"/>
      <c r="AD711" s="307" t="s">
        <v>662</v>
      </c>
      <c r="AE711" s="308"/>
      <c r="AF711" s="308"/>
      <c r="AG711" s="89" t="s">
        <v>677</v>
      </c>
      <c r="AH711" s="90"/>
      <c r="AI711" s="90"/>
      <c r="AJ711" s="90"/>
      <c r="AK711" s="90"/>
      <c r="AL711" s="90"/>
      <c r="AM711" s="90"/>
      <c r="AN711" s="90"/>
      <c r="AO711" s="90"/>
      <c r="AP711" s="90"/>
      <c r="AQ711" s="90"/>
      <c r="AR711" s="90"/>
      <c r="AS711" s="90"/>
      <c r="AT711" s="90"/>
      <c r="AU711" s="90"/>
      <c r="AV711" s="90"/>
      <c r="AW711" s="90"/>
      <c r="AX711" s="91"/>
    </row>
    <row r="712" spans="1:50" ht="144.75" customHeight="1" x14ac:dyDescent="0.15">
      <c r="A712" s="627"/>
      <c r="B712" s="629"/>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8"/>
      <c r="AD712" s="767" t="s">
        <v>734</v>
      </c>
      <c r="AE712" s="768"/>
      <c r="AF712" s="768"/>
      <c r="AG712" s="792" t="s">
        <v>730</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0" t="s">
        <v>266</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676</v>
      </c>
      <c r="AE713" s="308"/>
      <c r="AF713" s="648"/>
      <c r="AG713" s="89"/>
      <c r="AH713" s="90"/>
      <c r="AI713" s="90"/>
      <c r="AJ713" s="90"/>
      <c r="AK713" s="90"/>
      <c r="AL713" s="90"/>
      <c r="AM713" s="90"/>
      <c r="AN713" s="90"/>
      <c r="AO713" s="90"/>
      <c r="AP713" s="90"/>
      <c r="AQ713" s="90"/>
      <c r="AR713" s="90"/>
      <c r="AS713" s="90"/>
      <c r="AT713" s="90"/>
      <c r="AU713" s="90"/>
      <c r="AV713" s="90"/>
      <c r="AW713" s="90"/>
      <c r="AX713" s="91"/>
    </row>
    <row r="714" spans="1:50" ht="65.25" customHeight="1" x14ac:dyDescent="0.15">
      <c r="A714" s="630"/>
      <c r="B714" s="631"/>
      <c r="C714" s="632" t="s">
        <v>244</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662</v>
      </c>
      <c r="AE714" s="790"/>
      <c r="AF714" s="791"/>
      <c r="AG714" s="721" t="s">
        <v>731</v>
      </c>
      <c r="AH714" s="722"/>
      <c r="AI714" s="722"/>
      <c r="AJ714" s="722"/>
      <c r="AK714" s="722"/>
      <c r="AL714" s="722"/>
      <c r="AM714" s="722"/>
      <c r="AN714" s="722"/>
      <c r="AO714" s="722"/>
      <c r="AP714" s="722"/>
      <c r="AQ714" s="722"/>
      <c r="AR714" s="722"/>
      <c r="AS714" s="722"/>
      <c r="AT714" s="722"/>
      <c r="AU714" s="722"/>
      <c r="AV714" s="722"/>
      <c r="AW714" s="722"/>
      <c r="AX714" s="723"/>
    </row>
    <row r="715" spans="1:50" ht="87" customHeight="1" x14ac:dyDescent="0.15">
      <c r="A715" s="625" t="s">
        <v>39</v>
      </c>
      <c r="B715" s="769"/>
      <c r="C715" s="770" t="s">
        <v>245</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7" t="s">
        <v>662</v>
      </c>
      <c r="AE715" s="588"/>
      <c r="AF715" s="641"/>
      <c r="AG715" s="727" t="s">
        <v>683</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676</v>
      </c>
      <c r="AE716" s="612"/>
      <c r="AF716" s="612"/>
      <c r="AG716" s="89"/>
      <c r="AH716" s="90"/>
      <c r="AI716" s="90"/>
      <c r="AJ716" s="90"/>
      <c r="AK716" s="90"/>
      <c r="AL716" s="90"/>
      <c r="AM716" s="90"/>
      <c r="AN716" s="90"/>
      <c r="AO716" s="90"/>
      <c r="AP716" s="90"/>
      <c r="AQ716" s="90"/>
      <c r="AR716" s="90"/>
      <c r="AS716" s="90"/>
      <c r="AT716" s="90"/>
      <c r="AU716" s="90"/>
      <c r="AV716" s="90"/>
      <c r="AW716" s="90"/>
      <c r="AX716" s="91"/>
    </row>
    <row r="717" spans="1:50" ht="138" customHeight="1" x14ac:dyDescent="0.15">
      <c r="A717" s="627"/>
      <c r="B717" s="629"/>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678</v>
      </c>
      <c r="AE717" s="308"/>
      <c r="AF717" s="308"/>
      <c r="AG717" s="89" t="s">
        <v>735</v>
      </c>
      <c r="AH717" s="90"/>
      <c r="AI717" s="90"/>
      <c r="AJ717" s="90"/>
      <c r="AK717" s="90"/>
      <c r="AL717" s="90"/>
      <c r="AM717" s="90"/>
      <c r="AN717" s="90"/>
      <c r="AO717" s="90"/>
      <c r="AP717" s="90"/>
      <c r="AQ717" s="90"/>
      <c r="AR717" s="90"/>
      <c r="AS717" s="90"/>
      <c r="AT717" s="90"/>
      <c r="AU717" s="90"/>
      <c r="AV717" s="90"/>
      <c r="AW717" s="90"/>
      <c r="AX717" s="91"/>
    </row>
    <row r="718" spans="1:50" ht="68.25" customHeight="1" x14ac:dyDescent="0.15">
      <c r="A718" s="630"/>
      <c r="B718" s="631"/>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662</v>
      </c>
      <c r="AE718" s="308"/>
      <c r="AF718" s="308"/>
      <c r="AG718" s="115" t="s">
        <v>679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3"/>
      <c r="B720" s="764"/>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3"/>
      <c r="B721" s="76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3"/>
      <c r="B722" s="764"/>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3"/>
      <c r="B723" s="764"/>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3"/>
      <c r="B724" s="764"/>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5"/>
      <c r="B725" s="766"/>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8.75" customHeight="1" x14ac:dyDescent="0.15">
      <c r="A726" s="625" t="s">
        <v>47</v>
      </c>
      <c r="B726" s="784"/>
      <c r="C726" s="797" t="s">
        <v>52</v>
      </c>
      <c r="D726" s="819"/>
      <c r="E726" s="819"/>
      <c r="F726" s="820"/>
      <c r="G726" s="561" t="s">
        <v>725</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5"/>
      <c r="B727" s="786"/>
      <c r="C727" s="733" t="s">
        <v>56</v>
      </c>
      <c r="D727" s="734"/>
      <c r="E727" s="734"/>
      <c r="F727" s="735"/>
      <c r="G727" s="559" t="s">
        <v>685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2" ht="67.5" customHeight="1" thickBot="1" x14ac:dyDescent="0.2">
      <c r="A731" s="658"/>
      <c r="B731" s="659"/>
      <c r="C731" s="659"/>
      <c r="D731" s="659"/>
      <c r="E731" s="660"/>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2"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2" ht="238.5" customHeight="1" thickBot="1" x14ac:dyDescent="0.2">
      <c r="A735" s="775" t="s">
        <v>726</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2" ht="24.75" customHeight="1" x14ac:dyDescent="0.15">
      <c r="A736" s="635" t="s">
        <v>271</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3" t="s">
        <v>588</v>
      </c>
      <c r="B737" s="196"/>
      <c r="C737" s="196"/>
      <c r="D737" s="197"/>
      <c r="E737" s="937" t="s">
        <v>653</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313</v>
      </c>
      <c r="B738" s="346"/>
      <c r="C738" s="346"/>
      <c r="D738" s="346"/>
      <c r="E738" s="937" t="s">
        <v>654</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312</v>
      </c>
      <c r="B739" s="346"/>
      <c r="C739" s="346"/>
      <c r="D739" s="346"/>
      <c r="E739" s="937" t="s">
        <v>655</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311</v>
      </c>
      <c r="B740" s="346"/>
      <c r="C740" s="346"/>
      <c r="D740" s="346"/>
      <c r="E740" s="937" t="s">
        <v>656</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310</v>
      </c>
      <c r="B741" s="346"/>
      <c r="C741" s="346"/>
      <c r="D741" s="346"/>
      <c r="E741" s="937" t="s">
        <v>657</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309</v>
      </c>
      <c r="B742" s="346"/>
      <c r="C742" s="346"/>
      <c r="D742" s="346"/>
      <c r="E742" s="937" t="s">
        <v>658</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308</v>
      </c>
      <c r="B743" s="346"/>
      <c r="C743" s="346"/>
      <c r="D743" s="346"/>
      <c r="E743" s="937" t="s">
        <v>659</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307</v>
      </c>
      <c r="B744" s="346"/>
      <c r="C744" s="346"/>
      <c r="D744" s="346"/>
      <c r="E744" s="937" t="s">
        <v>660</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306</v>
      </c>
      <c r="B745" s="346"/>
      <c r="C745" s="346"/>
      <c r="D745" s="346"/>
      <c r="E745" s="974" t="s">
        <v>661</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461</v>
      </c>
      <c r="B746" s="346"/>
      <c r="C746" s="346"/>
      <c r="D746" s="346"/>
      <c r="E746" s="943" t="s">
        <v>627</v>
      </c>
      <c r="F746" s="941"/>
      <c r="G746" s="941"/>
      <c r="H746" s="85" t="str">
        <f>IF(E746="","","-")</f>
        <v>-</v>
      </c>
      <c r="I746" s="941"/>
      <c r="J746" s="941"/>
      <c r="K746" s="85" t="str">
        <f>IF(I746="","","-")</f>
        <v/>
      </c>
      <c r="L746" s="942">
        <v>288</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425</v>
      </c>
      <c r="B747" s="346"/>
      <c r="C747" s="346"/>
      <c r="D747" s="346"/>
      <c r="E747" s="943" t="s">
        <v>627</v>
      </c>
      <c r="F747" s="941"/>
      <c r="G747" s="941"/>
      <c r="H747" s="85" t="str">
        <f>IF(E747="","","-")</f>
        <v>-</v>
      </c>
      <c r="I747" s="941"/>
      <c r="J747" s="941"/>
      <c r="K747" s="85" t="str">
        <f>IF(I747="","","-")</f>
        <v/>
      </c>
      <c r="L747" s="942">
        <v>289</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9" t="s">
        <v>300</v>
      </c>
      <c r="B748" s="600"/>
      <c r="C748" s="600"/>
      <c r="D748" s="600"/>
      <c r="E748" s="600"/>
      <c r="F748" s="601"/>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3" t="s">
        <v>302</v>
      </c>
      <c r="B787" s="614"/>
      <c r="C787" s="614"/>
      <c r="D787" s="614"/>
      <c r="E787" s="614"/>
      <c r="F787" s="615"/>
      <c r="G787" s="578" t="s">
        <v>708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707</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8"/>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3"/>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687</v>
      </c>
      <c r="H789" s="656"/>
      <c r="I789" s="656"/>
      <c r="J789" s="656"/>
      <c r="K789" s="657"/>
      <c r="L789" s="649" t="s">
        <v>720</v>
      </c>
      <c r="M789" s="650"/>
      <c r="N789" s="650"/>
      <c r="O789" s="650"/>
      <c r="P789" s="650"/>
      <c r="Q789" s="650"/>
      <c r="R789" s="650"/>
      <c r="S789" s="650"/>
      <c r="T789" s="650"/>
      <c r="U789" s="650"/>
      <c r="V789" s="650"/>
      <c r="W789" s="650"/>
      <c r="X789" s="651"/>
      <c r="Y789" s="367">
        <v>4.87</v>
      </c>
      <c r="Z789" s="368"/>
      <c r="AA789" s="368"/>
      <c r="AB789" s="787"/>
      <c r="AC789" s="655" t="s">
        <v>687</v>
      </c>
      <c r="AD789" s="656"/>
      <c r="AE789" s="656"/>
      <c r="AF789" s="656"/>
      <c r="AG789" s="657"/>
      <c r="AH789" s="649" t="s">
        <v>721</v>
      </c>
      <c r="AI789" s="650"/>
      <c r="AJ789" s="650"/>
      <c r="AK789" s="650"/>
      <c r="AL789" s="650"/>
      <c r="AM789" s="650"/>
      <c r="AN789" s="650"/>
      <c r="AO789" s="650"/>
      <c r="AP789" s="650"/>
      <c r="AQ789" s="650"/>
      <c r="AR789" s="650"/>
      <c r="AS789" s="650"/>
      <c r="AT789" s="651"/>
      <c r="AU789" s="367">
        <v>6.66</v>
      </c>
      <c r="AV789" s="368"/>
      <c r="AW789" s="368"/>
      <c r="AX789" s="369"/>
    </row>
    <row r="790" spans="1:51" ht="24.75" customHeight="1" x14ac:dyDescent="0.15">
      <c r="A790" s="616"/>
      <c r="B790" s="617"/>
      <c r="C790" s="617"/>
      <c r="D790" s="617"/>
      <c r="E790" s="617"/>
      <c r="F790" s="618"/>
      <c r="G790" s="591" t="s">
        <v>711</v>
      </c>
      <c r="H790" s="592"/>
      <c r="I790" s="592"/>
      <c r="J790" s="592"/>
      <c r="K790" s="593"/>
      <c r="L790" s="581" t="s">
        <v>710</v>
      </c>
      <c r="M790" s="582"/>
      <c r="N790" s="582"/>
      <c r="O790" s="582"/>
      <c r="P790" s="582"/>
      <c r="Q790" s="582"/>
      <c r="R790" s="582"/>
      <c r="S790" s="582"/>
      <c r="T790" s="582"/>
      <c r="U790" s="582"/>
      <c r="V790" s="582"/>
      <c r="W790" s="582"/>
      <c r="X790" s="583"/>
      <c r="Y790" s="584">
        <v>2.2999999999999998</v>
      </c>
      <c r="Z790" s="585"/>
      <c r="AA790" s="585"/>
      <c r="AB790" s="597"/>
      <c r="AC790" s="591" t="s">
        <v>711</v>
      </c>
      <c r="AD790" s="592"/>
      <c r="AE790" s="592"/>
      <c r="AF790" s="592"/>
      <c r="AG790" s="593"/>
      <c r="AH790" s="581" t="s">
        <v>713</v>
      </c>
      <c r="AI790" s="582"/>
      <c r="AJ790" s="582"/>
      <c r="AK790" s="582"/>
      <c r="AL790" s="582"/>
      <c r="AM790" s="582"/>
      <c r="AN790" s="582"/>
      <c r="AO790" s="582"/>
      <c r="AP790" s="582"/>
      <c r="AQ790" s="582"/>
      <c r="AR790" s="582"/>
      <c r="AS790" s="582"/>
      <c r="AT790" s="583"/>
      <c r="AU790" s="584">
        <v>0.49</v>
      </c>
      <c r="AV790" s="585"/>
      <c r="AW790" s="585"/>
      <c r="AX790" s="586"/>
    </row>
    <row r="791" spans="1:51" ht="24.75" customHeight="1" x14ac:dyDescent="0.15">
      <c r="A791" s="616"/>
      <c r="B791" s="617"/>
      <c r="C791" s="617"/>
      <c r="D791" s="617"/>
      <c r="E791" s="617"/>
      <c r="F791" s="618"/>
      <c r="G791" s="591" t="s">
        <v>79</v>
      </c>
      <c r="H791" s="592"/>
      <c r="I791" s="592"/>
      <c r="J791" s="592"/>
      <c r="K791" s="593"/>
      <c r="L791" s="581" t="s">
        <v>688</v>
      </c>
      <c r="M791" s="582"/>
      <c r="N791" s="582"/>
      <c r="O791" s="582"/>
      <c r="P791" s="582"/>
      <c r="Q791" s="582"/>
      <c r="R791" s="582"/>
      <c r="S791" s="582"/>
      <c r="T791" s="582"/>
      <c r="U791" s="582"/>
      <c r="V791" s="582"/>
      <c r="W791" s="582"/>
      <c r="X791" s="583"/>
      <c r="Y791" s="584">
        <v>1.51</v>
      </c>
      <c r="Z791" s="585"/>
      <c r="AA791" s="585"/>
      <c r="AB791" s="597"/>
      <c r="AC791" s="591" t="s">
        <v>79</v>
      </c>
      <c r="AD791" s="592"/>
      <c r="AE791" s="592"/>
      <c r="AF791" s="592"/>
      <c r="AG791" s="593"/>
      <c r="AH791" s="581" t="s">
        <v>712</v>
      </c>
      <c r="AI791" s="582"/>
      <c r="AJ791" s="582"/>
      <c r="AK791" s="582"/>
      <c r="AL791" s="582"/>
      <c r="AM791" s="582"/>
      <c r="AN791" s="582"/>
      <c r="AO791" s="582"/>
      <c r="AP791" s="582"/>
      <c r="AQ791" s="582"/>
      <c r="AR791" s="582"/>
      <c r="AS791" s="582"/>
      <c r="AT791" s="583"/>
      <c r="AU791" s="584">
        <v>1.49</v>
      </c>
      <c r="AV791" s="585"/>
      <c r="AW791" s="585"/>
      <c r="AX791" s="586"/>
    </row>
    <row r="792" spans="1:51" ht="24.75" hidden="1" customHeight="1" x14ac:dyDescent="0.15">
      <c r="A792" s="616"/>
      <c r="B792" s="617"/>
      <c r="C792" s="617"/>
      <c r="D792" s="617"/>
      <c r="E792" s="617"/>
      <c r="F792" s="618"/>
      <c r="G792" s="591"/>
      <c r="H792" s="592"/>
      <c r="I792" s="592"/>
      <c r="J792" s="592"/>
      <c r="K792" s="593"/>
      <c r="L792" s="581"/>
      <c r="M792" s="582"/>
      <c r="N792" s="582"/>
      <c r="O792" s="582"/>
      <c r="P792" s="582"/>
      <c r="Q792" s="582"/>
      <c r="R792" s="582"/>
      <c r="S792" s="582"/>
      <c r="T792" s="582"/>
      <c r="U792" s="582"/>
      <c r="V792" s="582"/>
      <c r="W792" s="582"/>
      <c r="X792" s="583"/>
      <c r="Y792" s="584"/>
      <c r="Z792" s="585"/>
      <c r="AA792" s="585"/>
      <c r="AB792" s="597"/>
      <c r="AC792" s="591"/>
      <c r="AD792" s="592"/>
      <c r="AE792" s="592"/>
      <c r="AF792" s="592"/>
      <c r="AG792" s="593"/>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6"/>
      <c r="B793" s="617"/>
      <c r="C793" s="617"/>
      <c r="D793" s="617"/>
      <c r="E793" s="617"/>
      <c r="F793" s="618"/>
      <c r="G793" s="591"/>
      <c r="H793" s="592"/>
      <c r="I793" s="592"/>
      <c r="J793" s="592"/>
      <c r="K793" s="593"/>
      <c r="L793" s="581"/>
      <c r="M793" s="582"/>
      <c r="N793" s="582"/>
      <c r="O793" s="582"/>
      <c r="P793" s="582"/>
      <c r="Q793" s="582"/>
      <c r="R793" s="582"/>
      <c r="S793" s="582"/>
      <c r="T793" s="582"/>
      <c r="U793" s="582"/>
      <c r="V793" s="582"/>
      <c r="W793" s="582"/>
      <c r="X793" s="583"/>
      <c r="Y793" s="584"/>
      <c r="Z793" s="585"/>
      <c r="AA793" s="585"/>
      <c r="AB793" s="597"/>
      <c r="AC793" s="591"/>
      <c r="AD793" s="592"/>
      <c r="AE793" s="592"/>
      <c r="AF793" s="592"/>
      <c r="AG793" s="593"/>
      <c r="AH793" s="581"/>
      <c r="AI793" s="589"/>
      <c r="AJ793" s="589"/>
      <c r="AK793" s="589"/>
      <c r="AL793" s="589"/>
      <c r="AM793" s="589"/>
      <c r="AN793" s="589"/>
      <c r="AO793" s="589"/>
      <c r="AP793" s="589"/>
      <c r="AQ793" s="589"/>
      <c r="AR793" s="589"/>
      <c r="AS793" s="589"/>
      <c r="AT793" s="590"/>
      <c r="AU793" s="584"/>
      <c r="AV793" s="585"/>
      <c r="AW793" s="585"/>
      <c r="AX793" s="586"/>
    </row>
    <row r="794" spans="1:51" ht="24.75" hidden="1" customHeight="1" x14ac:dyDescent="0.15">
      <c r="A794" s="616"/>
      <c r="B794" s="617"/>
      <c r="C794" s="617"/>
      <c r="D794" s="617"/>
      <c r="E794" s="617"/>
      <c r="F794" s="618"/>
      <c r="G794" s="591"/>
      <c r="H794" s="592"/>
      <c r="I794" s="592"/>
      <c r="J794" s="592"/>
      <c r="K794" s="593"/>
      <c r="L794" s="581"/>
      <c r="M794" s="582"/>
      <c r="N794" s="582"/>
      <c r="O794" s="582"/>
      <c r="P794" s="582"/>
      <c r="Q794" s="582"/>
      <c r="R794" s="582"/>
      <c r="S794" s="582"/>
      <c r="T794" s="582"/>
      <c r="U794" s="582"/>
      <c r="V794" s="582"/>
      <c r="W794" s="582"/>
      <c r="X794" s="583"/>
      <c r="Y794" s="584"/>
      <c r="Z794" s="585"/>
      <c r="AA794" s="585"/>
      <c r="AB794" s="597"/>
      <c r="AC794" s="591"/>
      <c r="AD794" s="592"/>
      <c r="AE794" s="592"/>
      <c r="AF794" s="592"/>
      <c r="AG794" s="593"/>
      <c r="AH794" s="581"/>
      <c r="AI794" s="589"/>
      <c r="AJ794" s="589"/>
      <c r="AK794" s="589"/>
      <c r="AL794" s="589"/>
      <c r="AM794" s="589"/>
      <c r="AN794" s="589"/>
      <c r="AO794" s="589"/>
      <c r="AP794" s="589"/>
      <c r="AQ794" s="589"/>
      <c r="AR794" s="589"/>
      <c r="AS794" s="589"/>
      <c r="AT794" s="590"/>
      <c r="AU794" s="584"/>
      <c r="AV794" s="585"/>
      <c r="AW794" s="585"/>
      <c r="AX794" s="586"/>
    </row>
    <row r="795" spans="1:51" ht="24.75" hidden="1" customHeight="1" x14ac:dyDescent="0.15">
      <c r="A795" s="616"/>
      <c r="B795" s="617"/>
      <c r="C795" s="617"/>
      <c r="D795" s="617"/>
      <c r="E795" s="617"/>
      <c r="F795" s="618"/>
      <c r="G795" s="591"/>
      <c r="H795" s="592"/>
      <c r="I795" s="592"/>
      <c r="J795" s="592"/>
      <c r="K795" s="593"/>
      <c r="L795" s="581"/>
      <c r="M795" s="582"/>
      <c r="N795" s="582"/>
      <c r="O795" s="582"/>
      <c r="P795" s="582"/>
      <c r="Q795" s="582"/>
      <c r="R795" s="582"/>
      <c r="S795" s="582"/>
      <c r="T795" s="582"/>
      <c r="U795" s="582"/>
      <c r="V795" s="582"/>
      <c r="W795" s="582"/>
      <c r="X795" s="583"/>
      <c r="Y795" s="584"/>
      <c r="Z795" s="585"/>
      <c r="AA795" s="585"/>
      <c r="AB795" s="597"/>
      <c r="AC795" s="591"/>
      <c r="AD795" s="592"/>
      <c r="AE795" s="592"/>
      <c r="AF795" s="592"/>
      <c r="AG795" s="593"/>
      <c r="AH795" s="581"/>
      <c r="AI795" s="589"/>
      <c r="AJ795" s="589"/>
      <c r="AK795" s="589"/>
      <c r="AL795" s="589"/>
      <c r="AM795" s="589"/>
      <c r="AN795" s="589"/>
      <c r="AO795" s="589"/>
      <c r="AP795" s="589"/>
      <c r="AQ795" s="589"/>
      <c r="AR795" s="589"/>
      <c r="AS795" s="589"/>
      <c r="AT795" s="590"/>
      <c r="AU795" s="584"/>
      <c r="AV795" s="585"/>
      <c r="AW795" s="585"/>
      <c r="AX795" s="586"/>
    </row>
    <row r="796" spans="1:51" ht="24.75" hidden="1" customHeight="1" x14ac:dyDescent="0.15">
      <c r="A796" s="616"/>
      <c r="B796" s="617"/>
      <c r="C796" s="617"/>
      <c r="D796" s="617"/>
      <c r="E796" s="617"/>
      <c r="F796" s="618"/>
      <c r="G796" s="591"/>
      <c r="H796" s="592"/>
      <c r="I796" s="592"/>
      <c r="J796" s="592"/>
      <c r="K796" s="593"/>
      <c r="L796" s="581"/>
      <c r="M796" s="582"/>
      <c r="N796" s="582"/>
      <c r="O796" s="582"/>
      <c r="P796" s="582"/>
      <c r="Q796" s="582"/>
      <c r="R796" s="582"/>
      <c r="S796" s="582"/>
      <c r="T796" s="582"/>
      <c r="U796" s="582"/>
      <c r="V796" s="582"/>
      <c r="W796" s="582"/>
      <c r="X796" s="583"/>
      <c r="Y796" s="584"/>
      <c r="Z796" s="585"/>
      <c r="AA796" s="585"/>
      <c r="AB796" s="597"/>
      <c r="AC796" s="591"/>
      <c r="AD796" s="592"/>
      <c r="AE796" s="592"/>
      <c r="AF796" s="592"/>
      <c r="AG796" s="593"/>
      <c r="AH796" s="581"/>
      <c r="AI796" s="589"/>
      <c r="AJ796" s="589"/>
      <c r="AK796" s="589"/>
      <c r="AL796" s="589"/>
      <c r="AM796" s="589"/>
      <c r="AN796" s="589"/>
      <c r="AO796" s="589"/>
      <c r="AP796" s="589"/>
      <c r="AQ796" s="589"/>
      <c r="AR796" s="589"/>
      <c r="AS796" s="589"/>
      <c r="AT796" s="590"/>
      <c r="AU796" s="584"/>
      <c r="AV796" s="585"/>
      <c r="AW796" s="585"/>
      <c r="AX796" s="586"/>
    </row>
    <row r="797" spans="1:51" ht="24.75" hidden="1" customHeight="1" x14ac:dyDescent="0.15">
      <c r="A797" s="616"/>
      <c r="B797" s="617"/>
      <c r="C797" s="617"/>
      <c r="D797" s="617"/>
      <c r="E797" s="617"/>
      <c r="F797" s="618"/>
      <c r="G797" s="591"/>
      <c r="H797" s="592"/>
      <c r="I797" s="592"/>
      <c r="J797" s="592"/>
      <c r="K797" s="593"/>
      <c r="L797" s="581"/>
      <c r="M797" s="582"/>
      <c r="N797" s="582"/>
      <c r="O797" s="582"/>
      <c r="P797" s="582"/>
      <c r="Q797" s="582"/>
      <c r="R797" s="582"/>
      <c r="S797" s="582"/>
      <c r="T797" s="582"/>
      <c r="U797" s="582"/>
      <c r="V797" s="582"/>
      <c r="W797" s="582"/>
      <c r="X797" s="583"/>
      <c r="Y797" s="584"/>
      <c r="Z797" s="585"/>
      <c r="AA797" s="585"/>
      <c r="AB797" s="597"/>
      <c r="AC797" s="591"/>
      <c r="AD797" s="592"/>
      <c r="AE797" s="592"/>
      <c r="AF797" s="592"/>
      <c r="AG797" s="593"/>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6"/>
      <c r="B798" s="617"/>
      <c r="C798" s="617"/>
      <c r="D798" s="617"/>
      <c r="E798" s="617"/>
      <c r="F798" s="618"/>
      <c r="G798" s="591"/>
      <c r="H798" s="592"/>
      <c r="I798" s="592"/>
      <c r="J798" s="592"/>
      <c r="K798" s="593"/>
      <c r="L798" s="581"/>
      <c r="M798" s="582"/>
      <c r="N798" s="582"/>
      <c r="O798" s="582"/>
      <c r="P798" s="582"/>
      <c r="Q798" s="582"/>
      <c r="R798" s="582"/>
      <c r="S798" s="582"/>
      <c r="T798" s="582"/>
      <c r="U798" s="582"/>
      <c r="V798" s="582"/>
      <c r="W798" s="582"/>
      <c r="X798" s="583"/>
      <c r="Y798" s="584"/>
      <c r="Z798" s="585"/>
      <c r="AA798" s="585"/>
      <c r="AB798" s="597"/>
      <c r="AC798" s="591"/>
      <c r="AD798" s="592"/>
      <c r="AE798" s="592"/>
      <c r="AF798" s="592"/>
      <c r="AG798" s="593"/>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8.68</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8.64</v>
      </c>
      <c r="AV799" s="814"/>
      <c r="AW799" s="814"/>
      <c r="AX799" s="816"/>
    </row>
    <row r="800" spans="1:51" ht="24.75" customHeight="1" x14ac:dyDescent="0.15">
      <c r="A800" s="616"/>
      <c r="B800" s="617"/>
      <c r="C800" s="617"/>
      <c r="D800" s="617"/>
      <c r="E800" s="617"/>
      <c r="F800" s="618"/>
      <c r="G800" s="578" t="s">
        <v>706</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709</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8"/>
      <c r="AY800">
        <f>COUNTA($G$802,$AC$802)</f>
        <v>2</v>
      </c>
    </row>
    <row r="801" spans="1:51" ht="24.75"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3"/>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2</v>
      </c>
    </row>
    <row r="802" spans="1:51" ht="24.75" customHeight="1" x14ac:dyDescent="0.15">
      <c r="A802" s="616"/>
      <c r="B802" s="617"/>
      <c r="C802" s="617"/>
      <c r="D802" s="617"/>
      <c r="E802" s="617"/>
      <c r="F802" s="618"/>
      <c r="G802" s="655" t="s">
        <v>687</v>
      </c>
      <c r="H802" s="656"/>
      <c r="I802" s="656"/>
      <c r="J802" s="656"/>
      <c r="K802" s="657"/>
      <c r="L802" s="649" t="s">
        <v>722</v>
      </c>
      <c r="M802" s="650"/>
      <c r="N802" s="650"/>
      <c r="O802" s="650"/>
      <c r="P802" s="650"/>
      <c r="Q802" s="650"/>
      <c r="R802" s="650"/>
      <c r="S802" s="650"/>
      <c r="T802" s="650"/>
      <c r="U802" s="650"/>
      <c r="V802" s="650"/>
      <c r="W802" s="650"/>
      <c r="X802" s="651"/>
      <c r="Y802" s="367">
        <v>2.9020000000000001</v>
      </c>
      <c r="Z802" s="368"/>
      <c r="AA802" s="368"/>
      <c r="AB802" s="787"/>
      <c r="AC802" s="655" t="s">
        <v>686</v>
      </c>
      <c r="AD802" s="656"/>
      <c r="AE802" s="656"/>
      <c r="AF802" s="656"/>
      <c r="AG802" s="657"/>
      <c r="AH802" s="649" t="s">
        <v>723</v>
      </c>
      <c r="AI802" s="650"/>
      <c r="AJ802" s="650"/>
      <c r="AK802" s="650"/>
      <c r="AL802" s="650"/>
      <c r="AM802" s="650"/>
      <c r="AN802" s="650"/>
      <c r="AO802" s="650"/>
      <c r="AP802" s="650"/>
      <c r="AQ802" s="650"/>
      <c r="AR802" s="650"/>
      <c r="AS802" s="650"/>
      <c r="AT802" s="651"/>
      <c r="AU802" s="367">
        <v>1.1000000000000001</v>
      </c>
      <c r="AV802" s="368"/>
      <c r="AW802" s="368"/>
      <c r="AX802" s="369"/>
      <c r="AY802">
        <f t="shared" ref="AY802:AY812" si="115">$AY$800</f>
        <v>2</v>
      </c>
    </row>
    <row r="803" spans="1:51" ht="24.75" customHeight="1" x14ac:dyDescent="0.15">
      <c r="A803" s="616"/>
      <c r="B803" s="617"/>
      <c r="C803" s="617"/>
      <c r="D803" s="617"/>
      <c r="E803" s="617"/>
      <c r="F803" s="618"/>
      <c r="G803" s="591" t="s">
        <v>711</v>
      </c>
      <c r="H803" s="592"/>
      <c r="I803" s="592"/>
      <c r="J803" s="592"/>
      <c r="K803" s="593"/>
      <c r="L803" s="581" t="s">
        <v>714</v>
      </c>
      <c r="M803" s="582"/>
      <c r="N803" s="582"/>
      <c r="O803" s="582"/>
      <c r="P803" s="582"/>
      <c r="Q803" s="582"/>
      <c r="R803" s="582"/>
      <c r="S803" s="582"/>
      <c r="T803" s="582"/>
      <c r="U803" s="582"/>
      <c r="V803" s="582"/>
      <c r="W803" s="582"/>
      <c r="X803" s="583"/>
      <c r="Y803" s="584">
        <v>1.1950000000000001</v>
      </c>
      <c r="Z803" s="585"/>
      <c r="AA803" s="585"/>
      <c r="AB803" s="597"/>
      <c r="AC803" s="591" t="s">
        <v>717</v>
      </c>
      <c r="AD803" s="592"/>
      <c r="AE803" s="592"/>
      <c r="AF803" s="592"/>
      <c r="AG803" s="593"/>
      <c r="AH803" s="581" t="s">
        <v>718</v>
      </c>
      <c r="AI803" s="582"/>
      <c r="AJ803" s="582"/>
      <c r="AK803" s="582"/>
      <c r="AL803" s="582"/>
      <c r="AM803" s="582"/>
      <c r="AN803" s="582"/>
      <c r="AO803" s="582"/>
      <c r="AP803" s="582"/>
      <c r="AQ803" s="582"/>
      <c r="AR803" s="582"/>
      <c r="AS803" s="582"/>
      <c r="AT803" s="583"/>
      <c r="AU803" s="584">
        <v>1.9</v>
      </c>
      <c r="AV803" s="585"/>
      <c r="AW803" s="585"/>
      <c r="AX803" s="586"/>
      <c r="AY803">
        <f t="shared" si="115"/>
        <v>2</v>
      </c>
    </row>
    <row r="804" spans="1:51" ht="24.75" customHeight="1" x14ac:dyDescent="0.15">
      <c r="A804" s="616"/>
      <c r="B804" s="617"/>
      <c r="C804" s="617"/>
      <c r="D804" s="617"/>
      <c r="E804" s="617"/>
      <c r="F804" s="618"/>
      <c r="G804" s="591" t="s">
        <v>715</v>
      </c>
      <c r="H804" s="592"/>
      <c r="I804" s="592"/>
      <c r="J804" s="592"/>
      <c r="K804" s="593"/>
      <c r="L804" s="581" t="s">
        <v>716</v>
      </c>
      <c r="M804" s="582"/>
      <c r="N804" s="582"/>
      <c r="O804" s="582"/>
      <c r="P804" s="582"/>
      <c r="Q804" s="582"/>
      <c r="R804" s="582"/>
      <c r="S804" s="582"/>
      <c r="T804" s="582"/>
      <c r="U804" s="582"/>
      <c r="V804" s="582"/>
      <c r="W804" s="582"/>
      <c r="X804" s="583"/>
      <c r="Y804" s="584">
        <v>1.6870000000000001</v>
      </c>
      <c r="Z804" s="585"/>
      <c r="AA804" s="585"/>
      <c r="AB804" s="597"/>
      <c r="AC804" s="591" t="s">
        <v>715</v>
      </c>
      <c r="AD804" s="592"/>
      <c r="AE804" s="592"/>
      <c r="AF804" s="592"/>
      <c r="AG804" s="593"/>
      <c r="AH804" s="581" t="s">
        <v>719</v>
      </c>
      <c r="AI804" s="582"/>
      <c r="AJ804" s="582"/>
      <c r="AK804" s="582"/>
      <c r="AL804" s="582"/>
      <c r="AM804" s="582"/>
      <c r="AN804" s="582"/>
      <c r="AO804" s="582"/>
      <c r="AP804" s="582"/>
      <c r="AQ804" s="582"/>
      <c r="AR804" s="582"/>
      <c r="AS804" s="582"/>
      <c r="AT804" s="583"/>
      <c r="AU804" s="584">
        <v>0.3</v>
      </c>
      <c r="AV804" s="585"/>
      <c r="AW804" s="585"/>
      <c r="AX804" s="586"/>
      <c r="AY804">
        <f t="shared" si="115"/>
        <v>2</v>
      </c>
    </row>
    <row r="805" spans="1:51" ht="24.75" hidden="1" customHeight="1" x14ac:dyDescent="0.15">
      <c r="A805" s="616"/>
      <c r="B805" s="617"/>
      <c r="C805" s="617"/>
      <c r="D805" s="617"/>
      <c r="E805" s="617"/>
      <c r="F805" s="618"/>
      <c r="G805" s="591"/>
      <c r="H805" s="592"/>
      <c r="I805" s="592"/>
      <c r="J805" s="592"/>
      <c r="K805" s="593"/>
      <c r="L805" s="581"/>
      <c r="M805" s="582"/>
      <c r="N805" s="582"/>
      <c r="O805" s="582"/>
      <c r="P805" s="582"/>
      <c r="Q805" s="582"/>
      <c r="R805" s="582"/>
      <c r="S805" s="582"/>
      <c r="T805" s="582"/>
      <c r="U805" s="582"/>
      <c r="V805" s="582"/>
      <c r="W805" s="582"/>
      <c r="X805" s="583"/>
      <c r="Y805" s="584"/>
      <c r="Z805" s="585"/>
      <c r="AA805" s="585"/>
      <c r="AB805" s="597"/>
      <c r="AC805" s="591"/>
      <c r="AD805" s="592"/>
      <c r="AE805" s="592"/>
      <c r="AF805" s="592"/>
      <c r="AG805" s="593"/>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6"/>
      <c r="B806" s="617"/>
      <c r="C806" s="617"/>
      <c r="D806" s="617"/>
      <c r="E806" s="617"/>
      <c r="F806" s="618"/>
      <c r="G806" s="591"/>
      <c r="H806" s="592"/>
      <c r="I806" s="592"/>
      <c r="J806" s="592"/>
      <c r="K806" s="593"/>
      <c r="L806" s="581"/>
      <c r="M806" s="582"/>
      <c r="N806" s="582"/>
      <c r="O806" s="582"/>
      <c r="P806" s="582"/>
      <c r="Q806" s="582"/>
      <c r="R806" s="582"/>
      <c r="S806" s="582"/>
      <c r="T806" s="582"/>
      <c r="U806" s="582"/>
      <c r="V806" s="582"/>
      <c r="W806" s="582"/>
      <c r="X806" s="583"/>
      <c r="Y806" s="584"/>
      <c r="Z806" s="585"/>
      <c r="AA806" s="585"/>
      <c r="AB806" s="597"/>
      <c r="AC806" s="591"/>
      <c r="AD806" s="592"/>
      <c r="AE806" s="592"/>
      <c r="AF806" s="592"/>
      <c r="AG806" s="593"/>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6"/>
      <c r="B807" s="617"/>
      <c r="C807" s="617"/>
      <c r="D807" s="617"/>
      <c r="E807" s="617"/>
      <c r="F807" s="618"/>
      <c r="G807" s="591"/>
      <c r="H807" s="592"/>
      <c r="I807" s="592"/>
      <c r="J807" s="592"/>
      <c r="K807" s="593"/>
      <c r="L807" s="581"/>
      <c r="M807" s="582"/>
      <c r="N807" s="582"/>
      <c r="O807" s="582"/>
      <c r="P807" s="582"/>
      <c r="Q807" s="582"/>
      <c r="R807" s="582"/>
      <c r="S807" s="582"/>
      <c r="T807" s="582"/>
      <c r="U807" s="582"/>
      <c r="V807" s="582"/>
      <c r="W807" s="582"/>
      <c r="X807" s="583"/>
      <c r="Y807" s="584"/>
      <c r="Z807" s="585"/>
      <c r="AA807" s="585"/>
      <c r="AB807" s="597"/>
      <c r="AC807" s="591"/>
      <c r="AD807" s="592"/>
      <c r="AE807" s="592"/>
      <c r="AF807" s="592"/>
      <c r="AG807" s="593"/>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6"/>
      <c r="B808" s="617"/>
      <c r="C808" s="617"/>
      <c r="D808" s="617"/>
      <c r="E808" s="617"/>
      <c r="F808" s="618"/>
      <c r="G808" s="591"/>
      <c r="H808" s="592"/>
      <c r="I808" s="592"/>
      <c r="J808" s="592"/>
      <c r="K808" s="593"/>
      <c r="L808" s="581"/>
      <c r="M808" s="582"/>
      <c r="N808" s="582"/>
      <c r="O808" s="582"/>
      <c r="P808" s="582"/>
      <c r="Q808" s="582"/>
      <c r="R808" s="582"/>
      <c r="S808" s="582"/>
      <c r="T808" s="582"/>
      <c r="U808" s="582"/>
      <c r="V808" s="582"/>
      <c r="W808" s="582"/>
      <c r="X808" s="583"/>
      <c r="Y808" s="584"/>
      <c r="Z808" s="585"/>
      <c r="AA808" s="585"/>
      <c r="AB808" s="597"/>
      <c r="AC808" s="591"/>
      <c r="AD808" s="592"/>
      <c r="AE808" s="592"/>
      <c r="AF808" s="592"/>
      <c r="AG808" s="593"/>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6"/>
      <c r="B809" s="617"/>
      <c r="C809" s="617"/>
      <c r="D809" s="617"/>
      <c r="E809" s="617"/>
      <c r="F809" s="618"/>
      <c r="G809" s="591"/>
      <c r="H809" s="592"/>
      <c r="I809" s="592"/>
      <c r="J809" s="592"/>
      <c r="K809" s="593"/>
      <c r="L809" s="581"/>
      <c r="M809" s="582"/>
      <c r="N809" s="582"/>
      <c r="O809" s="582"/>
      <c r="P809" s="582"/>
      <c r="Q809" s="582"/>
      <c r="R809" s="582"/>
      <c r="S809" s="582"/>
      <c r="T809" s="582"/>
      <c r="U809" s="582"/>
      <c r="V809" s="582"/>
      <c r="W809" s="582"/>
      <c r="X809" s="583"/>
      <c r="Y809" s="584"/>
      <c r="Z809" s="585"/>
      <c r="AA809" s="585"/>
      <c r="AB809" s="597"/>
      <c r="AC809" s="591"/>
      <c r="AD809" s="592"/>
      <c r="AE809" s="592"/>
      <c r="AF809" s="592"/>
      <c r="AG809" s="593"/>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6"/>
      <c r="B810" s="617"/>
      <c r="C810" s="617"/>
      <c r="D810" s="617"/>
      <c r="E810" s="617"/>
      <c r="F810" s="618"/>
      <c r="G810" s="591"/>
      <c r="H810" s="592"/>
      <c r="I810" s="592"/>
      <c r="J810" s="592"/>
      <c r="K810" s="593"/>
      <c r="L810" s="581"/>
      <c r="M810" s="582"/>
      <c r="N810" s="582"/>
      <c r="O810" s="582"/>
      <c r="P810" s="582"/>
      <c r="Q810" s="582"/>
      <c r="R810" s="582"/>
      <c r="S810" s="582"/>
      <c r="T810" s="582"/>
      <c r="U810" s="582"/>
      <c r="V810" s="582"/>
      <c r="W810" s="582"/>
      <c r="X810" s="583"/>
      <c r="Y810" s="584"/>
      <c r="Z810" s="585"/>
      <c r="AA810" s="585"/>
      <c r="AB810" s="597"/>
      <c r="AC810" s="591"/>
      <c r="AD810" s="592"/>
      <c r="AE810" s="592"/>
      <c r="AF810" s="592"/>
      <c r="AG810" s="593"/>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hidden="1" customHeight="1" x14ac:dyDescent="0.15">
      <c r="A811" s="616"/>
      <c r="B811" s="617"/>
      <c r="C811" s="617"/>
      <c r="D811" s="617"/>
      <c r="E811" s="617"/>
      <c r="F811" s="618"/>
      <c r="G811" s="591"/>
      <c r="H811" s="592"/>
      <c r="I811" s="592"/>
      <c r="J811" s="592"/>
      <c r="K811" s="593"/>
      <c r="L811" s="581"/>
      <c r="M811" s="582"/>
      <c r="N811" s="582"/>
      <c r="O811" s="582"/>
      <c r="P811" s="582"/>
      <c r="Q811" s="582"/>
      <c r="R811" s="582"/>
      <c r="S811" s="582"/>
      <c r="T811" s="582"/>
      <c r="U811" s="582"/>
      <c r="V811" s="582"/>
      <c r="W811" s="582"/>
      <c r="X811" s="583"/>
      <c r="Y811" s="584"/>
      <c r="Z811" s="585"/>
      <c r="AA811" s="585"/>
      <c r="AB811" s="597"/>
      <c r="AC811" s="591"/>
      <c r="AD811" s="592"/>
      <c r="AE811" s="592"/>
      <c r="AF811" s="592"/>
      <c r="AG811" s="593"/>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5.7840000000000007</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3.3</v>
      </c>
      <c r="AV812" s="814"/>
      <c r="AW812" s="814"/>
      <c r="AX812" s="816"/>
      <c r="AY812">
        <f t="shared" si="115"/>
        <v>2</v>
      </c>
    </row>
    <row r="813" spans="1:51" ht="24.75" hidden="1" customHeight="1" x14ac:dyDescent="0.15">
      <c r="A813" s="616"/>
      <c r="B813" s="617"/>
      <c r="C813" s="617"/>
      <c r="D813" s="617"/>
      <c r="E813" s="617"/>
      <c r="F813" s="618"/>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8"/>
      <c r="AY813">
        <f>COUNTA($G$815,$AC$815)</f>
        <v>0</v>
      </c>
    </row>
    <row r="814" spans="1:51" ht="24.75"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3"/>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4.75"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7"/>
      <c r="Z815" s="368"/>
      <c r="AA815" s="368"/>
      <c r="AB815" s="787"/>
      <c r="AC815" s="655"/>
      <c r="AD815" s="656"/>
      <c r="AE815" s="656"/>
      <c r="AF815" s="656"/>
      <c r="AG815" s="657"/>
      <c r="AH815" s="649"/>
      <c r="AI815" s="650"/>
      <c r="AJ815" s="650"/>
      <c r="AK815" s="650"/>
      <c r="AL815" s="650"/>
      <c r="AM815" s="650"/>
      <c r="AN815" s="650"/>
      <c r="AO815" s="650"/>
      <c r="AP815" s="650"/>
      <c r="AQ815" s="650"/>
      <c r="AR815" s="650"/>
      <c r="AS815" s="650"/>
      <c r="AT815" s="651"/>
      <c r="AU815" s="367"/>
      <c r="AV815" s="368"/>
      <c r="AW815" s="368"/>
      <c r="AX815" s="369"/>
      <c r="AY815">
        <f t="shared" ref="AY815:AY825" si="116">$AY$813</f>
        <v>0</v>
      </c>
    </row>
    <row r="816" spans="1:51" ht="24.75" hidden="1" customHeight="1" x14ac:dyDescent="0.15">
      <c r="A816" s="616"/>
      <c r="B816" s="617"/>
      <c r="C816" s="617"/>
      <c r="D816" s="617"/>
      <c r="E816" s="617"/>
      <c r="F816" s="618"/>
      <c r="G816" s="591"/>
      <c r="H816" s="592"/>
      <c r="I816" s="592"/>
      <c r="J816" s="592"/>
      <c r="K816" s="593"/>
      <c r="L816" s="581"/>
      <c r="M816" s="582"/>
      <c r="N816" s="582"/>
      <c r="O816" s="582"/>
      <c r="P816" s="582"/>
      <c r="Q816" s="582"/>
      <c r="R816" s="582"/>
      <c r="S816" s="582"/>
      <c r="T816" s="582"/>
      <c r="U816" s="582"/>
      <c r="V816" s="582"/>
      <c r="W816" s="582"/>
      <c r="X816" s="583"/>
      <c r="Y816" s="584"/>
      <c r="Z816" s="585"/>
      <c r="AA816" s="585"/>
      <c r="AB816" s="597"/>
      <c r="AC816" s="591"/>
      <c r="AD816" s="592"/>
      <c r="AE816" s="592"/>
      <c r="AF816" s="592"/>
      <c r="AG816" s="593"/>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6"/>
      <c r="B817" s="617"/>
      <c r="C817" s="617"/>
      <c r="D817" s="617"/>
      <c r="E817" s="617"/>
      <c r="F817" s="618"/>
      <c r="G817" s="591"/>
      <c r="H817" s="592"/>
      <c r="I817" s="592"/>
      <c r="J817" s="592"/>
      <c r="K817" s="593"/>
      <c r="L817" s="581"/>
      <c r="M817" s="582"/>
      <c r="N817" s="582"/>
      <c r="O817" s="582"/>
      <c r="P817" s="582"/>
      <c r="Q817" s="582"/>
      <c r="R817" s="582"/>
      <c r="S817" s="582"/>
      <c r="T817" s="582"/>
      <c r="U817" s="582"/>
      <c r="V817" s="582"/>
      <c r="W817" s="582"/>
      <c r="X817" s="583"/>
      <c r="Y817" s="584"/>
      <c r="Z817" s="585"/>
      <c r="AA817" s="585"/>
      <c r="AB817" s="597"/>
      <c r="AC817" s="591"/>
      <c r="AD817" s="592"/>
      <c r="AE817" s="592"/>
      <c r="AF817" s="592"/>
      <c r="AG817" s="593"/>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6"/>
      <c r="B818" s="617"/>
      <c r="C818" s="617"/>
      <c r="D818" s="617"/>
      <c r="E818" s="617"/>
      <c r="F818" s="618"/>
      <c r="G818" s="591"/>
      <c r="H818" s="592"/>
      <c r="I818" s="592"/>
      <c r="J818" s="592"/>
      <c r="K818" s="593"/>
      <c r="L818" s="581"/>
      <c r="M818" s="582"/>
      <c r="N818" s="582"/>
      <c r="O818" s="582"/>
      <c r="P818" s="582"/>
      <c r="Q818" s="582"/>
      <c r="R818" s="582"/>
      <c r="S818" s="582"/>
      <c r="T818" s="582"/>
      <c r="U818" s="582"/>
      <c r="V818" s="582"/>
      <c r="W818" s="582"/>
      <c r="X818" s="583"/>
      <c r="Y818" s="584"/>
      <c r="Z818" s="585"/>
      <c r="AA818" s="585"/>
      <c r="AB818" s="597"/>
      <c r="AC818" s="591"/>
      <c r="AD818" s="592"/>
      <c r="AE818" s="592"/>
      <c r="AF818" s="592"/>
      <c r="AG818" s="593"/>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6"/>
      <c r="B819" s="617"/>
      <c r="C819" s="617"/>
      <c r="D819" s="617"/>
      <c r="E819" s="617"/>
      <c r="F819" s="618"/>
      <c r="G819" s="591"/>
      <c r="H819" s="592"/>
      <c r="I819" s="592"/>
      <c r="J819" s="592"/>
      <c r="K819" s="593"/>
      <c r="L819" s="581"/>
      <c r="M819" s="582"/>
      <c r="N819" s="582"/>
      <c r="O819" s="582"/>
      <c r="P819" s="582"/>
      <c r="Q819" s="582"/>
      <c r="R819" s="582"/>
      <c r="S819" s="582"/>
      <c r="T819" s="582"/>
      <c r="U819" s="582"/>
      <c r="V819" s="582"/>
      <c r="W819" s="582"/>
      <c r="X819" s="583"/>
      <c r="Y819" s="584"/>
      <c r="Z819" s="585"/>
      <c r="AA819" s="585"/>
      <c r="AB819" s="597"/>
      <c r="AC819" s="591"/>
      <c r="AD819" s="592"/>
      <c r="AE819" s="592"/>
      <c r="AF819" s="592"/>
      <c r="AG819" s="593"/>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6"/>
      <c r="B820" s="617"/>
      <c r="C820" s="617"/>
      <c r="D820" s="617"/>
      <c r="E820" s="617"/>
      <c r="F820" s="618"/>
      <c r="G820" s="591"/>
      <c r="H820" s="592"/>
      <c r="I820" s="592"/>
      <c r="J820" s="592"/>
      <c r="K820" s="593"/>
      <c r="L820" s="581"/>
      <c r="M820" s="582"/>
      <c r="N820" s="582"/>
      <c r="O820" s="582"/>
      <c r="P820" s="582"/>
      <c r="Q820" s="582"/>
      <c r="R820" s="582"/>
      <c r="S820" s="582"/>
      <c r="T820" s="582"/>
      <c r="U820" s="582"/>
      <c r="V820" s="582"/>
      <c r="W820" s="582"/>
      <c r="X820" s="583"/>
      <c r="Y820" s="584"/>
      <c r="Z820" s="585"/>
      <c r="AA820" s="585"/>
      <c r="AB820" s="597"/>
      <c r="AC820" s="591"/>
      <c r="AD820" s="592"/>
      <c r="AE820" s="592"/>
      <c r="AF820" s="592"/>
      <c r="AG820" s="593"/>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6"/>
      <c r="B821" s="617"/>
      <c r="C821" s="617"/>
      <c r="D821" s="617"/>
      <c r="E821" s="617"/>
      <c r="F821" s="618"/>
      <c r="G821" s="591"/>
      <c r="H821" s="592"/>
      <c r="I821" s="592"/>
      <c r="J821" s="592"/>
      <c r="K821" s="593"/>
      <c r="L821" s="581"/>
      <c r="M821" s="582"/>
      <c r="N821" s="582"/>
      <c r="O821" s="582"/>
      <c r="P821" s="582"/>
      <c r="Q821" s="582"/>
      <c r="R821" s="582"/>
      <c r="S821" s="582"/>
      <c r="T821" s="582"/>
      <c r="U821" s="582"/>
      <c r="V821" s="582"/>
      <c r="W821" s="582"/>
      <c r="X821" s="583"/>
      <c r="Y821" s="584"/>
      <c r="Z821" s="585"/>
      <c r="AA821" s="585"/>
      <c r="AB821" s="597"/>
      <c r="AC821" s="591"/>
      <c r="AD821" s="592"/>
      <c r="AE821" s="592"/>
      <c r="AF821" s="592"/>
      <c r="AG821" s="593"/>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6"/>
      <c r="B822" s="617"/>
      <c r="C822" s="617"/>
      <c r="D822" s="617"/>
      <c r="E822" s="617"/>
      <c r="F822" s="618"/>
      <c r="G822" s="591"/>
      <c r="H822" s="592"/>
      <c r="I822" s="592"/>
      <c r="J822" s="592"/>
      <c r="K822" s="593"/>
      <c r="L822" s="581"/>
      <c r="M822" s="582"/>
      <c r="N822" s="582"/>
      <c r="O822" s="582"/>
      <c r="P822" s="582"/>
      <c r="Q822" s="582"/>
      <c r="R822" s="582"/>
      <c r="S822" s="582"/>
      <c r="T822" s="582"/>
      <c r="U822" s="582"/>
      <c r="V822" s="582"/>
      <c r="W822" s="582"/>
      <c r="X822" s="583"/>
      <c r="Y822" s="584"/>
      <c r="Z822" s="585"/>
      <c r="AA822" s="585"/>
      <c r="AB822" s="597"/>
      <c r="AC822" s="591"/>
      <c r="AD822" s="592"/>
      <c r="AE822" s="592"/>
      <c r="AF822" s="592"/>
      <c r="AG822" s="593"/>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6"/>
      <c r="B823" s="617"/>
      <c r="C823" s="617"/>
      <c r="D823" s="617"/>
      <c r="E823" s="617"/>
      <c r="F823" s="618"/>
      <c r="G823" s="591"/>
      <c r="H823" s="592"/>
      <c r="I823" s="592"/>
      <c r="J823" s="592"/>
      <c r="K823" s="593"/>
      <c r="L823" s="581"/>
      <c r="M823" s="582"/>
      <c r="N823" s="582"/>
      <c r="O823" s="582"/>
      <c r="P823" s="582"/>
      <c r="Q823" s="582"/>
      <c r="R823" s="582"/>
      <c r="S823" s="582"/>
      <c r="T823" s="582"/>
      <c r="U823" s="582"/>
      <c r="V823" s="582"/>
      <c r="W823" s="582"/>
      <c r="X823" s="583"/>
      <c r="Y823" s="584"/>
      <c r="Z823" s="585"/>
      <c r="AA823" s="585"/>
      <c r="AB823" s="597"/>
      <c r="AC823" s="591"/>
      <c r="AD823" s="592"/>
      <c r="AE823" s="592"/>
      <c r="AF823" s="592"/>
      <c r="AG823" s="593"/>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6"/>
      <c r="B824" s="617"/>
      <c r="C824" s="617"/>
      <c r="D824" s="617"/>
      <c r="E824" s="617"/>
      <c r="F824" s="618"/>
      <c r="G824" s="591"/>
      <c r="H824" s="592"/>
      <c r="I824" s="592"/>
      <c r="J824" s="592"/>
      <c r="K824" s="593"/>
      <c r="L824" s="581"/>
      <c r="M824" s="582"/>
      <c r="N824" s="582"/>
      <c r="O824" s="582"/>
      <c r="P824" s="582"/>
      <c r="Q824" s="582"/>
      <c r="R824" s="582"/>
      <c r="S824" s="582"/>
      <c r="T824" s="582"/>
      <c r="U824" s="582"/>
      <c r="V824" s="582"/>
      <c r="W824" s="582"/>
      <c r="X824" s="583"/>
      <c r="Y824" s="584"/>
      <c r="Z824" s="585"/>
      <c r="AA824" s="585"/>
      <c r="AB824" s="597"/>
      <c r="AC824" s="591"/>
      <c r="AD824" s="592"/>
      <c r="AE824" s="592"/>
      <c r="AF824" s="592"/>
      <c r="AG824" s="593"/>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4.75" hidden="1" customHeight="1" x14ac:dyDescent="0.15">
      <c r="A826" s="616"/>
      <c r="B826" s="617"/>
      <c r="C826" s="617"/>
      <c r="D826" s="617"/>
      <c r="E826" s="617"/>
      <c r="F826" s="618"/>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8"/>
      <c r="AY826">
        <f>COUNTA($G$828,$AC$828)</f>
        <v>0</v>
      </c>
    </row>
    <row r="827" spans="1:51" ht="24.75"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3"/>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4.75"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7"/>
      <c r="Z828" s="368"/>
      <c r="AA828" s="368"/>
      <c r="AB828" s="787"/>
      <c r="AC828" s="655"/>
      <c r="AD828" s="656"/>
      <c r="AE828" s="656"/>
      <c r="AF828" s="656"/>
      <c r="AG828" s="657"/>
      <c r="AH828" s="649"/>
      <c r="AI828" s="650"/>
      <c r="AJ828" s="650"/>
      <c r="AK828" s="650"/>
      <c r="AL828" s="650"/>
      <c r="AM828" s="650"/>
      <c r="AN828" s="650"/>
      <c r="AO828" s="650"/>
      <c r="AP828" s="650"/>
      <c r="AQ828" s="650"/>
      <c r="AR828" s="650"/>
      <c r="AS828" s="650"/>
      <c r="AT828" s="651"/>
      <c r="AU828" s="367"/>
      <c r="AV828" s="368"/>
      <c r="AW828" s="368"/>
      <c r="AX828" s="369"/>
      <c r="AY828">
        <f t="shared" ref="AY828:AY838" si="117">$AY$826</f>
        <v>0</v>
      </c>
    </row>
    <row r="829" spans="1:51" ht="24.75" hidden="1" customHeight="1" x14ac:dyDescent="0.15">
      <c r="A829" s="616"/>
      <c r="B829" s="617"/>
      <c r="C829" s="617"/>
      <c r="D829" s="617"/>
      <c r="E829" s="617"/>
      <c r="F829" s="618"/>
      <c r="G829" s="591"/>
      <c r="H829" s="592"/>
      <c r="I829" s="592"/>
      <c r="J829" s="592"/>
      <c r="K829" s="593"/>
      <c r="L829" s="581"/>
      <c r="M829" s="582"/>
      <c r="N829" s="582"/>
      <c r="O829" s="582"/>
      <c r="P829" s="582"/>
      <c r="Q829" s="582"/>
      <c r="R829" s="582"/>
      <c r="S829" s="582"/>
      <c r="T829" s="582"/>
      <c r="U829" s="582"/>
      <c r="V829" s="582"/>
      <c r="W829" s="582"/>
      <c r="X829" s="583"/>
      <c r="Y829" s="584"/>
      <c r="Z829" s="585"/>
      <c r="AA829" s="585"/>
      <c r="AB829" s="597"/>
      <c r="AC829" s="591"/>
      <c r="AD829" s="592"/>
      <c r="AE829" s="592"/>
      <c r="AF829" s="592"/>
      <c r="AG829" s="593"/>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6"/>
      <c r="B830" s="617"/>
      <c r="C830" s="617"/>
      <c r="D830" s="617"/>
      <c r="E830" s="617"/>
      <c r="F830" s="618"/>
      <c r="G830" s="591"/>
      <c r="H830" s="592"/>
      <c r="I830" s="592"/>
      <c r="J830" s="592"/>
      <c r="K830" s="593"/>
      <c r="L830" s="581"/>
      <c r="M830" s="582"/>
      <c r="N830" s="582"/>
      <c r="O830" s="582"/>
      <c r="P830" s="582"/>
      <c r="Q830" s="582"/>
      <c r="R830" s="582"/>
      <c r="S830" s="582"/>
      <c r="T830" s="582"/>
      <c r="U830" s="582"/>
      <c r="V830" s="582"/>
      <c r="W830" s="582"/>
      <c r="X830" s="583"/>
      <c r="Y830" s="584"/>
      <c r="Z830" s="585"/>
      <c r="AA830" s="585"/>
      <c r="AB830" s="597"/>
      <c r="AC830" s="591"/>
      <c r="AD830" s="592"/>
      <c r="AE830" s="592"/>
      <c r="AF830" s="592"/>
      <c r="AG830" s="593"/>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6"/>
      <c r="B831" s="617"/>
      <c r="C831" s="617"/>
      <c r="D831" s="617"/>
      <c r="E831" s="617"/>
      <c r="F831" s="618"/>
      <c r="G831" s="591"/>
      <c r="H831" s="592"/>
      <c r="I831" s="592"/>
      <c r="J831" s="592"/>
      <c r="K831" s="593"/>
      <c r="L831" s="581"/>
      <c r="M831" s="582"/>
      <c r="N831" s="582"/>
      <c r="O831" s="582"/>
      <c r="P831" s="582"/>
      <c r="Q831" s="582"/>
      <c r="R831" s="582"/>
      <c r="S831" s="582"/>
      <c r="T831" s="582"/>
      <c r="U831" s="582"/>
      <c r="V831" s="582"/>
      <c r="W831" s="582"/>
      <c r="X831" s="583"/>
      <c r="Y831" s="584"/>
      <c r="Z831" s="585"/>
      <c r="AA831" s="585"/>
      <c r="AB831" s="597"/>
      <c r="AC831" s="591"/>
      <c r="AD831" s="592"/>
      <c r="AE831" s="592"/>
      <c r="AF831" s="592"/>
      <c r="AG831" s="593"/>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6"/>
      <c r="B832" s="617"/>
      <c r="C832" s="617"/>
      <c r="D832" s="617"/>
      <c r="E832" s="617"/>
      <c r="F832" s="618"/>
      <c r="G832" s="591"/>
      <c r="H832" s="592"/>
      <c r="I832" s="592"/>
      <c r="J832" s="592"/>
      <c r="K832" s="593"/>
      <c r="L832" s="581"/>
      <c r="M832" s="582"/>
      <c r="N832" s="582"/>
      <c r="O832" s="582"/>
      <c r="P832" s="582"/>
      <c r="Q832" s="582"/>
      <c r="R832" s="582"/>
      <c r="S832" s="582"/>
      <c r="T832" s="582"/>
      <c r="U832" s="582"/>
      <c r="V832" s="582"/>
      <c r="W832" s="582"/>
      <c r="X832" s="583"/>
      <c r="Y832" s="584"/>
      <c r="Z832" s="585"/>
      <c r="AA832" s="585"/>
      <c r="AB832" s="597"/>
      <c r="AC832" s="591"/>
      <c r="AD832" s="592"/>
      <c r="AE832" s="592"/>
      <c r="AF832" s="592"/>
      <c r="AG832" s="593"/>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6"/>
      <c r="B833" s="617"/>
      <c r="C833" s="617"/>
      <c r="D833" s="617"/>
      <c r="E833" s="617"/>
      <c r="F833" s="618"/>
      <c r="G833" s="591"/>
      <c r="H833" s="592"/>
      <c r="I833" s="592"/>
      <c r="J833" s="592"/>
      <c r="K833" s="593"/>
      <c r="L833" s="581"/>
      <c r="M833" s="582"/>
      <c r="N833" s="582"/>
      <c r="O833" s="582"/>
      <c r="P833" s="582"/>
      <c r="Q833" s="582"/>
      <c r="R833" s="582"/>
      <c r="S833" s="582"/>
      <c r="T833" s="582"/>
      <c r="U833" s="582"/>
      <c r="V833" s="582"/>
      <c r="W833" s="582"/>
      <c r="X833" s="583"/>
      <c r="Y833" s="584"/>
      <c r="Z833" s="585"/>
      <c r="AA833" s="585"/>
      <c r="AB833" s="597"/>
      <c r="AC833" s="591"/>
      <c r="AD833" s="592"/>
      <c r="AE833" s="592"/>
      <c r="AF833" s="592"/>
      <c r="AG833" s="593"/>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6"/>
      <c r="B834" s="617"/>
      <c r="C834" s="617"/>
      <c r="D834" s="617"/>
      <c r="E834" s="617"/>
      <c r="F834" s="618"/>
      <c r="G834" s="591"/>
      <c r="H834" s="592"/>
      <c r="I834" s="592"/>
      <c r="J834" s="592"/>
      <c r="K834" s="593"/>
      <c r="L834" s="581"/>
      <c r="M834" s="582"/>
      <c r="N834" s="582"/>
      <c r="O834" s="582"/>
      <c r="P834" s="582"/>
      <c r="Q834" s="582"/>
      <c r="R834" s="582"/>
      <c r="S834" s="582"/>
      <c r="T834" s="582"/>
      <c r="U834" s="582"/>
      <c r="V834" s="582"/>
      <c r="W834" s="582"/>
      <c r="X834" s="583"/>
      <c r="Y834" s="584"/>
      <c r="Z834" s="585"/>
      <c r="AA834" s="585"/>
      <c r="AB834" s="597"/>
      <c r="AC834" s="591"/>
      <c r="AD834" s="592"/>
      <c r="AE834" s="592"/>
      <c r="AF834" s="592"/>
      <c r="AG834" s="593"/>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6"/>
      <c r="B835" s="617"/>
      <c r="C835" s="617"/>
      <c r="D835" s="617"/>
      <c r="E835" s="617"/>
      <c r="F835" s="618"/>
      <c r="G835" s="591"/>
      <c r="H835" s="592"/>
      <c r="I835" s="592"/>
      <c r="J835" s="592"/>
      <c r="K835" s="593"/>
      <c r="L835" s="581"/>
      <c r="M835" s="582"/>
      <c r="N835" s="582"/>
      <c r="O835" s="582"/>
      <c r="P835" s="582"/>
      <c r="Q835" s="582"/>
      <c r="R835" s="582"/>
      <c r="S835" s="582"/>
      <c r="T835" s="582"/>
      <c r="U835" s="582"/>
      <c r="V835" s="582"/>
      <c r="W835" s="582"/>
      <c r="X835" s="583"/>
      <c r="Y835" s="584"/>
      <c r="Z835" s="585"/>
      <c r="AA835" s="585"/>
      <c r="AB835" s="597"/>
      <c r="AC835" s="591"/>
      <c r="AD835" s="592"/>
      <c r="AE835" s="592"/>
      <c r="AF835" s="592"/>
      <c r="AG835" s="593"/>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6"/>
      <c r="B836" s="617"/>
      <c r="C836" s="617"/>
      <c r="D836" s="617"/>
      <c r="E836" s="617"/>
      <c r="F836" s="618"/>
      <c r="G836" s="591"/>
      <c r="H836" s="592"/>
      <c r="I836" s="592"/>
      <c r="J836" s="592"/>
      <c r="K836" s="593"/>
      <c r="L836" s="581"/>
      <c r="M836" s="582"/>
      <c r="N836" s="582"/>
      <c r="O836" s="582"/>
      <c r="P836" s="582"/>
      <c r="Q836" s="582"/>
      <c r="R836" s="582"/>
      <c r="S836" s="582"/>
      <c r="T836" s="582"/>
      <c r="U836" s="582"/>
      <c r="V836" s="582"/>
      <c r="W836" s="582"/>
      <c r="X836" s="583"/>
      <c r="Y836" s="584"/>
      <c r="Z836" s="585"/>
      <c r="AA836" s="585"/>
      <c r="AB836" s="597"/>
      <c r="AC836" s="591"/>
      <c r="AD836" s="592"/>
      <c r="AE836" s="592"/>
      <c r="AF836" s="592"/>
      <c r="AG836" s="593"/>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6"/>
      <c r="B837" s="617"/>
      <c r="C837" s="617"/>
      <c r="D837" s="617"/>
      <c r="E837" s="617"/>
      <c r="F837" s="618"/>
      <c r="G837" s="591"/>
      <c r="H837" s="592"/>
      <c r="I837" s="592"/>
      <c r="J837" s="592"/>
      <c r="K837" s="593"/>
      <c r="L837" s="581"/>
      <c r="M837" s="582"/>
      <c r="N837" s="582"/>
      <c r="O837" s="582"/>
      <c r="P837" s="582"/>
      <c r="Q837" s="582"/>
      <c r="R837" s="582"/>
      <c r="S837" s="582"/>
      <c r="T837" s="582"/>
      <c r="U837" s="582"/>
      <c r="V837" s="582"/>
      <c r="W837" s="582"/>
      <c r="X837" s="583"/>
      <c r="Y837" s="584"/>
      <c r="Z837" s="585"/>
      <c r="AA837" s="585"/>
      <c r="AB837" s="597"/>
      <c r="AC837" s="591"/>
      <c r="AD837" s="592"/>
      <c r="AE837" s="592"/>
      <c r="AF837" s="592"/>
      <c r="AG837" s="593"/>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56.25" customHeight="1" x14ac:dyDescent="0.15">
      <c r="A845" s="355">
        <v>1</v>
      </c>
      <c r="B845" s="355">
        <v>1</v>
      </c>
      <c r="C845" s="343" t="s">
        <v>690</v>
      </c>
      <c r="D845" s="328"/>
      <c r="E845" s="328"/>
      <c r="F845" s="328"/>
      <c r="G845" s="328"/>
      <c r="H845" s="328"/>
      <c r="I845" s="328"/>
      <c r="J845" s="329">
        <v>7010005008147</v>
      </c>
      <c r="K845" s="330"/>
      <c r="L845" s="330"/>
      <c r="M845" s="330"/>
      <c r="N845" s="330"/>
      <c r="O845" s="330"/>
      <c r="P845" s="344" t="s">
        <v>698</v>
      </c>
      <c r="Q845" s="331"/>
      <c r="R845" s="331"/>
      <c r="S845" s="331"/>
      <c r="T845" s="331"/>
      <c r="U845" s="331"/>
      <c r="V845" s="331"/>
      <c r="W845" s="331"/>
      <c r="X845" s="331"/>
      <c r="Y845" s="332">
        <v>8.68</v>
      </c>
      <c r="Z845" s="333"/>
      <c r="AA845" s="333"/>
      <c r="AB845" s="334"/>
      <c r="AC845" s="335" t="s">
        <v>289</v>
      </c>
      <c r="AD845" s="336"/>
      <c r="AE845" s="336"/>
      <c r="AF845" s="336"/>
      <c r="AG845" s="336"/>
      <c r="AH845" s="351">
        <v>2</v>
      </c>
      <c r="AI845" s="352"/>
      <c r="AJ845" s="352"/>
      <c r="AK845" s="352"/>
      <c r="AL845" s="339">
        <v>58.99</v>
      </c>
      <c r="AM845" s="340"/>
      <c r="AN845" s="340"/>
      <c r="AO845" s="341"/>
      <c r="AP845" s="342"/>
      <c r="AQ845" s="342"/>
      <c r="AR845" s="342"/>
      <c r="AS845" s="342"/>
      <c r="AT845" s="342"/>
      <c r="AU845" s="342"/>
      <c r="AV845" s="342"/>
      <c r="AW845" s="342"/>
      <c r="AX845" s="342"/>
    </row>
    <row r="846" spans="1:51" ht="60" hidden="1" customHeight="1" x14ac:dyDescent="0.15">
      <c r="A846" s="355">
        <v>2</v>
      </c>
      <c r="B846" s="355">
        <v>1</v>
      </c>
      <c r="C846" s="343"/>
      <c r="D846" s="328"/>
      <c r="E846" s="328"/>
      <c r="F846" s="328"/>
      <c r="G846" s="328"/>
      <c r="H846" s="328"/>
      <c r="I846" s="328"/>
      <c r="J846" s="329"/>
      <c r="K846" s="330"/>
      <c r="L846" s="330"/>
      <c r="M846" s="330"/>
      <c r="N846" s="330"/>
      <c r="O846" s="330"/>
      <c r="P846" s="344"/>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1.25" customHeight="1" x14ac:dyDescent="0.15">
      <c r="A878" s="355">
        <v>1</v>
      </c>
      <c r="B878" s="355">
        <v>1</v>
      </c>
      <c r="C878" s="343" t="s">
        <v>689</v>
      </c>
      <c r="D878" s="328"/>
      <c r="E878" s="328"/>
      <c r="F878" s="328"/>
      <c r="G878" s="328"/>
      <c r="H878" s="328"/>
      <c r="I878" s="328"/>
      <c r="J878" s="329">
        <v>7010005008147</v>
      </c>
      <c r="K878" s="330"/>
      <c r="L878" s="330"/>
      <c r="M878" s="330"/>
      <c r="N878" s="330"/>
      <c r="O878" s="330"/>
      <c r="P878" s="344" t="s">
        <v>727</v>
      </c>
      <c r="Q878" s="331"/>
      <c r="R878" s="331"/>
      <c r="S878" s="331"/>
      <c r="T878" s="331"/>
      <c r="U878" s="331"/>
      <c r="V878" s="331"/>
      <c r="W878" s="331"/>
      <c r="X878" s="331"/>
      <c r="Y878" s="332">
        <v>8.64</v>
      </c>
      <c r="Z878" s="333"/>
      <c r="AA878" s="333"/>
      <c r="AB878" s="334"/>
      <c r="AC878" s="335" t="s">
        <v>289</v>
      </c>
      <c r="AD878" s="336"/>
      <c r="AE878" s="336"/>
      <c r="AF878" s="336"/>
      <c r="AG878" s="336"/>
      <c r="AH878" s="351">
        <v>2</v>
      </c>
      <c r="AI878" s="352"/>
      <c r="AJ878" s="352"/>
      <c r="AK878" s="352"/>
      <c r="AL878" s="339">
        <v>75</v>
      </c>
      <c r="AM878" s="340"/>
      <c r="AN878" s="340"/>
      <c r="AO878" s="341"/>
      <c r="AP878" s="342"/>
      <c r="AQ878" s="342"/>
      <c r="AR878" s="342"/>
      <c r="AS878" s="342"/>
      <c r="AT878" s="342"/>
      <c r="AU878" s="342"/>
      <c r="AV878" s="342"/>
      <c r="AW878" s="342"/>
      <c r="AX878" s="342"/>
      <c r="AY878">
        <f t="shared" si="118"/>
        <v>1</v>
      </c>
    </row>
    <row r="879" spans="1:51" ht="102.75" hidden="1" customHeight="1" x14ac:dyDescent="0.15">
      <c r="A879" s="355">
        <v>2</v>
      </c>
      <c r="B879" s="355">
        <v>1</v>
      </c>
      <c r="C879" s="343"/>
      <c r="D879" s="328"/>
      <c r="E879" s="328"/>
      <c r="F879" s="328"/>
      <c r="G879" s="328"/>
      <c r="H879" s="328"/>
      <c r="I879" s="328"/>
      <c r="J879" s="329"/>
      <c r="K879" s="330"/>
      <c r="L879" s="330"/>
      <c r="M879" s="330"/>
      <c r="N879" s="330"/>
      <c r="O879" s="330"/>
      <c r="P879" s="344"/>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59.25"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67.5"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64.5" hidden="1" customHeight="1" x14ac:dyDescent="0.15">
      <c r="A882" s="355">
        <v>5</v>
      </c>
      <c r="B882" s="355">
        <v>1</v>
      </c>
      <c r="C882" s="343"/>
      <c r="D882" s="328"/>
      <c r="E882" s="328"/>
      <c r="F882" s="328"/>
      <c r="G882" s="328"/>
      <c r="H882" s="328"/>
      <c r="I882" s="328"/>
      <c r="J882" s="329"/>
      <c r="K882" s="330"/>
      <c r="L882" s="330"/>
      <c r="M882" s="330"/>
      <c r="N882" s="330"/>
      <c r="O882" s="330"/>
      <c r="P882" s="344"/>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54" hidden="1" customHeight="1" x14ac:dyDescent="0.15">
      <c r="A883" s="355">
        <v>6</v>
      </c>
      <c r="B883" s="355">
        <v>1</v>
      </c>
      <c r="C883" s="343"/>
      <c r="D883" s="328"/>
      <c r="E883" s="328"/>
      <c r="F883" s="328"/>
      <c r="G883" s="328"/>
      <c r="H883" s="328"/>
      <c r="I883" s="328"/>
      <c r="J883" s="329"/>
      <c r="K883" s="330"/>
      <c r="L883" s="330"/>
      <c r="M883" s="330"/>
      <c r="N883" s="330"/>
      <c r="O883" s="330"/>
      <c r="P883" s="344"/>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60.75" hidden="1" customHeight="1" x14ac:dyDescent="0.15">
      <c r="A884" s="355">
        <v>7</v>
      </c>
      <c r="B884" s="355">
        <v>1</v>
      </c>
      <c r="C884" s="343"/>
      <c r="D884" s="328"/>
      <c r="E884" s="328"/>
      <c r="F884" s="328"/>
      <c r="G884" s="328"/>
      <c r="H884" s="328"/>
      <c r="I884" s="328"/>
      <c r="J884" s="329"/>
      <c r="K884" s="330"/>
      <c r="L884" s="330"/>
      <c r="M884" s="330"/>
      <c r="N884" s="330"/>
      <c r="O884" s="330"/>
      <c r="P884" s="344"/>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138.75" customHeight="1" x14ac:dyDescent="0.15">
      <c r="A911" s="355">
        <v>1</v>
      </c>
      <c r="B911" s="355">
        <v>1</v>
      </c>
      <c r="C911" s="343" t="s">
        <v>691</v>
      </c>
      <c r="D911" s="328"/>
      <c r="E911" s="328"/>
      <c r="F911" s="328"/>
      <c r="G911" s="328"/>
      <c r="H911" s="328"/>
      <c r="I911" s="328"/>
      <c r="J911" s="329">
        <v>1010005017070</v>
      </c>
      <c r="K911" s="330"/>
      <c r="L911" s="330"/>
      <c r="M911" s="330"/>
      <c r="N911" s="330"/>
      <c r="O911" s="330"/>
      <c r="P911" s="344" t="s">
        <v>729</v>
      </c>
      <c r="Q911" s="331"/>
      <c r="R911" s="331"/>
      <c r="S911" s="331"/>
      <c r="T911" s="331"/>
      <c r="U911" s="331"/>
      <c r="V911" s="331"/>
      <c r="W911" s="331"/>
      <c r="X911" s="331"/>
      <c r="Y911" s="332">
        <v>5.7859999999999996</v>
      </c>
      <c r="Z911" s="333"/>
      <c r="AA911" s="333"/>
      <c r="AB911" s="334"/>
      <c r="AC911" s="335" t="s">
        <v>293</v>
      </c>
      <c r="AD911" s="336"/>
      <c r="AE911" s="336"/>
      <c r="AF911" s="336"/>
      <c r="AG911" s="336"/>
      <c r="AH911" s="351">
        <v>1</v>
      </c>
      <c r="AI911" s="352"/>
      <c r="AJ911" s="352"/>
      <c r="AK911" s="352"/>
      <c r="AL911" s="339" t="s">
        <v>635</v>
      </c>
      <c r="AM911" s="340"/>
      <c r="AN911" s="340"/>
      <c r="AO911" s="341"/>
      <c r="AP911" s="342"/>
      <c r="AQ911" s="342"/>
      <c r="AR911" s="342"/>
      <c r="AS911" s="342"/>
      <c r="AT911" s="342"/>
      <c r="AU911" s="342"/>
      <c r="AV911" s="342"/>
      <c r="AW911" s="342"/>
      <c r="AX911" s="342"/>
      <c r="AY911">
        <f t="shared" si="119"/>
        <v>1</v>
      </c>
    </row>
    <row r="912" spans="1:51" ht="108.95" customHeight="1" x14ac:dyDescent="0.15">
      <c r="A912" s="355">
        <v>2</v>
      </c>
      <c r="B912" s="355">
        <v>1</v>
      </c>
      <c r="C912" s="343" t="s">
        <v>692</v>
      </c>
      <c r="D912" s="328"/>
      <c r="E912" s="328"/>
      <c r="F912" s="328"/>
      <c r="G912" s="328"/>
      <c r="H912" s="328"/>
      <c r="I912" s="328"/>
      <c r="J912" s="329">
        <v>9030005000612</v>
      </c>
      <c r="K912" s="330"/>
      <c r="L912" s="330"/>
      <c r="M912" s="330"/>
      <c r="N912" s="330"/>
      <c r="O912" s="330"/>
      <c r="P912" s="344" t="s">
        <v>700</v>
      </c>
      <c r="Q912" s="331"/>
      <c r="R912" s="331"/>
      <c r="S912" s="331"/>
      <c r="T912" s="331"/>
      <c r="U912" s="331"/>
      <c r="V912" s="331"/>
      <c r="W912" s="331"/>
      <c r="X912" s="331"/>
      <c r="Y912" s="332">
        <v>5.9539999999999997</v>
      </c>
      <c r="Z912" s="333"/>
      <c r="AA912" s="333"/>
      <c r="AB912" s="334"/>
      <c r="AC912" s="335" t="s">
        <v>293</v>
      </c>
      <c r="AD912" s="336"/>
      <c r="AE912" s="336"/>
      <c r="AF912" s="336"/>
      <c r="AG912" s="336"/>
      <c r="AH912" s="351">
        <v>1</v>
      </c>
      <c r="AI912" s="352"/>
      <c r="AJ912" s="352"/>
      <c r="AK912" s="352"/>
      <c r="AL912" s="339" t="s">
        <v>635</v>
      </c>
      <c r="AM912" s="340"/>
      <c r="AN912" s="340"/>
      <c r="AO912" s="341"/>
      <c r="AP912" s="342"/>
      <c r="AQ912" s="342"/>
      <c r="AR912" s="342"/>
      <c r="AS912" s="342"/>
      <c r="AT912" s="342"/>
      <c r="AU912" s="342"/>
      <c r="AV912" s="342"/>
      <c r="AW912" s="342"/>
      <c r="AX912" s="342"/>
      <c r="AY912">
        <f>COUNTA($C$912)</f>
        <v>1</v>
      </c>
    </row>
    <row r="913" spans="1:51" ht="108.95" customHeight="1" x14ac:dyDescent="0.15">
      <c r="A913" s="355">
        <v>3</v>
      </c>
      <c r="B913" s="355">
        <v>1</v>
      </c>
      <c r="C913" s="343" t="s">
        <v>693</v>
      </c>
      <c r="D913" s="328"/>
      <c r="E913" s="328"/>
      <c r="F913" s="328"/>
      <c r="G913" s="328"/>
      <c r="H913" s="328"/>
      <c r="I913" s="328"/>
      <c r="J913" s="329">
        <v>7020001082120</v>
      </c>
      <c r="K913" s="330"/>
      <c r="L913" s="330"/>
      <c r="M913" s="330"/>
      <c r="N913" s="330"/>
      <c r="O913" s="330"/>
      <c r="P913" s="344" t="s">
        <v>701</v>
      </c>
      <c r="Q913" s="331"/>
      <c r="R913" s="331"/>
      <c r="S913" s="331"/>
      <c r="T913" s="331"/>
      <c r="U913" s="331"/>
      <c r="V913" s="331"/>
      <c r="W913" s="331"/>
      <c r="X913" s="331"/>
      <c r="Y913" s="332">
        <v>4.1150000000000002</v>
      </c>
      <c r="Z913" s="333"/>
      <c r="AA913" s="333"/>
      <c r="AB913" s="334"/>
      <c r="AC913" s="335" t="s">
        <v>293</v>
      </c>
      <c r="AD913" s="336"/>
      <c r="AE913" s="336"/>
      <c r="AF913" s="336"/>
      <c r="AG913" s="336"/>
      <c r="AH913" s="337">
        <v>1</v>
      </c>
      <c r="AI913" s="338"/>
      <c r="AJ913" s="338"/>
      <c r="AK913" s="338"/>
      <c r="AL913" s="339" t="s">
        <v>635</v>
      </c>
      <c r="AM913" s="340"/>
      <c r="AN913" s="340"/>
      <c r="AO913" s="341"/>
      <c r="AP913" s="342"/>
      <c r="AQ913" s="342"/>
      <c r="AR913" s="342"/>
      <c r="AS913" s="342"/>
      <c r="AT913" s="342"/>
      <c r="AU913" s="342"/>
      <c r="AV913" s="342"/>
      <c r="AW913" s="342"/>
      <c r="AX913" s="342"/>
      <c r="AY913">
        <f>COUNTA($C$913)</f>
        <v>1</v>
      </c>
    </row>
    <row r="914" spans="1:51" ht="108.95" customHeight="1" x14ac:dyDescent="0.15">
      <c r="A914" s="355">
        <v>4</v>
      </c>
      <c r="B914" s="355">
        <v>1</v>
      </c>
      <c r="C914" s="343" t="s">
        <v>694</v>
      </c>
      <c r="D914" s="328"/>
      <c r="E914" s="328"/>
      <c r="F914" s="328"/>
      <c r="G914" s="328"/>
      <c r="H914" s="328"/>
      <c r="I914" s="328"/>
      <c r="J914" s="329">
        <v>1011305001623</v>
      </c>
      <c r="K914" s="330"/>
      <c r="L914" s="330"/>
      <c r="M914" s="330"/>
      <c r="N914" s="330"/>
      <c r="O914" s="330"/>
      <c r="P914" s="344" t="s">
        <v>702</v>
      </c>
      <c r="Q914" s="331"/>
      <c r="R914" s="331"/>
      <c r="S914" s="331"/>
      <c r="T914" s="331"/>
      <c r="U914" s="331"/>
      <c r="V914" s="331"/>
      <c r="W914" s="331"/>
      <c r="X914" s="331"/>
      <c r="Y914" s="332">
        <v>4.1040000000000001</v>
      </c>
      <c r="Z914" s="333"/>
      <c r="AA914" s="333"/>
      <c r="AB914" s="334"/>
      <c r="AC914" s="335" t="s">
        <v>293</v>
      </c>
      <c r="AD914" s="336"/>
      <c r="AE914" s="336"/>
      <c r="AF914" s="336"/>
      <c r="AG914" s="336"/>
      <c r="AH914" s="337">
        <v>1</v>
      </c>
      <c r="AI914" s="338"/>
      <c r="AJ914" s="338"/>
      <c r="AK914" s="338"/>
      <c r="AL914" s="339" t="s">
        <v>635</v>
      </c>
      <c r="AM914" s="340"/>
      <c r="AN914" s="340"/>
      <c r="AO914" s="341"/>
      <c r="AP914" s="342"/>
      <c r="AQ914" s="342"/>
      <c r="AR914" s="342"/>
      <c r="AS914" s="342"/>
      <c r="AT914" s="342"/>
      <c r="AU914" s="342"/>
      <c r="AV914" s="342"/>
      <c r="AW914" s="342"/>
      <c r="AX914" s="342"/>
      <c r="AY914">
        <f>COUNTA($C$914)</f>
        <v>1</v>
      </c>
    </row>
    <row r="915" spans="1:51" ht="108.95" customHeight="1" x14ac:dyDescent="0.15">
      <c r="A915" s="355">
        <v>5</v>
      </c>
      <c r="B915" s="355">
        <v>1</v>
      </c>
      <c r="C915" s="343" t="s">
        <v>695</v>
      </c>
      <c r="D915" s="328"/>
      <c r="E915" s="328"/>
      <c r="F915" s="328"/>
      <c r="G915" s="328"/>
      <c r="H915" s="328"/>
      <c r="I915" s="328"/>
      <c r="J915" s="329">
        <v>5020001088425</v>
      </c>
      <c r="K915" s="330"/>
      <c r="L915" s="330"/>
      <c r="M915" s="330"/>
      <c r="N915" s="330"/>
      <c r="O915" s="330"/>
      <c r="P915" s="344" t="s">
        <v>703</v>
      </c>
      <c r="Q915" s="331"/>
      <c r="R915" s="331"/>
      <c r="S915" s="331"/>
      <c r="T915" s="331"/>
      <c r="U915" s="331"/>
      <c r="V915" s="331"/>
      <c r="W915" s="331"/>
      <c r="X915" s="331"/>
      <c r="Y915" s="332">
        <v>3.2450000000000001</v>
      </c>
      <c r="Z915" s="333"/>
      <c r="AA915" s="333"/>
      <c r="AB915" s="334"/>
      <c r="AC915" s="335" t="s">
        <v>293</v>
      </c>
      <c r="AD915" s="336"/>
      <c r="AE915" s="336"/>
      <c r="AF915" s="336"/>
      <c r="AG915" s="336"/>
      <c r="AH915" s="337">
        <v>1</v>
      </c>
      <c r="AI915" s="338"/>
      <c r="AJ915" s="338"/>
      <c r="AK915" s="338"/>
      <c r="AL915" s="339" t="s">
        <v>635</v>
      </c>
      <c r="AM915" s="340"/>
      <c r="AN915" s="340"/>
      <c r="AO915" s="341"/>
      <c r="AP915" s="342"/>
      <c r="AQ915" s="342"/>
      <c r="AR915" s="342"/>
      <c r="AS915" s="342"/>
      <c r="AT915" s="342"/>
      <c r="AU915" s="342"/>
      <c r="AV915" s="342"/>
      <c r="AW915" s="342"/>
      <c r="AX915" s="342"/>
      <c r="AY915">
        <f>COUNTA($C$915)</f>
        <v>1</v>
      </c>
    </row>
    <row r="916" spans="1:51" ht="108.95" customHeight="1" x14ac:dyDescent="0.15">
      <c r="A916" s="355">
        <v>6</v>
      </c>
      <c r="B916" s="355">
        <v>1</v>
      </c>
      <c r="C916" s="343" t="s">
        <v>696</v>
      </c>
      <c r="D916" s="328"/>
      <c r="E916" s="328"/>
      <c r="F916" s="328"/>
      <c r="G916" s="328"/>
      <c r="H916" s="328"/>
      <c r="I916" s="328"/>
      <c r="J916" s="329">
        <v>6020001044716</v>
      </c>
      <c r="K916" s="330"/>
      <c r="L916" s="330"/>
      <c r="M916" s="330"/>
      <c r="N916" s="330"/>
      <c r="O916" s="330"/>
      <c r="P916" s="344" t="s">
        <v>728</v>
      </c>
      <c r="Q916" s="331"/>
      <c r="R916" s="331"/>
      <c r="S916" s="331"/>
      <c r="T916" s="331"/>
      <c r="U916" s="331"/>
      <c r="V916" s="331"/>
      <c r="W916" s="331"/>
      <c r="X916" s="331"/>
      <c r="Y916" s="332">
        <v>2.4529999999999998</v>
      </c>
      <c r="Z916" s="333"/>
      <c r="AA916" s="333"/>
      <c r="AB916" s="334"/>
      <c r="AC916" s="335" t="s">
        <v>293</v>
      </c>
      <c r="AD916" s="336"/>
      <c r="AE916" s="336"/>
      <c r="AF916" s="336"/>
      <c r="AG916" s="336"/>
      <c r="AH916" s="337">
        <v>1</v>
      </c>
      <c r="AI916" s="338"/>
      <c r="AJ916" s="338"/>
      <c r="AK916" s="338"/>
      <c r="AL916" s="339" t="s">
        <v>635</v>
      </c>
      <c r="AM916" s="340"/>
      <c r="AN916" s="340"/>
      <c r="AO916" s="341"/>
      <c r="AP916" s="342"/>
      <c r="AQ916" s="342"/>
      <c r="AR916" s="342"/>
      <c r="AS916" s="342"/>
      <c r="AT916" s="342"/>
      <c r="AU916" s="342"/>
      <c r="AV916" s="342"/>
      <c r="AW916" s="342"/>
      <c r="AX916" s="342"/>
      <c r="AY916">
        <f>COUNTA($C$916)</f>
        <v>1</v>
      </c>
    </row>
    <row r="917" spans="1:51" ht="108.95" customHeight="1" x14ac:dyDescent="0.15">
      <c r="A917" s="355">
        <v>7</v>
      </c>
      <c r="B917" s="355">
        <v>1</v>
      </c>
      <c r="C917" s="328" t="s">
        <v>697</v>
      </c>
      <c r="D917" s="328"/>
      <c r="E917" s="328"/>
      <c r="F917" s="328"/>
      <c r="G917" s="328"/>
      <c r="H917" s="328"/>
      <c r="I917" s="328"/>
      <c r="J917" s="329">
        <v>1010005018597</v>
      </c>
      <c r="K917" s="330"/>
      <c r="L917" s="330"/>
      <c r="M917" s="330"/>
      <c r="N917" s="330"/>
      <c r="O917" s="330"/>
      <c r="P917" s="331" t="s">
        <v>704</v>
      </c>
      <c r="Q917" s="331"/>
      <c r="R917" s="331"/>
      <c r="S917" s="331"/>
      <c r="T917" s="331"/>
      <c r="U917" s="331"/>
      <c r="V917" s="331"/>
      <c r="W917" s="331"/>
      <c r="X917" s="331"/>
      <c r="Y917" s="332">
        <v>1.76</v>
      </c>
      <c r="Z917" s="333"/>
      <c r="AA917" s="333"/>
      <c r="AB917" s="334"/>
      <c r="AC917" s="335" t="s">
        <v>293</v>
      </c>
      <c r="AD917" s="336"/>
      <c r="AE917" s="336"/>
      <c r="AF917" s="336"/>
      <c r="AG917" s="336"/>
      <c r="AH917" s="337">
        <v>1</v>
      </c>
      <c r="AI917" s="338"/>
      <c r="AJ917" s="338"/>
      <c r="AK917" s="338"/>
      <c r="AL917" s="339" t="s">
        <v>635</v>
      </c>
      <c r="AM917" s="340"/>
      <c r="AN917" s="340"/>
      <c r="AO917" s="341"/>
      <c r="AP917" s="342"/>
      <c r="AQ917" s="342"/>
      <c r="AR917" s="342"/>
      <c r="AS917" s="342"/>
      <c r="AT917" s="342"/>
      <c r="AU917" s="342"/>
      <c r="AV917" s="342"/>
      <c r="AW917" s="342"/>
      <c r="AX917" s="342"/>
      <c r="AY917">
        <f>COUNTA($C$917)</f>
        <v>1</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46.5" customHeight="1" x14ac:dyDescent="0.15">
      <c r="A944" s="355">
        <v>1</v>
      </c>
      <c r="B944" s="355">
        <v>1</v>
      </c>
      <c r="C944" s="343" t="s">
        <v>699</v>
      </c>
      <c r="D944" s="328"/>
      <c r="E944" s="328"/>
      <c r="F944" s="328"/>
      <c r="G944" s="328"/>
      <c r="H944" s="328"/>
      <c r="I944" s="328"/>
      <c r="J944" s="329">
        <v>6010403019647</v>
      </c>
      <c r="K944" s="330"/>
      <c r="L944" s="330"/>
      <c r="M944" s="330"/>
      <c r="N944" s="330"/>
      <c r="O944" s="330"/>
      <c r="P944" s="344" t="s">
        <v>705</v>
      </c>
      <c r="Q944" s="331"/>
      <c r="R944" s="331"/>
      <c r="S944" s="331"/>
      <c r="T944" s="331"/>
      <c r="U944" s="331"/>
      <c r="V944" s="331"/>
      <c r="W944" s="331"/>
      <c r="X944" s="331"/>
      <c r="Y944" s="332">
        <v>3.3</v>
      </c>
      <c r="Z944" s="333"/>
      <c r="AA944" s="333"/>
      <c r="AB944" s="334"/>
      <c r="AC944" s="335" t="s">
        <v>289</v>
      </c>
      <c r="AD944" s="336"/>
      <c r="AE944" s="336"/>
      <c r="AF944" s="336"/>
      <c r="AG944" s="336"/>
      <c r="AH944" s="351">
        <v>3</v>
      </c>
      <c r="AI944" s="352"/>
      <c r="AJ944" s="352"/>
      <c r="AK944" s="352"/>
      <c r="AL944" s="339">
        <v>37.700000000000003</v>
      </c>
      <c r="AM944" s="340"/>
      <c r="AN944" s="340"/>
      <c r="AO944" s="341"/>
      <c r="AP944" s="342"/>
      <c r="AQ944" s="342"/>
      <c r="AR944" s="342"/>
      <c r="AS944" s="342"/>
      <c r="AT944" s="342"/>
      <c r="AU944" s="342"/>
      <c r="AV944" s="342"/>
      <c r="AW944" s="342"/>
      <c r="AX944" s="342"/>
      <c r="AY944">
        <f t="shared" si="120"/>
        <v>1</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5:Y907">
    <cfRule type="expression" dxfId="1363" priority="2075">
      <formula>IF(RIGHT(TEXT(Y885,"0.#"),1)=".",FALSE,TRUE)</formula>
    </cfRule>
    <cfRule type="expression" dxfId="1362" priority="2076">
      <formula>IF(RIGHT(TEXT(Y885,"0.#"),1)=".",TRUE,FALSE)</formula>
    </cfRule>
  </conditionalFormatting>
  <conditionalFormatting sqref="Y878">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2">
    <cfRule type="expression" dxfId="1357" priority="2057">
      <formula>IF(RIGHT(TEXT(Y912,"0.#"),1)=".",FALSE,TRUE)</formula>
    </cfRule>
    <cfRule type="expression" dxfId="1356" priority="2058">
      <formula>IF(RIGHT(TEXT(Y912,"0.#"),1)=".",TRUE,FALSE)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81:Y884">
    <cfRule type="expression" dxfId="5" priority="5">
      <formula>IF(RIGHT(TEXT(Y881,"0.#"),1)=".",FALSE,TRUE)</formula>
    </cfRule>
    <cfRule type="expression" dxfId="4" priority="6">
      <formula>IF(RIGHT(TEXT(Y881,"0.#"),1)=".",TRUE,FALSE)</formula>
    </cfRule>
  </conditionalFormatting>
  <conditionalFormatting sqref="Y879:Y880">
    <cfRule type="expression" dxfId="3" priority="3">
      <formula>IF(RIGHT(TEXT(Y879,"0.#"),1)=".",FALSE,TRUE)</formula>
    </cfRule>
    <cfRule type="expression" dxfId="2" priority="4">
      <formula>IF(RIGHT(TEXT(Y879,"0.#"),1)=".",TRUE,FALSE)</formula>
    </cfRule>
  </conditionalFormatting>
  <conditionalFormatting sqref="Y911">
    <cfRule type="expression" dxfId="1" priority="1">
      <formula>IF(RIGHT(TEXT(Y911,"0.#"),1)=".",FALSE,TRUE)</formula>
    </cfRule>
    <cfRule type="expression" dxfId="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60" max="49" man="1"/>
    <brk id="718" max="49" man="1"/>
    <brk id="747" max="49" man="1"/>
    <brk id="772"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9"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662</v>
      </c>
      <c r="M3" s="13" t="str">
        <f t="shared" ref="M3:M11" si="2">IF(L3="","",K3)</f>
        <v>文教及び科学振興</v>
      </c>
      <c r="N3" s="13" t="str">
        <f>IF(M3="",N2,IF(N2&lt;&gt;"",CONCATENATE(N2,"、",M3),M3))</f>
        <v>文教及び科学振興</v>
      </c>
      <c r="O3" s="13"/>
      <c r="P3" s="12" t="s">
        <v>74</v>
      </c>
      <c r="Q3" s="17" t="s">
        <v>662</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t="s">
        <v>662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科学技術・イノベーション</v>
      </c>
      <c r="F10" s="18" t="s">
        <v>116</v>
      </c>
      <c r="G10" s="17"/>
      <c r="H10" s="13" t="str">
        <f t="shared" si="1"/>
        <v/>
      </c>
      <c r="I10" s="13" t="str">
        <f t="shared" si="5"/>
        <v>一般会計</v>
      </c>
      <c r="K10" s="14" t="s">
        <v>250</v>
      </c>
      <c r="L10" s="15"/>
      <c r="M10" s="13" t="str">
        <f t="shared" si="2"/>
        <v/>
      </c>
      <c r="N10" s="13" t="str">
        <f t="shared" si="6"/>
        <v>文教及び科学振興</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科学技術・イノベーション</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2021-05-21T10:09:28Z</cp:lastPrinted>
  <dcterms:created xsi:type="dcterms:W3CDTF">2012-03-13T00:50:25Z</dcterms:created>
  <dcterms:modified xsi:type="dcterms:W3CDTF">2021-06-30T12:21:29Z</dcterms:modified>
</cp:coreProperties>
</file>