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大臣官房会計課\予算係\行政事業レビュー・予算監視効率化チーム\令和３年度レビュー\02 サマーレビュー\05 レビューシート中間公表\02 各部局から提出\05 担当再チェック用\05 総政統括官G\OK（中間公表用）\"/>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69" i="3" l="1"/>
  <c r="AI34" i="3"/>
  <c r="AE34" i="3"/>
  <c r="P29" i="3" l="1"/>
  <c r="AI6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134" i="3"/>
  <c r="AY213" i="3"/>
  <c r="AY235" i="3"/>
  <c r="AY417" i="3"/>
  <c r="AY459" i="3"/>
  <c r="AY604" i="3"/>
  <c r="AY645"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<sst xmlns="http://schemas.openxmlformats.org/spreadsheetml/2006/main" count="2357" uniqueCount="726">
  <si>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</si>
  <si>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</si>
  <si>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</si>
  <si>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</si>
  <si>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</si>
  <si>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</si>
  <si>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</si>
  <si>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</si>
  <si>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</si>
  <si>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</si>
  <si>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</si>
  <si>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</si>
  <si>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</si>
  <si>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</si>
  <si>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</si>
  <si>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</si>
  <si>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</si>
  <si>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</si>
  <si>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</si>
  <si>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</si>
  <si>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</si>
  <si>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</si>
  <si>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</si>
  <si>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</si>
  <si>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</si>
  <si>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</si>
  <si>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</si>
  <si>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</si>
  <si>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</si>
  <si>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</si>
  <si>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</si>
  <si>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</si>
  <si>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</si>
  <si>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</si>
  <si>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</si>
  <si>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</si>
  <si>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</si>
  <si>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</si>
  <si>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</si>
  <si>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</si>
  <si>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</si>
  <si>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</si>
  <si>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</si>
  <si>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</si>
  <si>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</si>
  <si>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</si>
  <si>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</si>
  <si>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</si>
  <si>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</si>
  <si>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</si>
  <si>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</si>
  <si>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</si>
  <si>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</si>
  <si>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</si>
  <si>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</si>
  <si>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</si>
  <si>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</si>
  <si>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</si>
  <si>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</si>
  <si>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</si>
  <si>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</si>
  <si>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</si>
  <si>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</si>
  <si>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</si>
  <si>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</si>
  <si>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</si>
  <si>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</si>
  <si>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</si>
  <si>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</si>
  <si>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</si>
  <si>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</si>
  <si>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</si>
  <si>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</si>
  <si>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</si>
  <si>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</si>
  <si>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</si>
  <si>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</si>
  <si>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</si>
  <si>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</si>
  <si>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</si>
  <si>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</si>
  <si>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</si>
  <si>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</si>
  <si>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</si>
  <si>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</si>
  <si>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</si>
  <si>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</si>
  <si>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</si>
  <si>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</si>
  <si>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</si>
  <si>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</si>
  <si>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</si>
  <si>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</si>
  <si>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</si>
  <si>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</si>
  <si>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</si>
  <si>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</si>
  <si>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</si>
  <si>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</si>
  <si>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</si>
  <si>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</si>
  <si>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</si>
  <si>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</si>
  <si>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</si>
  <si>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</si>
  <si>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</si>
  <si>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</si>
  <si>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</si>
  <si>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</si>
  <si>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</si>
  <si>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</si>
  <si>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</si>
  <si>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</si>
  <si>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</si>
  <si>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</si>
  <si>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</si>
  <si>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</si>
  <si>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</si>
  <si>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</si>
  <si>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</si>
  <si>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</si>
  <si>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</si>
  <si>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</si>
  <si>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</si>
  <si>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</si>
  <si>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</si>
  <si>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</si>
  <si>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</si>
  <si>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</si>
  <si>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</si>
  <si>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</si>
  <si>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</si>
  <si>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</si>
  <si>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</si>
  <si>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</si>
  <si>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</si>
  <si>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</si>
  <si>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</si>
  <si>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</si>
  <si>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</si>
  <si>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</si>
  <si>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</si>
  <si>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</si>
  <si>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</si>
  <si>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</si>
  <si>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</si>
  <si>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</si>
  <si>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</si>
  <si>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</si>
  <si>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</si>
  <si>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</si>
  <si>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</si>
  <si>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</si>
  <si>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</si>
  <si>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</si>
  <si>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</si>
  <si>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</si>
  <si>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</si>
  <si>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</si>
  <si>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</si>
  <si>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</si>
  <si>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</si>
  <si>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</si>
  <si>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</si>
  <si>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</si>
  <si>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</si>
  <si>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</si>
  <si>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</si>
  <si>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</si>
  <si>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</si>
  <si>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</si>
  <si>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</si>
  <si>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</si>
  <si>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</si>
  <si>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</si>
  <si>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</si>
  <si>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</si>
  <si>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</si>
  <si>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</si>
  <si>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</si>
  <si>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</si>
  <si>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</si>
  <si>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</si>
  <si>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</si>
  <si>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</si>
  <si>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</si>
  <si>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</si>
  <si>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</si>
  <si>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</si>
  <si>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</si>
  <si>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</si>
  <si>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</si>
  <si>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</si>
  <si>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</si>
  <si>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</si>
  <si>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</si>
  <si>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</si>
  <si>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</si>
  <si>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</si>
  <si>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</si>
  <si>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</si>
  <si>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</si>
  <si>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</si>
  <si>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</si>
  <si>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</si>
  <si>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</si>
  <si>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</si>
  <si>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</si>
  <si>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</si>
  <si>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</si>
  <si>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</si>
  <si>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</si>
  <si>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</si>
  <si>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</si>
  <si>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</si>
  <si>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</si>
  <si>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</si>
  <si>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</si>
  <si>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</si>
  <si>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</si>
  <si>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</si>
  <si>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</si>
  <si>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</si>
  <si>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</si>
  <si>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</si>
  <si>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</si>
  <si>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</si>
  <si>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</si>
  <si>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</si>
  <si>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</si>
  <si>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</si>
  <si>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</si>
  <si>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</si>
  <si>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</si>
  <si>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</si>
  <si>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</si>
  <si>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</si>
  <si>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</si>
  <si>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</si>
  <si>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</si>
  <si>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</si>
  <si>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</si>
  <si>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</si>
  <si>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</si>
  <si>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</si>
  <si>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</si>
  <si>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</si>
  <si>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</si>
  <si>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</si>
  <si>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</si>
  <si>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</si>
  <si>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</si>
  <si>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</si>
  <si>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</si>
  <si>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</si>
  <si>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</si>
  <si>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</si>
  <si>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</si>
  <si>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</si>
  <si>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</si>
  <si>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</si>
  <si>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</si>
  <si>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</si>
  <si>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</si>
  <si>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</si>
  <si>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</si>
  <si>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</si>
  <si>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</si>
  <si>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</si>
  <si>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</si>
  <si>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</si>
  <si>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</si>
  <si>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</si>
  <si>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</si>
  <si>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</si>
  <si>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</si>
  <si>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</si>
  <si>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</si>
  <si>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</si>
  <si>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</si>
  <si>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</si>
  <si>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</si>
  <si>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</si>
  <si>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</si>
  <si>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</si>
  <si>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</si>
  <si>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</si>
  <si>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</si>
  <si>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</si>
  <si>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</si>
  <si>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</si>
  <si>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</si>
  <si>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</si>
  <si>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</si>
  <si>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</si>
  <si>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</si>
  <si>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</si>
  <si>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</si>
  <si>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</si>
  <si>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</si>
  <si>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</si>
  <si>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</si>
  <si>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</si>
  <si>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</si>
  <si>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</si>
  <si>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</si>
  <si>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</si>
  <si>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</si>
  <si>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</si>
  <si>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</si>
  <si>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</si>
  <si>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</si>
  <si>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</si>
  <si>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</si>
  <si>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</si>
  <si>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</si>
  <si>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</si>
  <si>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</si>
  <si>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</si>
  <si>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</si>
  <si>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</si>
  <si>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</si>
  <si>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</si>
  <si>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</si>
  <si>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</si>
  <si>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</si>
  <si>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</si>
  <si>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</si>
  <si>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</si>
  <si>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</si>
  <si>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</si>
  <si>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</si>
  <si>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</si>
  <si>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</si>
  <si>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</si>
  <si>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</si>
  <si>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</si>
  <si>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</si>
  <si>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</si>
  <si>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</si>
  <si>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</si>
  <si>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</si>
  <si>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</si>
  <si>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</si>
  <si>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</si>
  <si>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</si>
  <si>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</si>
  <si>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</si>
  <si>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</si>
  <si>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</si>
  <si>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</si>
  <si>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</si>
  <si>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</si>
  <si>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</si>
  <si>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</si>
  <si>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</si>
  <si>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</si>
  <si>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</si>
  <si>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</si>
  <si>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</si>
  <si>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</si>
  <si>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</si>
  <si>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</si>
  <si>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</si>
  <si>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</si>
  <si>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</si>
  <si>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</si>
  <si>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</si>
  <si>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</si>
  <si>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</si>
  <si>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</si>
  <si>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</si>
  <si>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</si>
  <si>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</si>
  <si>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</si>
  <si>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</si>
  <si>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</si>
  <si>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</si>
  <si>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</si>
  <si>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</si>
  <si>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</si>
  <si>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</si>
  <si>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</si>
  <si>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</si>
  <si>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</si>
  <si>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</si>
  <si>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</si>
  <si>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</si>
  <si>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</si>
  <si>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</si>
  <si>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</si>
  <si>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</si>
  <si>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</si>
  <si>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</si>
  <si>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</si>
  <si>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</si>
  <si>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</si>
  <si>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</si>
  <si>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</si>
  <si>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</si>
  <si>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</si>
  <si>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</si>
  <si>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</si>
  <si>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</si>
  <si>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</si>
  <si>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</si>
  <si>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</si>
  <si>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</si>
  <si>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</si>
  <si>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</si>
  <si>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</si>
  <si>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</si>
  <si>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</si>
  <si>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</si>
  <si>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</si>
  <si>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</si>
  <si>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</si>
  <si>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</si>
  <si>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</si>
  <si>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</si>
  <si>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</si>
  <si>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</si>
  <si>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</si>
  <si>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</si>
  <si>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</si>
  <si>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</si>
  <si>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</si>
  <si>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</si>
  <si>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</si>
  <si>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</si>
  <si>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</si>
  <si>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</si>
  <si>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</si>
  <si>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</si>
  <si>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</si>
  <si>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</si>
  <si>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</si>
  <si>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</si>
  <si>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</si>
  <si>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</si>
  <si>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</si>
  <si>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</si>
  <si>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</si>
  <si>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</si>
  <si>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</si>
  <si>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</si>
  <si>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</si>
  <si>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</si>
  <si>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</si>
  <si>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</si>
  <si>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</si>
  <si>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</si>
  <si>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</si>
  <si>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</si>
  <si>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</si>
  <si>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</si>
  <si>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</si>
  <si>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</si>
  <si>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</si>
  <si>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</si>
  <si>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</si>
  <si>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</si>
  <si>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</si>
  <si>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</si>
  <si>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</si>
  <si>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</si>
  <si>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</si>
  <si>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</si>
  <si>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</si>
  <si>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</si>
  <si>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</si>
  <si>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</si>
  <si>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</si>
  <si>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</si>
  <si>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</si>
  <si>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</si>
  <si>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</si>
  <si>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</si>
  <si>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</si>
  <si>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</si>
  <si>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</si>
  <si>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</si>
  <si>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</si>
  <si>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</si>
  <si>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</si>
  <si>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</si>
  <si>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</si>
  <si>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</si>
  <si>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</si>
  <si>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</si>
  <si>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</si>
  <si>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</si>
  <si>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</si>
  <si>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</si>
  <si>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</si>
  <si>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</si>
  <si>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</si>
  <si>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</si>
  <si>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</si>
  <si>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</si>
  <si>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</si>
  <si>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</si>
  <si>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</si>
  <si>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</si>
  <si>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</si>
  <si>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</si>
  <si>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</si>
  <si>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</si>
  <si>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</si>
  <si>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</si>
  <si>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</si>
  <si>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</si>
  <si>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</si>
  <si>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</si>
  <si>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</si>
  <si>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</si>
  <si>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</si>
  <si>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</si>
  <si>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</si>
  <si>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</si>
  <si>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</si>
  <si>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</si>
  <si>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</si>
  <si>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</si>
  <si>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</si>
  <si>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</si>
  <si>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</si>
  <si>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</si>
  <si>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</si>
  <si>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</si>
  <si>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</si>
  <si>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</si>
  <si>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</si>
  <si>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</si>
  <si>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</si>
  <si>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</si>
  <si>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</si>
  <si>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</si>
  <si>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</si>
  <si>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</si>
  <si>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</si>
  <si>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</si>
  <si>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</si>
  <si>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</si>
  <si>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</si>
  <si>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</si>
  <si>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</si>
  <si>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</si>
  <si>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</si>
  <si>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</si>
  <si>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</si>
  <si>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</si>
  <si>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</si>
  <si>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</si>
  <si>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</si>
  <si>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</si>
  <si>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</si>
  <si>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</si>
  <si>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</si>
  <si>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</si>
  <si>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</si>
  <si>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</si>
  <si>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</si>
  <si>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</si>
  <si>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</si>
  <si>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</si>
  <si>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</si>
  <si>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</si>
  <si>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</si>
  <si>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</si>
  <si>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</si>
  <si>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</si>
  <si>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</si>
  <si>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</si>
  <si>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</si>
  <si>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</si>
  <si>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</si>
  <si>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</si>
  <si>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</si>
  <si>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</si>
  <si>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</si>
  <si>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</si>
  <si>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</si>
  <si>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</si>
  <si>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</si>
  <si>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</si>
  <si>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</si>
  <si>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</si>
  <si>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</si>
  <si>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</si>
  <si>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</si>
  <si>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</si>
  <si>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</si>
  <si>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</si>
  <si>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</si>
  <si>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</si>
  <si>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</si>
  <si>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</si>
  <si>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</si>
  <si>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</si>
  <si>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</si>
  <si>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</si>
  <si>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</si>
  <si>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</si>
  <si>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</si>
  <si>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</si>
  <si>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</si>
  <si>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</si>
  <si>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</si>
  <si>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</si>
  <si>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</si>
  <si>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</si>
  <si>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</si>
  <si>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</si>
  <si>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</si>
  <si>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</si>
  <si>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</si>
  <si>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</si>
  <si>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</si>
  <si>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</si>
  <si>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</si>
  <si>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</si>
  <si>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</si>
  <si>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</si>
  <si>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</si>
  <si>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</si>
  <si>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</si>
  <si>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</si>
  <si>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</si>
  <si>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</si>
  <si>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</si>
  <si>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国等における環境配慮契約等推進経費</t>
  </si>
  <si>
    <t>大臣官房</t>
  </si>
  <si>
    <t>環境経済課長
西村　治彦</t>
  </si>
  <si>
    <t>平成20年度</t>
  </si>
  <si>
    <t>終了予定なし</t>
  </si>
  <si>
    <t>環境経済課</t>
  </si>
  <si>
    <t>国等による温室効果ガス等の排出の削減に配慮した契約の推進に関する法律第5条、第6条、第10条</t>
  </si>
  <si>
    <t>環境基本計画</t>
  </si>
  <si>
    <t>国及び独立行政法人等における温室効果ガス等の排出の削減に配慮した契約を推進することにより、公的機関における温室効果ガス等の排出の削減に寄与する。</t>
  </si>
  <si>
    <t>一般競争入札（総合評価落札方式）により請負者を公募し、以下の内容を実施。
･法施行後、定期的に行われている基本方針の改定検討に係る業務（検討会及び専門委員会の開催･運営補助）
･法及び基本方針の普及に係る業務（説明会開催や地方公共団体における取組データベース作成） 
・国等における環境配慮契約の実績のとりまとめ及び分析等の業務</t>
  </si>
  <si>
    <t>-</t>
  </si>
  <si>
    <t>環境保全調査費</t>
  </si>
  <si>
    <t>諸謝金</t>
  </si>
  <si>
    <t>委員等旅費</t>
  </si>
  <si>
    <t>環境配慮契約法に係る基本方針等の改定に向けた調査検討等業務報告書（環境省）
元データ：環境配慮契約締結実績調査</t>
  </si>
  <si>
    <t>環境配慮契約実施件数が増加することにより、CO2排出削減量が漸次増加するとして算出</t>
  </si>
  <si>
    <t>執行額／政府機関における施設の電気使用由来のCO2排出削減量</t>
  </si>
  <si>
    <t>検討会・専門委員会開催回数</t>
  </si>
  <si>
    <t>回</t>
  </si>
  <si>
    <t>　百万円/t-CO2×1,000,000</t>
    <phoneticPr fontId="5"/>
  </si>
  <si>
    <t>21/202,577×1,000,000</t>
  </si>
  <si>
    <t>／　　　　　　　　　　　　　　</t>
    <phoneticPr fontId="5"/>
  </si>
  <si>
    <t>　　/</t>
    <phoneticPr fontId="5"/>
  </si>
  <si>
    <t>８．環境・経済・社会の統合的向上</t>
  </si>
  <si>
    <t>229</t>
  </si>
  <si>
    <t>238</t>
  </si>
  <si>
    <t>245</t>
  </si>
  <si>
    <t>284</t>
  </si>
  <si>
    <t>282</t>
  </si>
  <si>
    <t>270</t>
  </si>
  <si>
    <t>254</t>
  </si>
  <si>
    <t>269</t>
  </si>
  <si>
    <t>271</t>
  </si>
  <si>
    <t>○</t>
  </si>
  <si>
    <t>-</t>
    <phoneticPr fontId="5"/>
  </si>
  <si>
    <t>１ｔ-CO2当たりの削減コスト
（R2年度実績については調査中）</t>
    <phoneticPr fontId="5"/>
  </si>
  <si>
    <t>-</t>
    <phoneticPr fontId="5"/>
  </si>
  <si>
    <t>執行額／政府機関における施設の電気使用由来の
CO2排出削減量
（R2年度実績については調査中）</t>
    <phoneticPr fontId="5"/>
  </si>
  <si>
    <t>環境配慮契約法を実施することにより、排出係数が高い小売電気事業者を排除した上で入札を行うことが可能であることから、CO2排出量削減を推進することができる。</t>
    <phoneticPr fontId="5"/>
  </si>
  <si>
    <t>（株）インテージリサーチ</t>
    <phoneticPr fontId="5"/>
  </si>
  <si>
    <t>環境配慮契約法に係る基本方針等の改定に向けた調査検討業務</t>
    <phoneticPr fontId="5"/>
  </si>
  <si>
    <t>-</t>
    <phoneticPr fontId="5"/>
  </si>
  <si>
    <t>-</t>
    <phoneticPr fontId="5"/>
  </si>
  <si>
    <t>人件費</t>
  </si>
  <si>
    <t>印刷製本費</t>
  </si>
  <si>
    <t>通信運搬費</t>
  </si>
  <si>
    <t>雑役務費</t>
  </si>
  <si>
    <t>旅費</t>
  </si>
  <si>
    <t>賃借料</t>
  </si>
  <si>
    <t>その他</t>
  </si>
  <si>
    <t>基本方針等の改定検討調査等</t>
  </si>
  <si>
    <t>検討会資料、ブロック別説明会資料、報告書</t>
  </si>
  <si>
    <t>委員等謝金</t>
  </si>
  <si>
    <t>一般管理費、消費税等</t>
  </si>
  <si>
    <t>有</t>
  </si>
  <si>
    <t>無</t>
  </si>
  <si>
    <t>温室効果ガス等の排出の削減に配慮した契約の推進は、我が国における温室効果ガス等の削減に寄与するものであり、社会の基本的ニーズである持続的発展が可能な社会の構築に寄与するものである。</t>
    <phoneticPr fontId="5"/>
  </si>
  <si>
    <t>環境配慮契約法は国等を対象にしていることから、国が行う必要がある。</t>
    <phoneticPr fontId="5"/>
  </si>
  <si>
    <t>‐</t>
  </si>
  <si>
    <t>総合評価落札方式により、環境配慮契約に関する知識等を有する事業者を選定することで妥当なコスト水準を維持している。</t>
  </si>
  <si>
    <t>費目・使途は、環境配慮契約法に基づく施策の実施に必要なものに限定されている。</t>
  </si>
  <si>
    <t>予め各省庁等の担当窓口等を設けることで、効率的な省庁間の連携を行っている。</t>
  </si>
  <si>
    <t>検討会及び専門委員会の開催タイミングを熟慮し、回数を最適化している。</t>
    <rPh sb="3" eb="4">
      <t>オヨ</t>
    </rPh>
    <rPh sb="5" eb="7">
      <t>センモン</t>
    </rPh>
    <rPh sb="7" eb="10">
      <t>イインカイ</t>
    </rPh>
    <phoneticPr fontId="5"/>
  </si>
  <si>
    <t>改定後の「国及び独立行政法人等における温室効果ガス等の排出の削減に配慮した契約の推進に関する基本方針」に基づき、国等が環境配慮契約に取り組んでいる。</t>
    <rPh sb="0" eb="2">
      <t>カイテイ</t>
    </rPh>
    <rPh sb="2" eb="3">
      <t>ゴ</t>
    </rPh>
    <phoneticPr fontId="5"/>
  </si>
  <si>
    <t>-</t>
    <phoneticPr fontId="5"/>
  </si>
  <si>
    <t>-</t>
    <phoneticPr fontId="5"/>
  </si>
  <si>
    <t>-</t>
    <phoneticPr fontId="5"/>
  </si>
  <si>
    <t>-</t>
    <phoneticPr fontId="5"/>
  </si>
  <si>
    <t>労務費、動画撮影等</t>
    <rPh sb="4" eb="6">
      <t>ドウガ</t>
    </rPh>
    <rPh sb="6" eb="8">
      <t>サツエイ</t>
    </rPh>
    <rPh sb="8" eb="9">
      <t>トウ</t>
    </rPh>
    <phoneticPr fontId="5"/>
  </si>
  <si>
    <t>地方公共団体・府省庁他資料配送費</t>
    <phoneticPr fontId="5"/>
  </si>
  <si>
    <t>委員等旅費等</t>
    <rPh sb="5" eb="6">
      <t>トウ</t>
    </rPh>
    <phoneticPr fontId="5"/>
  </si>
  <si>
    <t>A.（株）インテージリサーチ</t>
    <phoneticPr fontId="5"/>
  </si>
  <si>
    <t>（株）i-Cue</t>
    <phoneticPr fontId="5"/>
  </si>
  <si>
    <t>-</t>
    <phoneticPr fontId="5"/>
  </si>
  <si>
    <t>-</t>
    <phoneticPr fontId="5"/>
  </si>
  <si>
    <t>動画撮影及び編集業務</t>
    <phoneticPr fontId="5"/>
  </si>
  <si>
    <t>検討会・専門委員会会場費等</t>
  </si>
  <si>
    <t>外注費</t>
    <rPh sb="0" eb="3">
      <t>ガイチュウヒ</t>
    </rPh>
    <phoneticPr fontId="5"/>
  </si>
  <si>
    <t>B.（株）i-Cue</t>
    <phoneticPr fontId="5"/>
  </si>
  <si>
    <t>業務実施等（（株）i-Cue）</t>
    <phoneticPr fontId="5"/>
  </si>
  <si>
    <t>・環境配慮契約法の概要及び基本方針・解説資料ポイント
http://www.env.go.jp/policy/hozen/green/g-law/r2ga_mat01.pdf</t>
    <phoneticPr fontId="5"/>
  </si>
  <si>
    <t>18/255,725×1,000,000</t>
    <phoneticPr fontId="5"/>
  </si>
  <si>
    <t>21/255,725×1,000,000</t>
    <phoneticPr fontId="5"/>
  </si>
  <si>
    <t>2050年カーボンニュートラルの実現や環境負荷の少ない持続的な発展が可能な社会の構築に向けた取組として必要な事業である。</t>
    <rPh sb="4" eb="5">
      <t>ネン</t>
    </rPh>
    <rPh sb="16" eb="18">
      <t>ジツゲン</t>
    </rPh>
    <phoneticPr fontId="5"/>
  </si>
  <si>
    <t>事業者の選定に当たっては総合評価落札方式による一般競争入札を実施した。なお、前年度、一者応札であり、競争性の確保のため、公告期間の延長や仕様書記載内容の明確化を実施したが一者応札であった。</t>
    <rPh sb="68" eb="71">
      <t>シヨウショ</t>
    </rPh>
    <rPh sb="71" eb="73">
      <t>キサイ</t>
    </rPh>
    <rPh sb="73" eb="75">
      <t>ナイヨウ</t>
    </rPh>
    <rPh sb="76" eb="79">
      <t>メイカクカ</t>
    </rPh>
    <phoneticPr fontId="5"/>
  </si>
  <si>
    <t>制度の性質上、契約の実績件数は年度により増減する場合があるが、環境配慮契約の実施割合は増加傾向にある。</t>
    <rPh sb="10" eb="12">
      <t>ジッセキ</t>
    </rPh>
    <rPh sb="12" eb="14">
      <t>ケンスウ</t>
    </rPh>
    <rPh sb="15" eb="17">
      <t>ネンド</t>
    </rPh>
    <rPh sb="31" eb="33">
      <t>カンキョウ</t>
    </rPh>
    <rPh sb="33" eb="35">
      <t>ハイリョ</t>
    </rPh>
    <rPh sb="35" eb="37">
      <t>ケイヤク</t>
    </rPh>
    <rPh sb="38" eb="40">
      <t>ジッシ</t>
    </rPh>
    <rPh sb="40" eb="42">
      <t>ワリアイ</t>
    </rPh>
    <rPh sb="45" eb="47">
      <t>ケイコウ</t>
    </rPh>
    <phoneticPr fontId="5"/>
  </si>
  <si>
    <t>活動実績は見込みに合ったものとなっている。</t>
    <phoneticPr fontId="5"/>
  </si>
  <si>
    <t>国等における環境配慮契約実績（電気：高圧・特別高圧）　契約割合
（R2年度実績については調査中）</t>
    <rPh sb="29" eb="31">
      <t>ワリアイ</t>
    </rPh>
    <rPh sb="35" eb="36">
      <t>ネン</t>
    </rPh>
    <phoneticPr fontId="5"/>
  </si>
  <si>
    <t>１ｔ-CO2当たりの削減コストを令和12年度までに平成28年度比で79%削減する</t>
    <phoneticPr fontId="5"/>
  </si>
  <si>
    <t>国等における環境配慮契約実績（電気：高圧・特別高圧）　契約割合</t>
    <rPh sb="29" eb="31">
      <t>ワリアイ</t>
    </rPh>
    <phoneticPr fontId="5"/>
  </si>
  <si>
    <t>％</t>
    <phoneticPr fontId="5"/>
  </si>
  <si>
    <t>％</t>
    <phoneticPr fontId="5"/>
  </si>
  <si>
    <t>国等における環境配慮契約実績を拡大する
なお、目標値は、平成28年度実績(64％)に対して毎年4ポイント程度増加するとして設定。</t>
    <rPh sb="34" eb="36">
      <t>ジッセキ</t>
    </rPh>
    <rPh sb="52" eb="54">
      <t>テイド</t>
    </rPh>
    <phoneticPr fontId="5"/>
  </si>
  <si>
    <t>国等の機関による環境配慮契約の取組は着実に進んでおり、温室効果ガス排出量の削減に寄与している。また、政府実行計画の2030年目標値等の達成に向け基準を段階的に強化する等計画的に取り組んでおり、事業の効果的・効率的な執行に努めている。</t>
    <rPh sb="15" eb="17">
      <t>トリクミ</t>
    </rPh>
    <rPh sb="21" eb="22">
      <t>スス</t>
    </rPh>
    <rPh sb="27" eb="29">
      <t>オンシツ</t>
    </rPh>
    <rPh sb="29" eb="31">
      <t>コウカ</t>
    </rPh>
    <rPh sb="33" eb="36">
      <t>ハイシュツリョウ</t>
    </rPh>
    <rPh sb="37" eb="39">
      <t>サクゲン</t>
    </rPh>
    <rPh sb="40" eb="42">
      <t>キヨ</t>
    </rPh>
    <rPh sb="50" eb="52">
      <t>セイフ</t>
    </rPh>
    <rPh sb="52" eb="54">
      <t>ジッコウ</t>
    </rPh>
    <rPh sb="54" eb="56">
      <t>ケイカク</t>
    </rPh>
    <rPh sb="61" eb="62">
      <t>ネン</t>
    </rPh>
    <rPh sb="62" eb="65">
      <t>モクヒョウチ</t>
    </rPh>
    <rPh sb="65" eb="66">
      <t>トウ</t>
    </rPh>
    <rPh sb="67" eb="69">
      <t>タッセイ</t>
    </rPh>
    <rPh sb="70" eb="71">
      <t>ム</t>
    </rPh>
    <rPh sb="72" eb="74">
      <t>キジュン</t>
    </rPh>
    <rPh sb="75" eb="78">
      <t>ダンカイテキ</t>
    </rPh>
    <rPh sb="79" eb="81">
      <t>キョウカ</t>
    </rPh>
    <rPh sb="83" eb="84">
      <t>トウ</t>
    </rPh>
    <rPh sb="84" eb="87">
      <t>ケイカクテキ</t>
    </rPh>
    <phoneticPr fontId="5"/>
  </si>
  <si>
    <t>事業の実施に当たっては有識者の知見を聴取し、適切に反映していく等、事業の効果的・効率的な執行に努める。</t>
    <rPh sb="22" eb="24">
      <t>テキセツ</t>
    </rPh>
    <rPh sb="25" eb="27">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</si>
</sst>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xdr:colOff>
      <xdr:row>749</xdr:row>
      <xdr:rowOff>1</xdr:rowOff>
    </xdr:from>
    <xdr:to>
      <xdr:col>33</xdr:col>
      <xdr:colOff>101601</xdr:colOff>
      <xdr:row>758</xdr:row>
      <xdr:rowOff>120651</xdr:rowOff>
    </xdr:to>
    <xdr:grpSp>
      <xdr:nvGrpSpPr>
        <xdr:cNvPr id="2" name="グループ化 1"/>
        <xdr:cNvGrpSpPr/>
      </xdr:nvGrpSpPr>
      <xdr:grpSpPr>
        <a:xfrm>
          <a:off x="3657601" y="45516801"/>
          <a:ext cx="3149600" cy="3321050"/>
          <a:chOff x="4271963" y="33149118"/>
          <a:chExt cx="2457448" cy="3543300"/>
        </a:xfrm>
      </xdr:grpSpPr>
      <xdr:sp macro="" textlink="">
        <xdr:nvSpPr>
          <xdr:cNvPr id="3" name="正方形/長方形 2"/>
          <xdr:cNvSpPr/>
        </xdr:nvSpPr>
        <xdr:spPr>
          <a:xfrm>
            <a:off x="4330838" y="33149118"/>
            <a:ext cx="2373086" cy="714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19</a:t>
            </a:r>
            <a:r>
              <a:rPr kumimoji="1" lang="ja-JP" altLang="en-US" sz="1200">
                <a:solidFill>
                  <a:sysClr val="windowText" lastClr="000000"/>
                </a:solidFill>
              </a:rPr>
              <a:t>百万円</a:t>
            </a:r>
          </a:p>
        </xdr:txBody>
      </xdr:sp>
      <xdr:sp macro="" textlink="">
        <xdr:nvSpPr>
          <xdr:cNvPr id="4" name="正方形/長方形 3"/>
          <xdr:cNvSpPr/>
        </xdr:nvSpPr>
        <xdr:spPr>
          <a:xfrm>
            <a:off x="4305300" y="34806317"/>
            <a:ext cx="2399842" cy="754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 </a:t>
            </a:r>
            <a:r>
              <a:rPr kumimoji="1" lang="ja-JP" altLang="en-US" sz="1200">
                <a:solidFill>
                  <a:sysClr val="windowText" lastClr="000000"/>
                </a:solidFill>
              </a:rPr>
              <a:t>（株）インテージリサーチ</a:t>
            </a:r>
            <a:endParaRPr kumimoji="1" lang="en-US" altLang="ja-JP" sz="1200">
              <a:solidFill>
                <a:sysClr val="windowText" lastClr="000000"/>
              </a:solidFill>
            </a:endParaRPr>
          </a:p>
          <a:p>
            <a:pPr algn="ctr"/>
            <a:r>
              <a:rPr kumimoji="1" lang="en-US" altLang="ja-JP" sz="1200">
                <a:solidFill>
                  <a:sysClr val="windowText" lastClr="000000"/>
                </a:solidFill>
              </a:rPr>
              <a:t>19</a:t>
            </a:r>
            <a:r>
              <a:rPr kumimoji="1" lang="ja-JP" altLang="en-US" sz="1200">
                <a:solidFill>
                  <a:sysClr val="windowText" lastClr="000000"/>
                </a:solidFill>
              </a:rPr>
              <a:t>百万円</a:t>
            </a:r>
          </a:p>
        </xdr:txBody>
      </xdr:sp>
      <xdr:sp macro="" textlink="">
        <xdr:nvSpPr>
          <xdr:cNvPr id="5" name="テキスト ボックス 4"/>
          <xdr:cNvSpPr txBox="1"/>
        </xdr:nvSpPr>
        <xdr:spPr>
          <a:xfrm>
            <a:off x="4359425" y="35691685"/>
            <a:ext cx="2231875" cy="1000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ja-JP" sz="1200">
                <a:solidFill>
                  <a:schemeClr val="tx1"/>
                </a:solidFill>
                <a:effectLst/>
                <a:latin typeface="+mj-ea"/>
                <a:ea typeface="+mj-ea"/>
                <a:cs typeface="+mn-cs"/>
              </a:rPr>
              <a:t>環境配慮</a:t>
            </a:r>
            <a:r>
              <a:rPr lang="ja-JP" altLang="en-US" sz="1200">
                <a:solidFill>
                  <a:schemeClr val="tx1"/>
                </a:solidFill>
                <a:effectLst/>
                <a:latin typeface="+mj-ea"/>
                <a:ea typeface="+mj-ea"/>
                <a:cs typeface="+mn-cs"/>
              </a:rPr>
              <a:t>契約法に係る基本方針等の改定に向けた調査</a:t>
            </a:r>
            <a:r>
              <a:rPr lang="ja-JP" altLang="ja-JP" sz="1200">
                <a:solidFill>
                  <a:schemeClr val="tx1"/>
                </a:solidFill>
                <a:effectLst/>
                <a:latin typeface="+mj-ea"/>
                <a:ea typeface="+mj-ea"/>
                <a:cs typeface="+mn-cs"/>
              </a:rPr>
              <a:t>検討</a:t>
            </a:r>
            <a:r>
              <a:rPr lang="ja-JP" altLang="en-US" sz="1200">
                <a:solidFill>
                  <a:schemeClr val="tx1"/>
                </a:solidFill>
                <a:effectLst/>
                <a:latin typeface="+mj-ea"/>
                <a:ea typeface="+mj-ea"/>
                <a:cs typeface="+mn-cs"/>
              </a:rPr>
              <a:t>等業務</a:t>
            </a:r>
            <a:endParaRPr lang="ja-JP" altLang="ja-JP" sz="1200">
              <a:effectLst/>
              <a:latin typeface="+mj-ea"/>
              <a:ea typeface="+mj-ea"/>
            </a:endParaRPr>
          </a:p>
        </xdr:txBody>
      </xdr:sp>
      <xdr:sp macro="" textlink="">
        <xdr:nvSpPr>
          <xdr:cNvPr id="6" name="テキスト ボックス 5"/>
          <xdr:cNvSpPr txBox="1"/>
        </xdr:nvSpPr>
        <xdr:spPr>
          <a:xfrm>
            <a:off x="4286250" y="34522682"/>
            <a:ext cx="2402417" cy="313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請負</a:t>
            </a:r>
            <a:r>
              <a:rPr kumimoji="1" lang="en-US" altLang="ja-JP" sz="1200"/>
              <a:t>【</a:t>
            </a:r>
            <a:r>
              <a:rPr kumimoji="1" lang="ja-JP" altLang="en-US" sz="1200"/>
              <a:t>一般競争契約（</a:t>
            </a:r>
            <a:r>
              <a:rPr kumimoji="1" lang="ja-JP" altLang="ja-JP" sz="1200">
                <a:solidFill>
                  <a:schemeClr val="tx1"/>
                </a:solidFill>
                <a:effectLst/>
                <a:latin typeface="+mn-lt"/>
                <a:ea typeface="+mn-ea"/>
                <a:cs typeface="+mn-cs"/>
              </a:rPr>
              <a:t>総合評価</a:t>
            </a:r>
            <a:r>
              <a:rPr kumimoji="1" lang="ja-JP" altLang="en-US" sz="1200">
                <a:solidFill>
                  <a:schemeClr val="tx1"/>
                </a:solidFill>
                <a:effectLst/>
                <a:latin typeface="+mn-lt"/>
                <a:ea typeface="+mn-ea"/>
                <a:cs typeface="+mn-cs"/>
              </a:rPr>
              <a:t>）</a:t>
            </a:r>
            <a:r>
              <a:rPr kumimoji="1" lang="en-US" altLang="ja-JP" sz="1200"/>
              <a:t>】</a:t>
            </a:r>
            <a:endParaRPr kumimoji="1" lang="ja-JP" altLang="en-US" sz="1200"/>
          </a:p>
        </xdr:txBody>
      </xdr:sp>
      <xdr:sp macro="" textlink="">
        <xdr:nvSpPr>
          <xdr:cNvPr id="7" name="大かっこ 6"/>
          <xdr:cNvSpPr/>
        </xdr:nvSpPr>
        <xdr:spPr>
          <a:xfrm>
            <a:off x="4271963" y="35672485"/>
            <a:ext cx="2457448" cy="758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xnSp macro="">
        <xdr:nvCxnSpPr>
          <xdr:cNvPr id="8" name="直線矢印コネクタ 7"/>
          <xdr:cNvCxnSpPr/>
        </xdr:nvCxnSpPr>
        <xdr:spPr>
          <a:xfrm flipH="1">
            <a:off x="5514975" y="33880953"/>
            <a:ext cx="5293" cy="647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69218</xdr:colOff>
      <xdr:row>760</xdr:row>
      <xdr:rowOff>326220</xdr:rowOff>
    </xdr:from>
    <xdr:to>
      <xdr:col>33</xdr:col>
      <xdr:colOff>109518</xdr:colOff>
      <xdr:row>763</xdr:row>
      <xdr:rowOff>14667</xdr:rowOff>
    </xdr:to>
    <xdr:sp macro="" textlink="">
      <xdr:nvSpPr>
        <xdr:cNvPr id="9" name="正方形/長方形 8"/>
        <xdr:cNvSpPr/>
      </xdr:nvSpPr>
      <xdr:spPr>
        <a:xfrm>
          <a:off x="3776245" y="48736389"/>
          <a:ext cx="3129489" cy="7310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B. </a:t>
          </a:r>
          <a:r>
            <a:rPr kumimoji="1" lang="ja-JP" altLang="en-US" sz="1200">
              <a:solidFill>
                <a:sysClr val="windowText" lastClr="000000"/>
              </a:solidFill>
            </a:rPr>
            <a:t>（株）</a:t>
          </a:r>
          <a:r>
            <a:rPr kumimoji="1" lang="en-US" altLang="ja-JP" sz="1200">
              <a:solidFill>
                <a:sysClr val="windowText" lastClr="000000"/>
              </a:solidFill>
            </a:rPr>
            <a:t>i-Cue</a:t>
          </a:r>
        </a:p>
        <a:p>
          <a:pPr algn="ctr"/>
          <a:r>
            <a:rPr kumimoji="1" lang="en-US" altLang="ja-JP" sz="1200">
              <a:solidFill>
                <a:sysClr val="windowText" lastClr="000000"/>
              </a:solidFill>
            </a:rPr>
            <a:t>0.5</a:t>
          </a:r>
          <a:r>
            <a:rPr kumimoji="1" lang="ja-JP" altLang="en-US" sz="1200">
              <a:solidFill>
                <a:sysClr val="windowText" lastClr="000000"/>
              </a:solidFill>
            </a:rPr>
            <a:t>百万円</a:t>
          </a:r>
        </a:p>
      </xdr:txBody>
    </xdr:sp>
    <xdr:clientData/>
  </xdr:twoCellAnchor>
  <xdr:twoCellAnchor>
    <xdr:from>
      <xdr:col>18</xdr:col>
      <xdr:colOff>139799</xdr:colOff>
      <xdr:row>763</xdr:row>
      <xdr:rowOff>141193</xdr:rowOff>
    </xdr:from>
    <xdr:to>
      <xdr:col>32</xdr:col>
      <xdr:colOff>157485</xdr:colOff>
      <xdr:row>764</xdr:row>
      <xdr:rowOff>347534</xdr:rowOff>
    </xdr:to>
    <xdr:sp macro="" textlink="">
      <xdr:nvSpPr>
        <xdr:cNvPr id="10" name="テキスト ボックス 9"/>
        <xdr:cNvSpPr txBox="1"/>
      </xdr:nvSpPr>
      <xdr:spPr>
        <a:xfrm>
          <a:off x="3846826" y="49593963"/>
          <a:ext cx="2900929" cy="55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400">
              <a:effectLst/>
              <a:latin typeface="+mj-ea"/>
              <a:ea typeface="+mj-ea"/>
            </a:rPr>
            <a:t>動画撮影及び編集業務</a:t>
          </a:r>
          <a:endParaRPr lang="ja-JP" altLang="ja-JP" sz="1400">
            <a:effectLst/>
            <a:latin typeface="+mj-ea"/>
            <a:ea typeface="+mj-ea"/>
          </a:endParaRPr>
        </a:p>
      </xdr:txBody>
    </xdr:sp>
    <xdr:clientData/>
  </xdr:twoCellAnchor>
  <xdr:twoCellAnchor>
    <xdr:from>
      <xdr:col>18</xdr:col>
      <xdr:colOff>44376</xdr:colOff>
      <xdr:row>760</xdr:row>
      <xdr:rowOff>51490</xdr:rowOff>
    </xdr:from>
    <xdr:to>
      <xdr:col>33</xdr:col>
      <xdr:colOff>88034</xdr:colOff>
      <xdr:row>761</xdr:row>
      <xdr:rowOff>23361</xdr:rowOff>
    </xdr:to>
    <xdr:sp macro="" textlink="">
      <xdr:nvSpPr>
        <xdr:cNvPr id="11" name="テキスト ボックス 10"/>
        <xdr:cNvSpPr txBox="1"/>
      </xdr:nvSpPr>
      <xdr:spPr>
        <a:xfrm>
          <a:off x="3751403" y="48461659"/>
          <a:ext cx="3132847" cy="319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a:t>再委任</a:t>
          </a:r>
          <a:r>
            <a:rPr kumimoji="1" lang="en-US" altLang="ja-JP" sz="1200"/>
            <a:t>【</a:t>
          </a:r>
          <a:r>
            <a:rPr kumimoji="1" lang="ja-JP" altLang="en-US" sz="1200"/>
            <a:t>随意契約（少額</a:t>
          </a:r>
          <a:r>
            <a:rPr kumimoji="1" lang="ja-JP" altLang="en-US" sz="1200">
              <a:solidFill>
                <a:schemeClr val="tx1"/>
              </a:solidFill>
              <a:effectLst/>
              <a:latin typeface="+mn-lt"/>
              <a:ea typeface="+mn-ea"/>
              <a:cs typeface="+mn-cs"/>
            </a:rPr>
            <a:t>）</a:t>
          </a:r>
          <a:r>
            <a:rPr kumimoji="1" lang="en-US" altLang="ja-JP" sz="1200"/>
            <a:t>】</a:t>
          </a:r>
          <a:endParaRPr kumimoji="1" lang="ja-JP" altLang="en-US" sz="1200"/>
        </a:p>
      </xdr:txBody>
    </xdr:sp>
    <xdr:clientData/>
  </xdr:twoCellAnchor>
  <xdr:twoCellAnchor>
    <xdr:from>
      <xdr:col>18</xdr:col>
      <xdr:colOff>16220</xdr:colOff>
      <xdr:row>763</xdr:row>
      <xdr:rowOff>122596</xdr:rowOff>
    </xdr:from>
    <xdr:to>
      <xdr:col>33</xdr:col>
      <xdr:colOff>131641</xdr:colOff>
      <xdr:row>764</xdr:row>
      <xdr:rowOff>244561</xdr:rowOff>
    </xdr:to>
    <xdr:sp macro="" textlink="">
      <xdr:nvSpPr>
        <xdr:cNvPr id="12" name="大かっこ 11"/>
        <xdr:cNvSpPr/>
      </xdr:nvSpPr>
      <xdr:spPr>
        <a:xfrm>
          <a:off x="3723247" y="49575366"/>
          <a:ext cx="3204610" cy="4694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26</xdr:col>
      <xdr:colOff>0</xdr:colOff>
      <xdr:row>758</xdr:row>
      <xdr:rowOff>12872</xdr:rowOff>
    </xdr:from>
    <xdr:to>
      <xdr:col>26</xdr:col>
      <xdr:colOff>6902</xdr:colOff>
      <xdr:row>759</xdr:row>
      <xdr:rowOff>292193</xdr:rowOff>
    </xdr:to>
    <xdr:cxnSp macro="">
      <xdr:nvCxnSpPr>
        <xdr:cNvPr id="13" name="直線矢印コネクタ 12"/>
        <xdr:cNvCxnSpPr/>
      </xdr:nvCxnSpPr>
      <xdr:spPr>
        <a:xfrm flipH="1">
          <a:off x="5354595" y="47727973"/>
          <a:ext cx="6902" cy="62685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J9" sqref="BJ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628</v>
      </c>
      <c r="AK2" s="925"/>
      <c r="AL2" s="925"/>
      <c r="AM2" s="925"/>
      <c r="AN2" s="83" t="s">
        <v>323</v>
      </c>
      <c r="AO2" s="925">
        <v>20</v>
      </c>
      <c r="AP2" s="925"/>
      <c r="AQ2" s="925"/>
      <c r="AR2" s="84" t="s">
        <v>627</v>
      </c>
      <c r="AS2" s="931">
        <v>279</v>
      </c>
      <c r="AT2" s="931"/>
      <c r="AU2" s="931"/>
      <c r="AV2" s="83" t="str">
        <f>IF(AW2="","","-")</f>
        <v/>
      </c>
      <c r="AW2" s="891"/>
      <c r="AX2" s="891"/>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630</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632</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634</v>
      </c>
      <c r="H5" s="820"/>
      <c r="I5" s="820"/>
      <c r="J5" s="820"/>
      <c r="K5" s="820"/>
      <c r="L5" s="820"/>
      <c r="M5" s="821" t="s">
        <v>65</v>
      </c>
      <c r="N5" s="822"/>
      <c r="O5" s="822"/>
      <c r="P5" s="822"/>
      <c r="Q5" s="822"/>
      <c r="R5" s="823"/>
      <c r="S5" s="824" t="s">
        <v>635</v>
      </c>
      <c r="T5" s="820"/>
      <c r="U5" s="820"/>
      <c r="V5" s="820"/>
      <c r="W5" s="820"/>
      <c r="X5" s="825"/>
      <c r="Y5" s="681" t="s">
        <v>3</v>
      </c>
      <c r="Z5" s="527"/>
      <c r="AA5" s="527"/>
      <c r="AB5" s="527"/>
      <c r="AC5" s="527"/>
      <c r="AD5" s="528"/>
      <c r="AE5" s="682" t="s">
        <v>636</v>
      </c>
      <c r="AF5" s="682"/>
      <c r="AG5" s="682"/>
      <c r="AH5" s="682"/>
      <c r="AI5" s="682"/>
      <c r="AJ5" s="682"/>
      <c r="AK5" s="682"/>
      <c r="AL5" s="682"/>
      <c r="AM5" s="682"/>
      <c r="AN5" s="682"/>
      <c r="AO5" s="682"/>
      <c r="AP5" s="683"/>
      <c r="AQ5" s="684" t="s">
        <v>633</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637</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638</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地球温暖化対策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640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23</v>
      </c>
      <c r="Q13" s="641"/>
      <c r="R13" s="641"/>
      <c r="S13" s="641"/>
      <c r="T13" s="641"/>
      <c r="U13" s="641"/>
      <c r="V13" s="642"/>
      <c r="W13" s="640">
        <v>20</v>
      </c>
      <c r="X13" s="641"/>
      <c r="Y13" s="641"/>
      <c r="Z13" s="641"/>
      <c r="AA13" s="641"/>
      <c r="AB13" s="641"/>
      <c r="AC13" s="642"/>
      <c r="AD13" s="640">
        <v>21</v>
      </c>
      <c r="AE13" s="641"/>
      <c r="AF13" s="641"/>
      <c r="AG13" s="641"/>
      <c r="AH13" s="641"/>
      <c r="AI13" s="641"/>
      <c r="AJ13" s="642"/>
      <c r="AK13" s="640">
        <v>21</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641</v>
      </c>
      <c r="Q14" s="641"/>
      <c r="R14" s="641"/>
      <c r="S14" s="641"/>
      <c r="T14" s="641"/>
      <c r="U14" s="641"/>
      <c r="V14" s="642"/>
      <c r="W14" s="640" t="s">
        <v>641</v>
      </c>
      <c r="X14" s="641"/>
      <c r="Y14" s="641"/>
      <c r="Z14" s="641"/>
      <c r="AA14" s="641"/>
      <c r="AB14" s="641"/>
      <c r="AC14" s="642"/>
      <c r="AD14" s="640" t="s">
        <v>641</v>
      </c>
      <c r="AE14" s="641"/>
      <c r="AF14" s="641"/>
      <c r="AG14" s="641"/>
      <c r="AH14" s="641"/>
      <c r="AI14" s="641"/>
      <c r="AJ14" s="642"/>
      <c r="AK14" s="640" t="s">
        <v>695</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641</v>
      </c>
      <c r="Q15" s="641"/>
      <c r="R15" s="641"/>
      <c r="S15" s="641"/>
      <c r="T15" s="641"/>
      <c r="U15" s="641"/>
      <c r="V15" s="642"/>
      <c r="W15" s="640" t="s">
        <v>641</v>
      </c>
      <c r="X15" s="641"/>
      <c r="Y15" s="641"/>
      <c r="Z15" s="641"/>
      <c r="AA15" s="641"/>
      <c r="AB15" s="641"/>
      <c r="AC15" s="642"/>
      <c r="AD15" s="640" t="s">
        <v>641</v>
      </c>
      <c r="AE15" s="641"/>
      <c r="AF15" s="641"/>
      <c r="AG15" s="641"/>
      <c r="AH15" s="641"/>
      <c r="AI15" s="641"/>
      <c r="AJ15" s="642"/>
      <c r="AK15" s="640" t="s">
        <v>695</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641</v>
      </c>
      <c r="Q16" s="641"/>
      <c r="R16" s="641"/>
      <c r="S16" s="641"/>
      <c r="T16" s="641"/>
      <c r="U16" s="641"/>
      <c r="V16" s="642"/>
      <c r="W16" s="640" t="s">
        <v>641</v>
      </c>
      <c r="X16" s="641"/>
      <c r="Y16" s="641"/>
      <c r="Z16" s="641"/>
      <c r="AA16" s="641"/>
      <c r="AB16" s="641"/>
      <c r="AC16" s="642"/>
      <c r="AD16" s="640" t="s">
        <v>641</v>
      </c>
      <c r="AE16" s="641"/>
      <c r="AF16" s="641"/>
      <c r="AG16" s="641"/>
      <c r="AH16" s="641"/>
      <c r="AI16" s="641"/>
      <c r="AJ16" s="642"/>
      <c r="AK16" s="640" t="s">
        <v>695</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641</v>
      </c>
      <c r="Q17" s="641"/>
      <c r="R17" s="641"/>
      <c r="S17" s="641"/>
      <c r="T17" s="641"/>
      <c r="U17" s="641"/>
      <c r="V17" s="642"/>
      <c r="W17" s="640" t="s">
        <v>641</v>
      </c>
      <c r="X17" s="641"/>
      <c r="Y17" s="641"/>
      <c r="Z17" s="641"/>
      <c r="AA17" s="641"/>
      <c r="AB17" s="641"/>
      <c r="AC17" s="642"/>
      <c r="AD17" s="640" t="s">
        <v>641</v>
      </c>
      <c r="AE17" s="641"/>
      <c r="AF17" s="641"/>
      <c r="AG17" s="641"/>
      <c r="AH17" s="641"/>
      <c r="AI17" s="641"/>
      <c r="AJ17" s="642"/>
      <c r="AK17" s="640" t="s">
        <v>696</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23</v>
      </c>
      <c r="Q18" s="859"/>
      <c r="R18" s="859"/>
      <c r="S18" s="859"/>
      <c r="T18" s="859"/>
      <c r="U18" s="859"/>
      <c r="V18" s="860"/>
      <c r="W18" s="858">
        <f>SUM(W13:AC17)</f>
        <v>20</v>
      </c>
      <c r="X18" s="859"/>
      <c r="Y18" s="859"/>
      <c r="Z18" s="859"/>
      <c r="AA18" s="859"/>
      <c r="AB18" s="859"/>
      <c r="AC18" s="860"/>
      <c r="AD18" s="858">
        <f>SUM(AD13:AJ17)</f>
        <v>21</v>
      </c>
      <c r="AE18" s="859"/>
      <c r="AF18" s="859"/>
      <c r="AG18" s="859"/>
      <c r="AH18" s="859"/>
      <c r="AI18" s="859"/>
      <c r="AJ18" s="860"/>
      <c r="AK18" s="858">
        <f>SUM(AK13:AQ17)</f>
        <v>21</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21</v>
      </c>
      <c r="Q19" s="641"/>
      <c r="R19" s="641"/>
      <c r="S19" s="641"/>
      <c r="T19" s="641"/>
      <c r="U19" s="641"/>
      <c r="V19" s="642"/>
      <c r="W19" s="640">
        <v>18</v>
      </c>
      <c r="X19" s="641"/>
      <c r="Y19" s="641"/>
      <c r="Z19" s="641"/>
      <c r="AA19" s="641"/>
      <c r="AB19" s="641"/>
      <c r="AC19" s="642"/>
      <c r="AD19" s="640">
        <v>19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0.91304347826086951</v>
      </c>
      <c r="Q20" s="301"/>
      <c r="R20" s="301"/>
      <c r="S20" s="301"/>
      <c r="T20" s="301"/>
      <c r="U20" s="301"/>
      <c r="V20" s="301"/>
      <c r="W20" s="301">
        <f t="shared" ref="W20" si="0">IF(W18=0, "-", SUM(W19)/W18)</f>
        <v>0.9</v>
      </c>
      <c r="X20" s="301"/>
      <c r="Y20" s="301"/>
      <c r="Z20" s="301"/>
      <c r="AA20" s="301"/>
      <c r="AB20" s="301"/>
      <c r="AC20" s="301"/>
      <c r="AD20" s="301">
        <f t="shared" ref="AD20" si="1">IF(AD18=0, "-", SUM(AD19)/AD18)</f>
        <v>0.90476190476190477</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0.91304347826086951</v>
      </c>
      <c r="Q21" s="301"/>
      <c r="R21" s="301"/>
      <c r="S21" s="301"/>
      <c r="T21" s="301"/>
      <c r="U21" s="301"/>
      <c r="V21" s="301"/>
      <c r="W21" s="301">
        <f t="shared" ref="W21" si="2">IF(W19=0, "-", SUM(W19)/SUM(W13,W14))</f>
        <v>0.9</v>
      </c>
      <c r="X21" s="301"/>
      <c r="Y21" s="301"/>
      <c r="Z21" s="301"/>
      <c r="AA21" s="301"/>
      <c r="AB21" s="301"/>
      <c r="AC21" s="301"/>
      <c r="AD21" s="301">
        <f t="shared" ref="AD21" si="3">IF(AD19=0, "-", SUM(AD19)/SUM(AD13,AD14))</f>
        <v>0.90476190476190477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625</v>
      </c>
      <c r="B22" s="954"/>
      <c r="C22" s="954"/>
      <c r="D22" s="954"/>
      <c r="E22" s="954"/>
      <c r="F22" s="955"/>
      <c r="G22" s="949" t="s">
        <v>254</v>
      </c>
      <c r="H22" s="207"/>
      <c r="I22" s="207"/>
      <c r="J22" s="207"/>
      <c r="K22" s="207"/>
      <c r="L22" s="207"/>
      <c r="M22" s="207"/>
      <c r="N22" s="207"/>
      <c r="O22" s="208"/>
      <c r="P22" s="914" t="s">
        <v>623</v>
      </c>
      <c r="Q22" s="207"/>
      <c r="R22" s="207"/>
      <c r="S22" s="207"/>
      <c r="T22" s="207"/>
      <c r="U22" s="207"/>
      <c r="V22" s="208"/>
      <c r="W22" s="914" t="s">
        <v>624</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642</v>
      </c>
      <c r="H23" s="951"/>
      <c r="I23" s="951"/>
      <c r="J23" s="951"/>
      <c r="K23" s="951"/>
      <c r="L23" s="951"/>
      <c r="M23" s="951"/>
      <c r="N23" s="951"/>
      <c r="O23" s="952"/>
      <c r="P23" s="900">
        <v>19</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643</v>
      </c>
      <c r="H24" s="917"/>
      <c r="I24" s="917"/>
      <c r="J24" s="917"/>
      <c r="K24" s="917"/>
      <c r="L24" s="917"/>
      <c r="M24" s="917"/>
      <c r="N24" s="917"/>
      <c r="O24" s="918"/>
      <c r="P24" s="640">
        <v>1</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644</v>
      </c>
      <c r="H25" s="917"/>
      <c r="I25" s="917"/>
      <c r="J25" s="917"/>
      <c r="K25" s="917"/>
      <c r="L25" s="917"/>
      <c r="M25" s="917"/>
      <c r="N25" s="917"/>
      <c r="O25" s="918"/>
      <c r="P25" s="640">
        <v>0.7</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0.30000000000000071</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21</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641</v>
      </c>
      <c r="AR31" s="186"/>
      <c r="AS31" s="121" t="s">
        <v>185</v>
      </c>
      <c r="AT31" s="122"/>
      <c r="AU31" s="185">
        <v>12</v>
      </c>
      <c r="AV31" s="185"/>
      <c r="AW31" s="377" t="s">
        <v>175</v>
      </c>
      <c r="AX31" s="378"/>
    </row>
    <row r="32" spans="1:50" ht="30" customHeight="1" x14ac:dyDescent="0.15">
      <c r="A32" s="382"/>
      <c r="B32" s="380"/>
      <c r="C32" s="380"/>
      <c r="D32" s="380"/>
      <c r="E32" s="380"/>
      <c r="F32" s="381"/>
      <c r="G32" s="548" t="s">
        <v>723</v>
      </c>
      <c r="H32" s="549"/>
      <c r="I32" s="549"/>
      <c r="J32" s="549"/>
      <c r="K32" s="549"/>
      <c r="L32" s="549"/>
      <c r="M32" s="549"/>
      <c r="N32" s="549"/>
      <c r="O32" s="550"/>
      <c r="P32" s="93" t="s">
        <v>718</v>
      </c>
      <c r="Q32" s="93"/>
      <c r="R32" s="93"/>
      <c r="S32" s="93"/>
      <c r="T32" s="93"/>
      <c r="U32" s="93"/>
      <c r="V32" s="93"/>
      <c r="W32" s="93"/>
      <c r="X32" s="94"/>
      <c r="Y32" s="455" t="s">
        <v>12</v>
      </c>
      <c r="Z32" s="515"/>
      <c r="AA32" s="516"/>
      <c r="AB32" s="445" t="s">
        <v>721</v>
      </c>
      <c r="AC32" s="445"/>
      <c r="AD32" s="445"/>
      <c r="AE32" s="203">
        <v>74.599999999999994</v>
      </c>
      <c r="AF32" s="204"/>
      <c r="AG32" s="204"/>
      <c r="AH32" s="204"/>
      <c r="AI32" s="203">
        <v>82.9</v>
      </c>
      <c r="AJ32" s="204"/>
      <c r="AK32" s="204"/>
      <c r="AL32" s="204"/>
      <c r="AM32" s="203" t="s">
        <v>641</v>
      </c>
      <c r="AN32" s="204"/>
      <c r="AO32" s="204"/>
      <c r="AP32" s="204"/>
      <c r="AQ32" s="321" t="s">
        <v>641</v>
      </c>
      <c r="AR32" s="193"/>
      <c r="AS32" s="193"/>
      <c r="AT32" s="322"/>
      <c r="AU32" s="204" t="s">
        <v>641</v>
      </c>
      <c r="AV32" s="204"/>
      <c r="AW32" s="204"/>
      <c r="AX32" s="206"/>
    </row>
    <row r="33" spans="1:51" ht="30"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721</v>
      </c>
      <c r="AC33" s="507"/>
      <c r="AD33" s="507"/>
      <c r="AE33" s="203">
        <v>72</v>
      </c>
      <c r="AF33" s="204"/>
      <c r="AG33" s="204"/>
      <c r="AH33" s="204"/>
      <c r="AI33" s="203">
        <v>76</v>
      </c>
      <c r="AJ33" s="204"/>
      <c r="AK33" s="204"/>
      <c r="AL33" s="204"/>
      <c r="AM33" s="203">
        <v>80</v>
      </c>
      <c r="AN33" s="204"/>
      <c r="AO33" s="204"/>
      <c r="AP33" s="204"/>
      <c r="AQ33" s="321" t="s">
        <v>641</v>
      </c>
      <c r="AR33" s="193"/>
      <c r="AS33" s="193"/>
      <c r="AT33" s="322"/>
      <c r="AU33" s="204">
        <v>100</v>
      </c>
      <c r="AV33" s="204"/>
      <c r="AW33" s="204"/>
      <c r="AX33" s="206"/>
    </row>
    <row r="34" spans="1:51" ht="30"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f>AE32/AE33*100</f>
        <v>103.6111111111111</v>
      </c>
      <c r="AF34" s="204"/>
      <c r="AG34" s="204"/>
      <c r="AH34" s="204"/>
      <c r="AI34" s="203">
        <f>AI32/AI33*100</f>
        <v>109.07894736842105</v>
      </c>
      <c r="AJ34" s="204"/>
      <c r="AK34" s="204"/>
      <c r="AL34" s="204"/>
      <c r="AM34" s="203" t="s">
        <v>641</v>
      </c>
      <c r="AN34" s="204"/>
      <c r="AO34" s="204"/>
      <c r="AP34" s="204"/>
      <c r="AQ34" s="321" t="s">
        <v>641</v>
      </c>
      <c r="AR34" s="193"/>
      <c r="AS34" s="193"/>
      <c r="AT34" s="322"/>
      <c r="AU34" s="204" t="s">
        <v>641</v>
      </c>
      <c r="AV34" s="204"/>
      <c r="AW34" s="204"/>
      <c r="AX34" s="206"/>
    </row>
    <row r="35" spans="1:51" ht="23.25" customHeight="1" x14ac:dyDescent="0.15">
      <c r="A35" s="213" t="s">
        <v>297</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3"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t="s">
        <v>641</v>
      </c>
      <c r="AR66" s="186"/>
      <c r="AS66" s="121" t="s">
        <v>185</v>
      </c>
      <c r="AT66" s="122"/>
      <c r="AU66" s="185">
        <v>12</v>
      </c>
      <c r="AV66" s="185"/>
      <c r="AW66" s="230" t="s">
        <v>269</v>
      </c>
      <c r="AX66" s="236"/>
      <c r="AY66">
        <f>$AY$65</f>
        <v>1</v>
      </c>
    </row>
    <row r="67" spans="1:51" ht="23.25" customHeight="1" x14ac:dyDescent="0.15">
      <c r="A67" s="459"/>
      <c r="B67" s="460"/>
      <c r="C67" s="460"/>
      <c r="D67" s="460"/>
      <c r="E67" s="460"/>
      <c r="F67" s="461"/>
      <c r="G67" s="237" t="s">
        <v>186</v>
      </c>
      <c r="H67" s="240" t="s">
        <v>719</v>
      </c>
      <c r="I67" s="241"/>
      <c r="J67" s="241"/>
      <c r="K67" s="241"/>
      <c r="L67" s="241"/>
      <c r="M67" s="241"/>
      <c r="N67" s="241"/>
      <c r="O67" s="242"/>
      <c r="P67" s="240" t="s">
        <v>666</v>
      </c>
      <c r="Q67" s="241"/>
      <c r="R67" s="241"/>
      <c r="S67" s="241"/>
      <c r="T67" s="241"/>
      <c r="U67" s="241"/>
      <c r="V67" s="242"/>
      <c r="W67" s="246"/>
      <c r="X67" s="247"/>
      <c r="Y67" s="252" t="s">
        <v>12</v>
      </c>
      <c r="Z67" s="252"/>
      <c r="AA67" s="253"/>
      <c r="AB67" s="254" t="s">
        <v>287</v>
      </c>
      <c r="AC67" s="254"/>
      <c r="AD67" s="254"/>
      <c r="AE67" s="203">
        <v>103.7</v>
      </c>
      <c r="AF67" s="204"/>
      <c r="AG67" s="204"/>
      <c r="AH67" s="204"/>
      <c r="AI67" s="203">
        <v>70.400000000000006</v>
      </c>
      <c r="AJ67" s="204"/>
      <c r="AK67" s="204"/>
      <c r="AL67" s="204"/>
      <c r="AM67" s="203" t="s">
        <v>667</v>
      </c>
      <c r="AN67" s="204"/>
      <c r="AO67" s="204"/>
      <c r="AP67" s="204"/>
      <c r="AQ67" s="203" t="s">
        <v>641</v>
      </c>
      <c r="AR67" s="204"/>
      <c r="AS67" s="204"/>
      <c r="AT67" s="205"/>
      <c r="AU67" s="204" t="s">
        <v>641</v>
      </c>
      <c r="AV67" s="204"/>
      <c r="AW67" s="204"/>
      <c r="AX67" s="206"/>
      <c r="AY67">
        <f t="shared" ref="AY67:AY72" si="8">$AY$65</f>
        <v>1</v>
      </c>
    </row>
    <row r="68" spans="1:51" ht="23.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v>34.5</v>
      </c>
      <c r="AF68" s="204"/>
      <c r="AG68" s="204"/>
      <c r="AH68" s="204"/>
      <c r="AI68" s="203">
        <v>34.5</v>
      </c>
      <c r="AJ68" s="204"/>
      <c r="AK68" s="204"/>
      <c r="AL68" s="204"/>
      <c r="AM68" s="203">
        <v>34.5</v>
      </c>
      <c r="AN68" s="204"/>
      <c r="AO68" s="204"/>
      <c r="AP68" s="204"/>
      <c r="AQ68" s="203" t="s">
        <v>641</v>
      </c>
      <c r="AR68" s="204"/>
      <c r="AS68" s="204"/>
      <c r="AT68" s="205"/>
      <c r="AU68" s="204">
        <v>34.5</v>
      </c>
      <c r="AV68" s="204"/>
      <c r="AW68" s="204"/>
      <c r="AX68" s="206"/>
      <c r="AY68">
        <f t="shared" si="8"/>
        <v>1</v>
      </c>
    </row>
    <row r="69" spans="1:51" ht="23.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f>AE68/AE67*100</f>
        <v>33.269045323047251</v>
      </c>
      <c r="AF69" s="211"/>
      <c r="AG69" s="211"/>
      <c r="AH69" s="211"/>
      <c r="AI69" s="210">
        <f>AI68/AI67*100</f>
        <v>49.005681818181813</v>
      </c>
      <c r="AJ69" s="211"/>
      <c r="AK69" s="211"/>
      <c r="AL69" s="211"/>
      <c r="AM69" s="210" t="s">
        <v>665</v>
      </c>
      <c r="AN69" s="211"/>
      <c r="AO69" s="211"/>
      <c r="AP69" s="211"/>
      <c r="AQ69" s="203" t="s">
        <v>641</v>
      </c>
      <c r="AR69" s="204"/>
      <c r="AS69" s="204"/>
      <c r="AT69" s="205"/>
      <c r="AU69" s="204" t="s">
        <v>641</v>
      </c>
      <c r="AV69" s="204"/>
      <c r="AW69" s="204"/>
      <c r="AX69" s="206"/>
      <c r="AY69">
        <f t="shared" si="8"/>
        <v>1</v>
      </c>
    </row>
    <row r="70" spans="1:51" ht="23.25" customHeight="1" x14ac:dyDescent="0.15">
      <c r="A70" s="459" t="s">
        <v>275</v>
      </c>
      <c r="B70" s="460"/>
      <c r="C70" s="460"/>
      <c r="D70" s="460"/>
      <c r="E70" s="460"/>
      <c r="F70" s="461"/>
      <c r="G70" s="238" t="s">
        <v>187</v>
      </c>
      <c r="H70" s="290" t="s">
        <v>646</v>
      </c>
      <c r="I70" s="290"/>
      <c r="J70" s="290"/>
      <c r="K70" s="290"/>
      <c r="L70" s="290"/>
      <c r="M70" s="290"/>
      <c r="N70" s="290"/>
      <c r="O70" s="290"/>
      <c r="P70" s="290" t="s">
        <v>647</v>
      </c>
      <c r="Q70" s="290"/>
      <c r="R70" s="290"/>
      <c r="S70" s="290"/>
      <c r="T70" s="290"/>
      <c r="U70" s="290"/>
      <c r="V70" s="290"/>
      <c r="W70" s="293" t="s">
        <v>286</v>
      </c>
      <c r="X70" s="294"/>
      <c r="Y70" s="252" t="s">
        <v>12</v>
      </c>
      <c r="Z70" s="252"/>
      <c r="AA70" s="253"/>
      <c r="AB70" s="254" t="s">
        <v>287</v>
      </c>
      <c r="AC70" s="254"/>
      <c r="AD70" s="254"/>
      <c r="AE70" s="203" t="s">
        <v>641</v>
      </c>
      <c r="AF70" s="204"/>
      <c r="AG70" s="204"/>
      <c r="AH70" s="204"/>
      <c r="AI70" s="203" t="s">
        <v>641</v>
      </c>
      <c r="AJ70" s="204"/>
      <c r="AK70" s="204"/>
      <c r="AL70" s="204"/>
      <c r="AM70" s="203" t="s">
        <v>641</v>
      </c>
      <c r="AN70" s="204"/>
      <c r="AO70" s="204"/>
      <c r="AP70" s="204"/>
      <c r="AQ70" s="203" t="s">
        <v>641</v>
      </c>
      <c r="AR70" s="204"/>
      <c r="AS70" s="204"/>
      <c r="AT70" s="205"/>
      <c r="AU70" s="204" t="s">
        <v>641</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t="s">
        <v>641</v>
      </c>
      <c r="AF71" s="204"/>
      <c r="AG71" s="204"/>
      <c r="AH71" s="204"/>
      <c r="AI71" s="203" t="s">
        <v>641</v>
      </c>
      <c r="AJ71" s="204"/>
      <c r="AK71" s="204"/>
      <c r="AL71" s="204"/>
      <c r="AM71" s="203" t="s">
        <v>641</v>
      </c>
      <c r="AN71" s="204"/>
      <c r="AO71" s="204"/>
      <c r="AP71" s="204"/>
      <c r="AQ71" s="203" t="s">
        <v>641</v>
      </c>
      <c r="AR71" s="204"/>
      <c r="AS71" s="204"/>
      <c r="AT71" s="205"/>
      <c r="AU71" s="204" t="s">
        <v>641</v>
      </c>
      <c r="AV71" s="204"/>
      <c r="AW71" s="204"/>
      <c r="AX71" s="206"/>
      <c r="AY71">
        <f t="shared" si="8"/>
        <v>1</v>
      </c>
    </row>
    <row r="72" spans="1:51" ht="23.25"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t="s">
        <v>641</v>
      </c>
      <c r="AF72" s="211"/>
      <c r="AG72" s="211"/>
      <c r="AH72" s="211"/>
      <c r="AI72" s="210" t="s">
        <v>641</v>
      </c>
      <c r="AJ72" s="211"/>
      <c r="AK72" s="211"/>
      <c r="AL72" s="211"/>
      <c r="AM72" s="210" t="s">
        <v>641</v>
      </c>
      <c r="AN72" s="211"/>
      <c r="AO72" s="211"/>
      <c r="AP72" s="289"/>
      <c r="AQ72" s="203" t="s">
        <v>641</v>
      </c>
      <c r="AR72" s="204"/>
      <c r="AS72" s="204"/>
      <c r="AT72" s="205"/>
      <c r="AU72" s="204" t="s">
        <v>641</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300</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459</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v>10</v>
      </c>
      <c r="AF101" s="267"/>
      <c r="AG101" s="267"/>
      <c r="AH101" s="267"/>
      <c r="AI101" s="267">
        <v>5</v>
      </c>
      <c r="AJ101" s="267"/>
      <c r="AK101" s="267"/>
      <c r="AL101" s="267"/>
      <c r="AM101" s="267">
        <v>4</v>
      </c>
      <c r="AN101" s="267"/>
      <c r="AO101" s="267"/>
      <c r="AP101" s="267"/>
      <c r="AQ101" s="267" t="s">
        <v>665</v>
      </c>
      <c r="AR101" s="267"/>
      <c r="AS101" s="267"/>
      <c r="AT101" s="267"/>
      <c r="AU101" s="203" t="s">
        <v>665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v>9</v>
      </c>
      <c r="AF102" s="267"/>
      <c r="AG102" s="267"/>
      <c r="AH102" s="267"/>
      <c r="AI102" s="267">
        <v>5</v>
      </c>
      <c r="AJ102" s="267"/>
      <c r="AK102" s="267"/>
      <c r="AL102" s="267"/>
      <c r="AM102" s="267">
        <v>5</v>
      </c>
      <c r="AN102" s="267"/>
      <c r="AO102" s="267"/>
      <c r="AP102" s="267"/>
      <c r="AQ102" s="267">
        <v>5</v>
      </c>
      <c r="AR102" s="267"/>
      <c r="AS102" s="267"/>
      <c r="AT102" s="267"/>
      <c r="AU102" s="210">
        <v>5</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668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287</v>
      </c>
      <c r="AC116" s="447"/>
      <c r="AD116" s="448"/>
      <c r="AE116" s="267">
        <v>103.7</v>
      </c>
      <c r="AF116" s="267"/>
      <c r="AG116" s="267"/>
      <c r="AH116" s="267"/>
      <c r="AI116" s="267">
        <v>70.400000000000006</v>
      </c>
      <c r="AJ116" s="267"/>
      <c r="AK116" s="267"/>
      <c r="AL116" s="267"/>
      <c r="AM116" s="267" t="s">
        <v>665</v>
      </c>
      <c r="AN116" s="267"/>
      <c r="AO116" s="267"/>
      <c r="AP116" s="267"/>
      <c r="AQ116" s="203">
        <v>82.1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650</v>
      </c>
      <c r="AC117" s="457"/>
      <c r="AD117" s="458"/>
      <c r="AE117" s="535" t="s">
        <v>651</v>
      </c>
      <c r="AF117" s="535"/>
      <c r="AG117" s="535"/>
      <c r="AH117" s="535"/>
      <c r="AI117" s="535" t="s">
        <v>712</v>
      </c>
      <c r="AJ117" s="535"/>
      <c r="AK117" s="535"/>
      <c r="AL117" s="535"/>
      <c r="AM117" s="535" t="s">
        <v>665</v>
      </c>
      <c r="AN117" s="535"/>
      <c r="AO117" s="535"/>
      <c r="AP117" s="535"/>
      <c r="AQ117" s="535" t="s">
        <v>713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457</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457</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652</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653</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323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641</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720</v>
      </c>
      <c r="H134" s="93"/>
      <c r="I134" s="93"/>
      <c r="J134" s="93"/>
      <c r="K134" s="93"/>
      <c r="L134" s="93"/>
      <c r="M134" s="93"/>
      <c r="N134" s="93"/>
      <c r="O134" s="93"/>
      <c r="P134" s="93"/>
      <c r="Q134" s="93"/>
      <c r="R134" s="93"/>
      <c r="S134" s="93"/>
      <c r="T134" s="93"/>
      <c r="U134" s="93"/>
      <c r="V134" s="93"/>
      <c r="W134" s="93"/>
      <c r="X134" s="94"/>
      <c r="Y134" s="187" t="s">
        <v>199</v>
      </c>
      <c r="Z134" s="188"/>
      <c r="AA134" s="189"/>
      <c r="AB134" s="190" t="s">
        <v>721</v>
      </c>
      <c r="AC134" s="191"/>
      <c r="AD134" s="191"/>
      <c r="AE134" s="192">
        <v>74.599999999999994</v>
      </c>
      <c r="AF134" s="193"/>
      <c r="AG134" s="193"/>
      <c r="AH134" s="193"/>
      <c r="AI134" s="192">
        <v>82.9</v>
      </c>
      <c r="AJ134" s="193"/>
      <c r="AK134" s="193"/>
      <c r="AL134" s="193"/>
      <c r="AM134" s="192" t="s">
        <v>641</v>
      </c>
      <c r="AN134" s="193"/>
      <c r="AO134" s="193"/>
      <c r="AP134" s="193"/>
      <c r="AQ134" s="192" t="s">
        <v>641</v>
      </c>
      <c r="AR134" s="193"/>
      <c r="AS134" s="193"/>
      <c r="AT134" s="193"/>
      <c r="AU134" s="192" t="s">
        <v>641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722</v>
      </c>
      <c r="AC135" s="199"/>
      <c r="AD135" s="199"/>
      <c r="AE135" s="192">
        <v>72</v>
      </c>
      <c r="AF135" s="193"/>
      <c r="AG135" s="193"/>
      <c r="AH135" s="193"/>
      <c r="AI135" s="192">
        <v>76</v>
      </c>
      <c r="AJ135" s="193"/>
      <c r="AK135" s="193"/>
      <c r="AL135" s="193"/>
      <c r="AM135" s="192">
        <v>80</v>
      </c>
      <c r="AN135" s="193"/>
      <c r="AO135" s="193"/>
      <c r="AP135" s="193"/>
      <c r="AQ135" s="192" t="s">
        <v>641</v>
      </c>
      <c r="AR135" s="193"/>
      <c r="AS135" s="193"/>
      <c r="AT135" s="193"/>
      <c r="AU135" s="192">
        <v>100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2"/>
      <c r="E430" s="160" t="s">
        <v>316</v>
      </c>
      <c r="F430" s="878"/>
      <c r="G430" s="879" t="s">
        <v>204</v>
      </c>
      <c r="H430" s="111"/>
      <c r="I430" s="111"/>
      <c r="J430" s="880" t="s">
        <v>641</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641</v>
      </c>
      <c r="AF432" s="186"/>
      <c r="AG432" s="121" t="s">
        <v>185</v>
      </c>
      <c r="AH432" s="122"/>
      <c r="AI432" s="320"/>
      <c r="AJ432" s="320"/>
      <c r="AK432" s="320"/>
      <c r="AL432" s="142"/>
      <c r="AM432" s="320"/>
      <c r="AN432" s="320"/>
      <c r="AO432" s="320"/>
      <c r="AP432" s="142"/>
      <c r="AQ432" s="235" t="s">
        <v>641</v>
      </c>
      <c r="AR432" s="186"/>
      <c r="AS432" s="121" t="s">
        <v>185</v>
      </c>
      <c r="AT432" s="122"/>
      <c r="AU432" s="186" t="s">
        <v>641</v>
      </c>
      <c r="AV432" s="186"/>
      <c r="AW432" s="121" t="s">
        <v>175</v>
      </c>
      <c r="AX432" s="181"/>
      <c r="AY432">
        <f>$AY$431</f>
        <v>1</v>
      </c>
    </row>
    <row r="433" spans="1:51" ht="23.25" customHeight="1" x14ac:dyDescent="0.15">
      <c r="A433" s="175"/>
      <c r="B433" s="172"/>
      <c r="C433" s="166"/>
      <c r="D433" s="172"/>
      <c r="E433" s="323"/>
      <c r="F433" s="324"/>
      <c r="G433" s="92" t="s">
        <v>641</v>
      </c>
      <c r="H433" s="93"/>
      <c r="I433" s="93"/>
      <c r="J433" s="93"/>
      <c r="K433" s="93"/>
      <c r="L433" s="93"/>
      <c r="M433" s="93"/>
      <c r="N433" s="93"/>
      <c r="O433" s="93"/>
      <c r="P433" s="93"/>
      <c r="Q433" s="93"/>
      <c r="R433" s="93"/>
      <c r="S433" s="93"/>
      <c r="T433" s="93"/>
      <c r="U433" s="93"/>
      <c r="V433" s="93"/>
      <c r="W433" s="93"/>
      <c r="X433" s="94"/>
      <c r="Y433" s="187" t="s">
        <v>12</v>
      </c>
      <c r="Z433" s="188"/>
      <c r="AA433" s="189"/>
      <c r="AB433" s="199" t="s">
        <v>641</v>
      </c>
      <c r="AC433" s="199"/>
      <c r="AD433" s="199"/>
      <c r="AE433" s="321" t="s">
        <v>641</v>
      </c>
      <c r="AF433" s="193"/>
      <c r="AG433" s="193"/>
      <c r="AH433" s="193"/>
      <c r="AI433" s="321" t="s">
        <v>641</v>
      </c>
      <c r="AJ433" s="193"/>
      <c r="AK433" s="193"/>
      <c r="AL433" s="193"/>
      <c r="AM433" s="321" t="s">
        <v>697</v>
      </c>
      <c r="AN433" s="193"/>
      <c r="AO433" s="193"/>
      <c r="AP433" s="322"/>
      <c r="AQ433" s="321" t="s">
        <v>641</v>
      </c>
      <c r="AR433" s="193"/>
      <c r="AS433" s="193"/>
      <c r="AT433" s="322"/>
      <c r="AU433" s="193" t="s">
        <v>641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641</v>
      </c>
      <c r="AC434" s="191"/>
      <c r="AD434" s="191"/>
      <c r="AE434" s="321" t="s">
        <v>641</v>
      </c>
      <c r="AF434" s="193"/>
      <c r="AG434" s="193"/>
      <c r="AH434" s="322"/>
      <c r="AI434" s="321" t="s">
        <v>641</v>
      </c>
      <c r="AJ434" s="193"/>
      <c r="AK434" s="193"/>
      <c r="AL434" s="193"/>
      <c r="AM434" s="321" t="s">
        <v>698</v>
      </c>
      <c r="AN434" s="193"/>
      <c r="AO434" s="193"/>
      <c r="AP434" s="322"/>
      <c r="AQ434" s="321" t="s">
        <v>641</v>
      </c>
      <c r="AR434" s="193"/>
      <c r="AS434" s="193"/>
      <c r="AT434" s="322"/>
      <c r="AU434" s="193" t="s">
        <v>641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641</v>
      </c>
      <c r="AF435" s="193"/>
      <c r="AG435" s="193"/>
      <c r="AH435" s="322"/>
      <c r="AI435" s="321" t="s">
        <v>641</v>
      </c>
      <c r="AJ435" s="193"/>
      <c r="AK435" s="193"/>
      <c r="AL435" s="193"/>
      <c r="AM435" s="321" t="s">
        <v>698</v>
      </c>
      <c r="AN435" s="193"/>
      <c r="AO435" s="193"/>
      <c r="AP435" s="322"/>
      <c r="AQ435" s="321" t="s">
        <v>641</v>
      </c>
      <c r="AR435" s="193"/>
      <c r="AS435" s="193"/>
      <c r="AT435" s="322"/>
      <c r="AU435" s="193" t="s">
        <v>641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641</v>
      </c>
      <c r="H458" s="93"/>
      <c r="I458" s="93"/>
      <c r="J458" s="93"/>
      <c r="K458" s="93"/>
      <c r="L458" s="93"/>
      <c r="M458" s="93"/>
      <c r="N458" s="93"/>
      <c r="O458" s="93"/>
      <c r="P458" s="93"/>
      <c r="Q458" s="93"/>
      <c r="R458" s="93"/>
      <c r="S458" s="93"/>
      <c r="T458" s="93"/>
      <c r="U458" s="93"/>
      <c r="V458" s="93"/>
      <c r="W458" s="93"/>
      <c r="X458" s="94"/>
      <c r="Y458" s="187" t="s">
        <v>12</v>
      </c>
      <c r="Z458" s="188"/>
      <c r="AA458" s="189"/>
      <c r="AB458" s="199" t="s">
        <v>641</v>
      </c>
      <c r="AC458" s="199"/>
      <c r="AD458" s="199"/>
      <c r="AE458" s="321" t="s">
        <v>641</v>
      </c>
      <c r="AF458" s="193"/>
      <c r="AG458" s="193"/>
      <c r="AH458" s="193"/>
      <c r="AI458" s="321" t="s">
        <v>641</v>
      </c>
      <c r="AJ458" s="193"/>
      <c r="AK458" s="193"/>
      <c r="AL458" s="193"/>
      <c r="AM458" s="321" t="s">
        <v>697</v>
      </c>
      <c r="AN458" s="193"/>
      <c r="AO458" s="193"/>
      <c r="AP458" s="322"/>
      <c r="AQ458" s="321" t="s">
        <v>641</v>
      </c>
      <c r="AR458" s="193"/>
      <c r="AS458" s="193"/>
      <c r="AT458" s="322"/>
      <c r="AU458" s="193" t="s">
        <v>641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641</v>
      </c>
      <c r="AC459" s="191"/>
      <c r="AD459" s="191"/>
      <c r="AE459" s="321" t="s">
        <v>641</v>
      </c>
      <c r="AF459" s="193"/>
      <c r="AG459" s="193"/>
      <c r="AH459" s="322"/>
      <c r="AI459" s="321" t="s">
        <v>641</v>
      </c>
      <c r="AJ459" s="193"/>
      <c r="AK459" s="193"/>
      <c r="AL459" s="193"/>
      <c r="AM459" s="321" t="s">
        <v>697</v>
      </c>
      <c r="AN459" s="193"/>
      <c r="AO459" s="193"/>
      <c r="AP459" s="322"/>
      <c r="AQ459" s="321" t="s">
        <v>641</v>
      </c>
      <c r="AR459" s="193"/>
      <c r="AS459" s="193"/>
      <c r="AT459" s="322"/>
      <c r="AU459" s="193" t="s">
        <v>641</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641</v>
      </c>
      <c r="AF460" s="193"/>
      <c r="AG460" s="193"/>
      <c r="AH460" s="322"/>
      <c r="AI460" s="321" t="s">
        <v>641</v>
      </c>
      <c r="AJ460" s="193"/>
      <c r="AK460" s="193"/>
      <c r="AL460" s="193"/>
      <c r="AM460" s="321" t="s">
        <v>697</v>
      </c>
      <c r="AN460" s="193"/>
      <c r="AO460" s="193"/>
      <c r="AP460" s="322"/>
      <c r="AQ460" s="321" t="s">
        <v>641</v>
      </c>
      <c r="AR460" s="193"/>
      <c r="AS460" s="193"/>
      <c r="AT460" s="322"/>
      <c r="AU460" s="193" t="s">
        <v>641</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665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2.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664</v>
      </c>
      <c r="AE702" s="327"/>
      <c r="AF702" s="327"/>
      <c r="AG702" s="364" t="s">
        <v>687</v>
      </c>
      <c r="AH702" s="365"/>
      <c r="AI702" s="365"/>
      <c r="AJ702" s="365"/>
      <c r="AK702" s="365"/>
      <c r="AL702" s="365"/>
      <c r="AM702" s="365"/>
      <c r="AN702" s="365"/>
      <c r="AO702" s="365"/>
      <c r="AP702" s="365"/>
      <c r="AQ702" s="365"/>
      <c r="AR702" s="365"/>
      <c r="AS702" s="365"/>
      <c r="AT702" s="365"/>
      <c r="AU702" s="365"/>
      <c r="AV702" s="365"/>
      <c r="AW702" s="365"/>
      <c r="AX702" s="366"/>
    </row>
    <row r="703" spans="1:51" ht="35.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664</v>
      </c>
      <c r="AE703" s="308"/>
      <c r="AF703" s="308"/>
      <c r="AG703" s="89" t="s">
        <v>688</v>
      </c>
      <c r="AH703" s="90"/>
      <c r="AI703" s="90"/>
      <c r="AJ703" s="90"/>
      <c r="AK703" s="90"/>
      <c r="AL703" s="90"/>
      <c r="AM703" s="90"/>
      <c r="AN703" s="90"/>
      <c r="AO703" s="90"/>
      <c r="AP703" s="90"/>
      <c r="AQ703" s="90"/>
      <c r="AR703" s="90"/>
      <c r="AS703" s="90"/>
      <c r="AT703" s="90"/>
      <c r="AU703" s="90"/>
      <c r="AV703" s="90"/>
      <c r="AW703" s="90"/>
      <c r="AX703" s="91"/>
    </row>
    <row r="704" spans="1:51" ht="5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664</v>
      </c>
      <c r="AE704" s="766"/>
      <c r="AF704" s="766"/>
      <c r="AG704" s="153" t="s">
        <v>714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664</v>
      </c>
      <c r="AE705" s="698"/>
      <c r="AF705" s="698"/>
      <c r="AG705" s="113" t="s">
        <v>715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685</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686</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689</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41.4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664</v>
      </c>
      <c r="AE709" s="308"/>
      <c r="AF709" s="308"/>
      <c r="AG709" s="89" t="s">
        <v>690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689</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5.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664</v>
      </c>
      <c r="AE711" s="308"/>
      <c r="AF711" s="308"/>
      <c r="AG711" s="89" t="s">
        <v>691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689</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689</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5.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664</v>
      </c>
      <c r="AE714" s="788"/>
      <c r="AF714" s="789"/>
      <c r="AG714" s="719" t="s">
        <v>692</v>
      </c>
      <c r="AH714" s="720"/>
      <c r="AI714" s="720"/>
      <c r="AJ714" s="720"/>
      <c r="AK714" s="720"/>
      <c r="AL714" s="720"/>
      <c r="AM714" s="720"/>
      <c r="AN714" s="720"/>
      <c r="AO714" s="720"/>
      <c r="AP714" s="720"/>
      <c r="AQ714" s="720"/>
      <c r="AR714" s="720"/>
      <c r="AS714" s="720"/>
      <c r="AT714" s="720"/>
      <c r="AU714" s="720"/>
      <c r="AV714" s="720"/>
      <c r="AW714" s="720"/>
      <c r="AX714" s="721"/>
    </row>
    <row r="715" spans="1:50" ht="35.2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664</v>
      </c>
      <c r="AE715" s="588"/>
      <c r="AF715" s="639"/>
      <c r="AG715" s="725" t="s">
        <v>716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664</v>
      </c>
      <c r="AE716" s="610"/>
      <c r="AF716" s="610"/>
      <c r="AG716" s="89" t="s">
        <v>693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664</v>
      </c>
      <c r="AE717" s="308"/>
      <c r="AF717" s="308"/>
      <c r="AG717" s="89" t="s">
        <v>717</v>
      </c>
      <c r="AH717" s="90"/>
      <c r="AI717" s="90"/>
      <c r="AJ717" s="90"/>
      <c r="AK717" s="90"/>
      <c r="AL717" s="90"/>
      <c r="AM717" s="90"/>
      <c r="AN717" s="90"/>
      <c r="AO717" s="90"/>
      <c r="AP717" s="90"/>
      <c r="AQ717" s="90"/>
      <c r="AR717" s="90"/>
      <c r="AS717" s="90"/>
      <c r="AT717" s="90"/>
      <c r="AU717" s="90"/>
      <c r="AV717" s="90"/>
      <c r="AW717" s="90"/>
      <c r="AX717" s="91"/>
    </row>
    <row r="718" spans="1:50" ht="46.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664</v>
      </c>
      <c r="AE718" s="308"/>
      <c r="AF718" s="308"/>
      <c r="AG718" s="115" t="s">
        <v>694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30"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724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725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t="s">
        <v>711</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590</v>
      </c>
      <c r="B737" s="196"/>
      <c r="C737" s="196"/>
      <c r="D737" s="197"/>
      <c r="E737" s="935" t="s">
        <v>655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314</v>
      </c>
      <c r="B738" s="346"/>
      <c r="C738" s="346"/>
      <c r="D738" s="346"/>
      <c r="E738" s="935" t="s">
        <v>656</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313</v>
      </c>
      <c r="B739" s="346"/>
      <c r="C739" s="346"/>
      <c r="D739" s="346"/>
      <c r="E739" s="935" t="s">
        <v>657</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312</v>
      </c>
      <c r="B740" s="346"/>
      <c r="C740" s="346"/>
      <c r="D740" s="346"/>
      <c r="E740" s="935" t="s">
        <v>658</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311</v>
      </c>
      <c r="B741" s="346"/>
      <c r="C741" s="346"/>
      <c r="D741" s="346"/>
      <c r="E741" s="935" t="s">
        <v>659</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310</v>
      </c>
      <c r="B742" s="346"/>
      <c r="C742" s="346"/>
      <c r="D742" s="346"/>
      <c r="E742" s="935" t="s">
        <v>660</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309</v>
      </c>
      <c r="B743" s="346"/>
      <c r="C743" s="346"/>
      <c r="D743" s="346"/>
      <c r="E743" s="935" t="s">
        <v>661</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308</v>
      </c>
      <c r="B744" s="346"/>
      <c r="C744" s="346"/>
      <c r="D744" s="346"/>
      <c r="E744" s="935" t="s">
        <v>662</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307</v>
      </c>
      <c r="B745" s="346"/>
      <c r="C745" s="346"/>
      <c r="D745" s="346"/>
      <c r="E745" s="972" t="s">
        <v>663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463</v>
      </c>
      <c r="B746" s="346"/>
      <c r="C746" s="346"/>
      <c r="D746" s="346"/>
      <c r="E746" s="941" t="s">
        <v>629</v>
      </c>
      <c r="F746" s="939"/>
      <c r="G746" s="939"/>
      <c r="H746" s="85" t="str">
        <f>IF(E746="","","-")</f>
        <v>-</v>
      </c>
      <c r="I746" s="939"/>
      <c r="J746" s="939"/>
      <c r="K746" s="85" t="str">
        <f>IF(I746="","","-")</f>
        <v/>
      </c>
      <c r="L746" s="940">
        <v>263</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426</v>
      </c>
      <c r="B747" s="346"/>
      <c r="C747" s="346"/>
      <c r="D747" s="346"/>
      <c r="E747" s="941" t="s">
        <v>629</v>
      </c>
      <c r="F747" s="939"/>
      <c r="G747" s="939"/>
      <c r="H747" s="85" t="str">
        <f>IF(E747="","","-")</f>
        <v>-</v>
      </c>
      <c r="I747" s="939"/>
      <c r="J747" s="939"/>
      <c r="K747" s="85" t="str">
        <f>IF(I747="","","-")</f>
        <v/>
      </c>
      <c r="L747" s="940">
        <v>265</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301</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7"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7" customHeight="1" thickBo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7"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7"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7"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7"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7"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7"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7"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7"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7"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7"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7"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7"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7"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7"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7"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7"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702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709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674</v>
      </c>
      <c r="H789" s="654"/>
      <c r="I789" s="654"/>
      <c r="J789" s="654"/>
      <c r="K789" s="655"/>
      <c r="L789" s="647" t="s">
        <v>681</v>
      </c>
      <c r="M789" s="648"/>
      <c r="N789" s="648"/>
      <c r="O789" s="648"/>
      <c r="P789" s="648"/>
      <c r="Q789" s="648"/>
      <c r="R789" s="648"/>
      <c r="S789" s="648"/>
      <c r="T789" s="648"/>
      <c r="U789" s="648"/>
      <c r="V789" s="648"/>
      <c r="W789" s="648"/>
      <c r="X789" s="649"/>
      <c r="Y789" s="367">
        <v>9.8000000000000007</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v>0.5</v>
      </c>
      <c r="AV789" s="368"/>
      <c r="AW789" s="368"/>
      <c r="AX789" s="369"/>
    </row>
    <row r="790" spans="1:51" ht="24.75" customHeight="1" x14ac:dyDescent="0.15">
      <c r="A790" s="614"/>
      <c r="B790" s="615"/>
      <c r="C790" s="615"/>
      <c r="D790" s="615"/>
      <c r="E790" s="615"/>
      <c r="F790" s="616"/>
      <c r="G790" s="589" t="s">
        <v>675</v>
      </c>
      <c r="H790" s="590"/>
      <c r="I790" s="590"/>
      <c r="J790" s="590"/>
      <c r="K790" s="591"/>
      <c r="L790" s="581" t="s">
        <v>682</v>
      </c>
      <c r="M790" s="582"/>
      <c r="N790" s="582"/>
      <c r="O790" s="582"/>
      <c r="P790" s="582"/>
      <c r="Q790" s="582"/>
      <c r="R790" s="582"/>
      <c r="S790" s="582"/>
      <c r="T790" s="582"/>
      <c r="U790" s="582"/>
      <c r="V790" s="582"/>
      <c r="W790" s="582"/>
      <c r="X790" s="583"/>
      <c r="Y790" s="584">
        <v>2.2999999999999998</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t="s">
        <v>677</v>
      </c>
      <c r="H791" s="590"/>
      <c r="I791" s="590"/>
      <c r="J791" s="590"/>
      <c r="K791" s="591"/>
      <c r="L791" s="581" t="s">
        <v>699</v>
      </c>
      <c r="M791" s="582"/>
      <c r="N791" s="582"/>
      <c r="O791" s="582"/>
      <c r="P791" s="582"/>
      <c r="Q791" s="582"/>
      <c r="R791" s="582"/>
      <c r="S791" s="582"/>
      <c r="T791" s="582"/>
      <c r="U791" s="582"/>
      <c r="V791" s="582"/>
      <c r="W791" s="582"/>
      <c r="X791" s="583"/>
      <c r="Y791" s="584">
        <v>1.1000000000000001</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t="s">
        <v>676</v>
      </c>
      <c r="H792" s="590"/>
      <c r="I792" s="590"/>
      <c r="J792" s="590"/>
      <c r="K792" s="591"/>
      <c r="L792" s="581" t="s">
        <v>700</v>
      </c>
      <c r="M792" s="582"/>
      <c r="N792" s="582"/>
      <c r="O792" s="582"/>
      <c r="P792" s="582"/>
      <c r="Q792" s="582"/>
      <c r="R792" s="582"/>
      <c r="S792" s="582"/>
      <c r="T792" s="582"/>
      <c r="U792" s="582"/>
      <c r="V792" s="582"/>
      <c r="W792" s="582"/>
      <c r="X792" s="583"/>
      <c r="Y792" s="584">
        <v>0.6</v>
      </c>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t="s">
        <v>708</v>
      </c>
      <c r="H793" s="590"/>
      <c r="I793" s="590"/>
      <c r="J793" s="590"/>
      <c r="K793" s="591"/>
      <c r="L793" s="581" t="s">
        <v>710</v>
      </c>
      <c r="M793" s="582"/>
      <c r="N793" s="582"/>
      <c r="O793" s="582"/>
      <c r="P793" s="582"/>
      <c r="Q793" s="582"/>
      <c r="R793" s="582"/>
      <c r="S793" s="582"/>
      <c r="T793" s="582"/>
      <c r="U793" s="582"/>
      <c r="V793" s="582"/>
      <c r="W793" s="582"/>
      <c r="X793" s="583"/>
      <c r="Y793" s="584">
        <v>0.5</v>
      </c>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t="s">
        <v>643</v>
      </c>
      <c r="H794" s="590"/>
      <c r="I794" s="590"/>
      <c r="J794" s="590"/>
      <c r="K794" s="591"/>
      <c r="L794" s="581" t="s">
        <v>683</v>
      </c>
      <c r="M794" s="582"/>
      <c r="N794" s="582"/>
      <c r="O794" s="582"/>
      <c r="P794" s="582"/>
      <c r="Q794" s="582"/>
      <c r="R794" s="582"/>
      <c r="S794" s="582"/>
      <c r="T794" s="582"/>
      <c r="U794" s="582"/>
      <c r="V794" s="582"/>
      <c r="W794" s="582"/>
      <c r="X794" s="583"/>
      <c r="Y794" s="584">
        <v>0.4</v>
      </c>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t="s">
        <v>679</v>
      </c>
      <c r="H795" s="590"/>
      <c r="I795" s="590"/>
      <c r="J795" s="590"/>
      <c r="K795" s="591"/>
      <c r="L795" s="581" t="s">
        <v>707</v>
      </c>
      <c r="M795" s="582"/>
      <c r="N795" s="582"/>
      <c r="O795" s="582"/>
      <c r="P795" s="582"/>
      <c r="Q795" s="582"/>
      <c r="R795" s="582"/>
      <c r="S795" s="582"/>
      <c r="T795" s="582"/>
      <c r="U795" s="582"/>
      <c r="V795" s="582"/>
      <c r="W795" s="582"/>
      <c r="X795" s="583"/>
      <c r="Y795" s="584">
        <v>0.2</v>
      </c>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t="s">
        <v>678</v>
      </c>
      <c r="H796" s="590"/>
      <c r="I796" s="590"/>
      <c r="J796" s="590"/>
      <c r="K796" s="591"/>
      <c r="L796" s="581" t="s">
        <v>701</v>
      </c>
      <c r="M796" s="582"/>
      <c r="N796" s="582"/>
      <c r="O796" s="582"/>
      <c r="P796" s="582"/>
      <c r="Q796" s="582"/>
      <c r="R796" s="582"/>
      <c r="S796" s="582"/>
      <c r="T796" s="582"/>
      <c r="U796" s="582"/>
      <c r="V796" s="582"/>
      <c r="W796" s="582"/>
      <c r="X796" s="583"/>
      <c r="Y796" s="584">
        <v>0.1</v>
      </c>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t="s">
        <v>680</v>
      </c>
      <c r="H797" s="590"/>
      <c r="I797" s="590"/>
      <c r="J797" s="590"/>
      <c r="K797" s="591"/>
      <c r="L797" s="581" t="s">
        <v>684</v>
      </c>
      <c r="M797" s="582"/>
      <c r="N797" s="582"/>
      <c r="O797" s="582"/>
      <c r="P797" s="582"/>
      <c r="Q797" s="582"/>
      <c r="R797" s="582"/>
      <c r="S797" s="582"/>
      <c r="T797" s="582"/>
      <c r="U797" s="582"/>
      <c r="V797" s="582"/>
      <c r="W797" s="582"/>
      <c r="X797" s="583"/>
      <c r="Y797" s="584">
        <v>3.9</v>
      </c>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18.899999999999999</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0.5</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46.5" customHeight="1" x14ac:dyDescent="0.15">
      <c r="A845" s="355">
        <v>1</v>
      </c>
      <c r="B845" s="355">
        <v>1</v>
      </c>
      <c r="C845" s="343" t="s">
        <v>670</v>
      </c>
      <c r="D845" s="328"/>
      <c r="E845" s="328"/>
      <c r="F845" s="328"/>
      <c r="G845" s="328"/>
      <c r="H845" s="328"/>
      <c r="I845" s="328"/>
      <c r="J845" s="329">
        <v>6012701004917</v>
      </c>
      <c r="K845" s="330"/>
      <c r="L845" s="330"/>
      <c r="M845" s="330"/>
      <c r="N845" s="330"/>
      <c r="O845" s="330"/>
      <c r="P845" s="344" t="s">
        <v>671</v>
      </c>
      <c r="Q845" s="331"/>
      <c r="R845" s="331"/>
      <c r="S845" s="331"/>
      <c r="T845" s="331"/>
      <c r="U845" s="331"/>
      <c r="V845" s="331"/>
      <c r="W845" s="331"/>
      <c r="X845" s="331"/>
      <c r="Y845" s="332">
        <v>18.899999999999999</v>
      </c>
      <c r="Z845" s="333"/>
      <c r="AA845" s="333"/>
      <c r="AB845" s="334"/>
      <c r="AC845" s="335" t="s">
        <v>290</v>
      </c>
      <c r="AD845" s="336"/>
      <c r="AE845" s="336"/>
      <c r="AF845" s="336"/>
      <c r="AG845" s="336"/>
      <c r="AH845" s="351">
        <v>1</v>
      </c>
      <c r="AI845" s="352"/>
      <c r="AJ845" s="352"/>
      <c r="AK845" s="352"/>
      <c r="AL845" s="339">
        <v>99.8</v>
      </c>
      <c r="AM845" s="340"/>
      <c r="AN845" s="340"/>
      <c r="AO845" s="341"/>
      <c r="AP845" s="342" t="s">
        <v>672</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703</v>
      </c>
      <c r="D878" s="328"/>
      <c r="E878" s="328"/>
      <c r="F878" s="328"/>
      <c r="G878" s="328"/>
      <c r="H878" s="328"/>
      <c r="I878" s="328"/>
      <c r="J878" s="329">
        <v>3011101060508</v>
      </c>
      <c r="K878" s="330"/>
      <c r="L878" s="330"/>
      <c r="M878" s="330"/>
      <c r="N878" s="330"/>
      <c r="O878" s="330"/>
      <c r="P878" s="344" t="s">
        <v>706</v>
      </c>
      <c r="Q878" s="331"/>
      <c r="R878" s="331"/>
      <c r="S878" s="331"/>
      <c r="T878" s="331"/>
      <c r="U878" s="331"/>
      <c r="V878" s="331"/>
      <c r="W878" s="331"/>
      <c r="X878" s="331"/>
      <c r="Y878" s="332">
        <v>0.5</v>
      </c>
      <c r="Z878" s="333"/>
      <c r="AA878" s="333"/>
      <c r="AB878" s="334"/>
      <c r="AC878" s="335" t="s">
        <v>295</v>
      </c>
      <c r="AD878" s="336"/>
      <c r="AE878" s="336"/>
      <c r="AF878" s="336"/>
      <c r="AG878" s="336"/>
      <c r="AH878" s="351" t="s">
        <v>704</v>
      </c>
      <c r="AI878" s="352"/>
      <c r="AJ878" s="352"/>
      <c r="AK878" s="352"/>
      <c r="AL878" s="339" t="s">
        <v>705</v>
      </c>
      <c r="AM878" s="340"/>
      <c r="AN878" s="340"/>
      <c r="AO878" s="341"/>
      <c r="AP878" s="342" t="s">
        <v>704</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673</v>
      </c>
      <c r="F1110" s="354"/>
      <c r="G1110" s="354"/>
      <c r="H1110" s="354"/>
      <c r="I1110" s="354"/>
      <c r="J1110" s="329" t="s">
        <v>667</v>
      </c>
      <c r="K1110" s="330"/>
      <c r="L1110" s="330"/>
      <c r="M1110" s="330"/>
      <c r="N1110" s="330"/>
      <c r="O1110" s="330"/>
      <c r="P1110" s="344" t="s">
        <v>665</v>
      </c>
      <c r="Q1110" s="331"/>
      <c r="R1110" s="331"/>
      <c r="S1110" s="331"/>
      <c r="T1110" s="331"/>
      <c r="U1110" s="331"/>
      <c r="V1110" s="331"/>
      <c r="W1110" s="331"/>
      <c r="X1110" s="331"/>
      <c r="Y1110" s="332" t="s">
        <v>665</v>
      </c>
      <c r="Z1110" s="333"/>
      <c r="AA1110" s="333"/>
      <c r="AB1110" s="334"/>
      <c r="AC1110" s="335"/>
      <c r="AD1110" s="336"/>
      <c r="AE1110" s="336"/>
      <c r="AF1110" s="336"/>
      <c r="AG1110" s="336"/>
      <c r="AH1110" s="337" t="s">
        <v>665</v>
      </c>
      <c r="AI1110" s="338"/>
      <c r="AJ1110" s="338"/>
      <c r="AK1110" s="338"/>
      <c r="AL1110" s="339" t="s">
        <v>665</v>
      </c>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8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t="s">
        <v>664</v>
      </c>
      <c r="R2" s="13" t="str">
        <f>IF(Q2="","",P2)</f>
        <v>直接実施</v>
      </c>
      <c r="S2" s="13" t="str">
        <f>IF(R2="","",IF(S1&lt;&gt;"",CONCATENATE(S1,"、",R2),R2))</f>
        <v>直接実施</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664</v>
      </c>
      <c r="R3" s="13" t="str">
        <f t="shared" ref="R3:R8" si="3">IF(Q3="","",P3)</f>
        <v>委託・請負</v>
      </c>
      <c r="S3" s="13" t="str">
        <f t="shared" ref="S3:S8" si="4">IF(R3="",S2,IF(S2&lt;&gt;"",CONCATENATE(S2,"、",R3),R3))</f>
        <v>直接実施、委託・請負</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t="s">
        <v>664</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地球温暖化対策</v>
      </c>
      <c r="F24" s="18" t="s">
        <v>326</v>
      </c>
      <c r="G24" s="17"/>
      <c r="H24" s="13" t="str">
        <f t="shared" si="1"/>
        <v/>
      </c>
      <c r="I24" s="13" t="str">
        <f t="shared" si="5"/>
        <v>一般会計</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2021-06-18T09:57:05Z</cp:lastPrinted>
  <dcterms:created xsi:type="dcterms:W3CDTF">2012-03-13T00:50:25Z</dcterms:created>
  <dcterms:modified xsi:type="dcterms:W3CDTF">2021-06-23T08:25:25Z</dcterms:modified>
</cp:coreProperties>
</file>