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大臣官房会計課\予算係\行政事業レビュー・予算監視効率化チーム\令和３年度レビュー\02 サマーレビュー\05 レビューシート中間公表\02 各部局から提出\05 担当再チェック用\05 総政統括官G\OK（中間公表用）\"/>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69" i="3" l="1"/>
  <c r="AI69" i="3" l="1"/>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369" i="3"/>
  <c r="AY459" i="3"/>
  <c r="AY606" i="3"/>
  <c r="AY616" i="3"/>
  <c r="AY645" i="3"/>
  <c r="AY213" i="3"/>
  <c r="AY235"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<sst xmlns="http://schemas.openxmlformats.org/spreadsheetml/2006/main" count="2363" uniqueCount="738">
  <si>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</si>
  <si>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</si>
  <si>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</si>
  <si>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</si>
  <si>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</si>
  <si>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</si>
  <si>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</si>
  <si>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</si>
  <si>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</si>
  <si>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</si>
  <si>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</si>
  <si>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</si>
  <si>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</si>
  <si>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</si>
  <si>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</si>
  <si>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</si>
  <si>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</si>
  <si>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</si>
  <si>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</si>
  <si>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</si>
  <si>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</si>
  <si>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</si>
  <si>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</si>
  <si>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</si>
  <si>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</si>
  <si>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</si>
  <si>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</si>
  <si>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</si>
  <si>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</si>
  <si>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</si>
  <si>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</si>
  <si>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</si>
  <si>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</si>
  <si>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</si>
  <si>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</si>
  <si>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</si>
  <si>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</si>
  <si>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</si>
  <si>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</si>
  <si>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</si>
  <si>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</si>
  <si>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</si>
  <si>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</si>
  <si>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</si>
  <si>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</si>
  <si>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</si>
  <si>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</si>
  <si>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</si>
  <si>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</si>
  <si>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</si>
  <si>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</si>
  <si>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</si>
  <si>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</si>
  <si>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</si>
  <si>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</si>
  <si>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</si>
  <si>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</si>
  <si>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</si>
  <si>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</si>
  <si>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</si>
  <si>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</si>
  <si>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</si>
  <si>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</si>
  <si>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</si>
  <si>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</si>
  <si>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</si>
  <si>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</si>
  <si>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</si>
  <si>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</si>
  <si>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</si>
  <si>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</si>
  <si>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</si>
  <si>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</si>
  <si>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</si>
  <si>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</si>
  <si>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</si>
  <si>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</si>
  <si>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</si>
  <si>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</si>
  <si>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</si>
  <si>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</si>
  <si>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</si>
  <si>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</si>
  <si>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</si>
  <si>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</si>
  <si>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</si>
  <si>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</si>
  <si>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</si>
  <si>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</si>
  <si>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</si>
  <si>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</si>
  <si>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</si>
  <si>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</si>
  <si>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</si>
  <si>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</si>
  <si>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</si>
  <si>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</si>
  <si>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</si>
  <si>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</si>
  <si>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</si>
  <si>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</si>
  <si>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</si>
  <si>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</si>
  <si>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</si>
  <si>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</si>
  <si>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</si>
  <si>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</si>
  <si>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</si>
  <si>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</si>
  <si>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</si>
  <si>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</si>
  <si>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</si>
  <si>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</si>
  <si>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</si>
  <si>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</si>
  <si>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</si>
  <si>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</si>
  <si>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</si>
  <si>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</si>
  <si>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</si>
  <si>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</si>
  <si>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</si>
  <si>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</si>
  <si>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</si>
  <si>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</si>
  <si>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</si>
  <si>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</si>
  <si>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</si>
  <si>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</si>
  <si>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</si>
  <si>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</si>
  <si>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</si>
  <si>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</si>
  <si>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</si>
  <si>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</si>
  <si>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</si>
  <si>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</si>
  <si>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</si>
  <si>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</si>
  <si>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</si>
  <si>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</si>
  <si>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</si>
  <si>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</si>
  <si>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</si>
  <si>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</si>
  <si>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</si>
  <si>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</si>
  <si>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</si>
  <si>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</si>
  <si>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</si>
  <si>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</si>
  <si>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</si>
  <si>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</si>
  <si>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</si>
  <si>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</si>
  <si>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</si>
  <si>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</si>
  <si>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</si>
  <si>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</si>
  <si>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</si>
  <si>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</si>
  <si>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</si>
  <si>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</si>
  <si>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</si>
  <si>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</si>
  <si>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</si>
  <si>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</si>
  <si>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</si>
  <si>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</si>
  <si>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</si>
  <si>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</si>
  <si>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</si>
  <si>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</si>
  <si>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</si>
  <si>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</si>
  <si>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</si>
  <si>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</si>
  <si>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</si>
  <si>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</si>
  <si>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</si>
  <si>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</si>
  <si>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</si>
  <si>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</si>
  <si>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</si>
  <si>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</si>
  <si>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</si>
  <si>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</si>
  <si>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</si>
  <si>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</si>
  <si>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</si>
  <si>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</si>
  <si>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</si>
  <si>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</si>
  <si>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</si>
  <si>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</si>
  <si>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</si>
  <si>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</si>
  <si>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</si>
  <si>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</si>
  <si>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</si>
  <si>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</si>
  <si>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</si>
  <si>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</si>
  <si>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</si>
  <si>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</si>
  <si>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</si>
  <si>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</si>
  <si>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</si>
  <si>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</si>
  <si>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</si>
  <si>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</si>
  <si>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</si>
  <si>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</si>
  <si>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</si>
  <si>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</si>
  <si>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</si>
  <si>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</si>
  <si>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</si>
  <si>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</si>
  <si>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</si>
  <si>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</si>
  <si>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</si>
  <si>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</si>
  <si>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</si>
  <si>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</si>
  <si>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</si>
  <si>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</si>
  <si>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</si>
  <si>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</si>
  <si>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</si>
  <si>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</si>
  <si>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</si>
  <si>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</si>
  <si>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</si>
  <si>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</si>
  <si>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</si>
  <si>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</si>
  <si>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</si>
  <si>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</si>
  <si>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</si>
  <si>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</si>
  <si>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</si>
  <si>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</si>
  <si>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</si>
  <si>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</si>
  <si>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</si>
  <si>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</si>
  <si>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</si>
  <si>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</si>
  <si>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</si>
  <si>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</si>
  <si>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</si>
  <si>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</si>
  <si>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</si>
  <si>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</si>
  <si>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</si>
  <si>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</si>
  <si>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</si>
  <si>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</si>
  <si>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</si>
  <si>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</si>
  <si>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</si>
  <si>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</si>
  <si>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</si>
  <si>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</si>
  <si>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</si>
  <si>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</si>
  <si>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</si>
  <si>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</si>
  <si>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</si>
  <si>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</si>
  <si>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</si>
  <si>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</si>
  <si>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</si>
  <si>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</si>
  <si>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</si>
  <si>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</si>
  <si>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</si>
  <si>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</si>
  <si>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</si>
  <si>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</si>
  <si>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</si>
  <si>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</si>
  <si>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</si>
  <si>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</si>
  <si>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</si>
  <si>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</si>
  <si>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</si>
  <si>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</si>
  <si>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</si>
  <si>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</si>
  <si>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</si>
  <si>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</si>
  <si>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</si>
  <si>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</si>
  <si>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</si>
  <si>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</si>
  <si>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</si>
  <si>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</si>
  <si>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</si>
  <si>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</si>
  <si>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</si>
  <si>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</si>
  <si>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</si>
  <si>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</si>
  <si>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</si>
  <si>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</si>
  <si>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</si>
  <si>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</si>
  <si>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</si>
  <si>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</si>
  <si>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</si>
  <si>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</si>
  <si>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</si>
  <si>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</si>
  <si>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</si>
  <si>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</si>
  <si>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</si>
  <si>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</si>
  <si>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</si>
  <si>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</si>
  <si>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</si>
  <si>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</si>
  <si>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</si>
  <si>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</si>
  <si>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</si>
  <si>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</si>
  <si>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</si>
  <si>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</si>
  <si>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</si>
  <si>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</si>
  <si>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</si>
  <si>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</si>
  <si>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</si>
  <si>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</si>
  <si>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</si>
  <si>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</si>
  <si>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</si>
  <si>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</si>
  <si>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</si>
  <si>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</si>
  <si>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</si>
  <si>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</si>
  <si>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</si>
  <si>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</si>
  <si>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</si>
  <si>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</si>
  <si>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</si>
  <si>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</si>
  <si>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</si>
  <si>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</si>
  <si>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</si>
  <si>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</si>
  <si>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</si>
  <si>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</si>
  <si>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</si>
  <si>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</si>
  <si>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</si>
  <si>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</si>
  <si>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</si>
  <si>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</si>
  <si>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</si>
  <si>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</si>
  <si>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</si>
  <si>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</si>
  <si>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</si>
  <si>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</si>
  <si>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</si>
  <si>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</si>
  <si>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</si>
  <si>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</si>
  <si>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</si>
  <si>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</si>
  <si>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</si>
  <si>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</si>
  <si>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</si>
  <si>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</si>
  <si>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</si>
  <si>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</si>
  <si>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</si>
  <si>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</si>
  <si>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</si>
  <si>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</si>
  <si>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</si>
  <si>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</si>
  <si>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</si>
  <si>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</si>
  <si>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</si>
  <si>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</si>
  <si>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</si>
  <si>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</si>
  <si>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</si>
  <si>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</si>
  <si>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</si>
  <si>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</si>
  <si>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</si>
  <si>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</si>
  <si>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</si>
  <si>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</si>
  <si>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</si>
  <si>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</si>
  <si>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</si>
  <si>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</si>
  <si>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</si>
  <si>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</si>
  <si>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</si>
  <si>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</si>
  <si>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</si>
  <si>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</si>
  <si>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</si>
  <si>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</si>
  <si>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</si>
  <si>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</si>
  <si>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</si>
  <si>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</si>
  <si>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</si>
  <si>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</si>
  <si>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</si>
  <si>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</si>
  <si>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</si>
  <si>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</si>
  <si>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</si>
  <si>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</si>
  <si>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</si>
  <si>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</si>
  <si>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</si>
  <si>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</si>
  <si>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</si>
  <si>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</si>
  <si>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</si>
  <si>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</si>
  <si>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</si>
  <si>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</si>
  <si>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</si>
  <si>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</si>
  <si>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</si>
  <si>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</si>
  <si>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</si>
  <si>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</si>
  <si>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</si>
  <si>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</si>
  <si>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</si>
  <si>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</si>
  <si>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</si>
  <si>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</si>
  <si>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</si>
  <si>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</si>
  <si>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</si>
  <si>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</si>
  <si>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</si>
  <si>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</si>
  <si>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</si>
  <si>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</si>
  <si>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</si>
  <si>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</si>
  <si>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</si>
  <si>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</si>
  <si>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</si>
  <si>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</si>
  <si>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</si>
  <si>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</si>
  <si>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</si>
  <si>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</si>
  <si>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</si>
  <si>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</si>
  <si>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</si>
  <si>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</si>
  <si>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</si>
  <si>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</si>
  <si>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</si>
  <si>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</si>
  <si>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</si>
  <si>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</si>
  <si>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</si>
  <si>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</si>
  <si>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</si>
  <si>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</si>
  <si>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</si>
  <si>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</si>
  <si>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</si>
  <si>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</si>
  <si>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</si>
  <si>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</si>
  <si>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</si>
  <si>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</si>
  <si>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</si>
  <si>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</si>
  <si>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</si>
  <si>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</si>
  <si>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</si>
  <si>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</si>
  <si>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</si>
  <si>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</si>
  <si>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</si>
  <si>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</si>
  <si>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</si>
  <si>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</si>
  <si>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</si>
  <si>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</si>
  <si>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</si>
  <si>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</si>
  <si>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</si>
  <si>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</si>
  <si>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</si>
  <si>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</si>
  <si>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</si>
  <si>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</si>
  <si>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</si>
  <si>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</si>
  <si>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</si>
  <si>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</si>
  <si>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</si>
  <si>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</si>
  <si>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</si>
  <si>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</si>
  <si>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</si>
  <si>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</si>
  <si>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</si>
  <si>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</si>
  <si>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</si>
  <si>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</si>
  <si>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</si>
  <si>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</si>
  <si>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</si>
  <si>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</si>
  <si>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</si>
  <si>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</si>
  <si>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</si>
  <si>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</si>
  <si>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</si>
  <si>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</si>
  <si>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</si>
  <si>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</si>
  <si>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</si>
  <si>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</si>
  <si>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</si>
  <si>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</si>
  <si>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</si>
  <si>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</si>
  <si>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</si>
  <si>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</si>
  <si>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</si>
  <si>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</si>
  <si>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</si>
  <si>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</si>
  <si>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</si>
  <si>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</si>
  <si>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</si>
  <si>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</si>
  <si>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</si>
  <si>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</si>
  <si>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</si>
  <si>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</si>
  <si>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</si>
  <si>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</si>
  <si>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</si>
  <si>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</si>
  <si>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</si>
  <si>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</si>
  <si>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</si>
  <si>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</si>
  <si>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</si>
  <si>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</si>
  <si>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</si>
  <si>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</si>
  <si>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</si>
  <si>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</si>
  <si>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</si>
  <si>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</si>
  <si>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</si>
  <si>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</si>
  <si>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</si>
  <si>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</si>
  <si>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</si>
  <si>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</si>
  <si>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</si>
  <si>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</si>
  <si>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</si>
  <si>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</si>
  <si>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</si>
  <si>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</si>
  <si>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</si>
  <si>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</si>
  <si>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</si>
  <si>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</si>
  <si>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</si>
  <si>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</si>
  <si>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</si>
  <si>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</si>
  <si>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</si>
  <si>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</si>
  <si>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</si>
  <si>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</si>
  <si>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</si>
  <si>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</si>
  <si>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</si>
  <si>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</si>
  <si>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</si>
  <si>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</si>
  <si>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</si>
  <si>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</si>
  <si>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</si>
  <si>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</si>
  <si>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</si>
  <si>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</si>
  <si>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</si>
  <si>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</si>
  <si>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</si>
  <si>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</si>
  <si>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</si>
  <si>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</si>
  <si>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</si>
  <si>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</si>
  <si>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</si>
  <si>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</si>
  <si>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</si>
  <si>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</si>
  <si>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</si>
  <si>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</si>
  <si>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</si>
  <si>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</si>
  <si>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</si>
  <si>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</si>
  <si>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</si>
  <si>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</si>
  <si>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</si>
  <si>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</si>
  <si>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</si>
  <si>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国等におけるグリーン購入推進等経費</t>
  </si>
  <si>
    <t>大臣官房</t>
  </si>
  <si>
    <t>環境経済課長
西村　治彦</t>
  </si>
  <si>
    <t>平成14年度</t>
  </si>
  <si>
    <t>終了予定なし</t>
  </si>
  <si>
    <t>環境経済課</t>
  </si>
  <si>
    <t>国等による環境物品等の調達の推進等に関する法律（グリーン購入法）第6条</t>
  </si>
  <si>
    <t>環境基本計画
循環型社会形成推進基本計画</t>
  </si>
  <si>
    <t>本事業は、グリーン購入法に基づき、環境への負荷の低減に資する製品や役務等（以下、「環境物品等」という。）について、国等の公的部門における調達を推進することや、環境物品等に関する情報を提供すること等を通じて、環境物品等への需要の転換を促進し、環境負荷の少ない持続的発展が可能な社会を構築することを目的とする。</t>
  </si>
  <si>
    <t>一般競争入札（総合評価落札方式）により請負者を募集し、以下の内容を実施。
・特定調達品目及びその判断の基準の検討に係る業務（提案募集の整理、検討会の運営補助、基本方針案作成、調達者の手引き作成）
・閣議決定された基本方針・改定内容を中心とした地方ブロック説明会の運営補助
・グリーン購入に関する取組事例の収集及びその優良事例をまとめたマニュアルの作成
・グリーン購入に係る地方公共団体への業務支援など</t>
  </si>
  <si>
    <t>-</t>
  </si>
  <si>
    <t>環境保全調査費</t>
  </si>
  <si>
    <t>特定調達品目（物品及び役務）に係る見直し計画及び一般国民からの提案募集の結果に基づき、特定調達品目の追加及びその判断の基準の見直しを適切に行う。
なお、目標値については、見直し計画（原則５年に１回見直し）における年度ごとの品目数を設定。</t>
  </si>
  <si>
    <t>特定調達品目の追加及びその判断の基準の見直し数</t>
  </si>
  <si>
    <t>品目</t>
  </si>
  <si>
    <t>「グリーン購入法に係る特定調達品目検討調査等業務」報告書（環境省）</t>
  </si>
  <si>
    <t>グリーン購入を推進することにより温室効果ガス排出量を毎年削減していくものとして算出</t>
  </si>
  <si>
    <t>特定調達品目検討調査等業務に係る執行額/国等の機関のグリーン購入実施による温室効果ガス排出削減効果</t>
  </si>
  <si>
    <t>●●</t>
    <phoneticPr fontId="5"/>
  </si>
  <si>
    <t>検討会開催回数</t>
  </si>
  <si>
    <t>回</t>
  </si>
  <si>
    <t>円</t>
  </si>
  <si>
    <t>百万円/t-CO2*1,000,000</t>
    <phoneticPr fontId="5"/>
  </si>
  <si>
    <t>26/187,406*1,000,000</t>
  </si>
  <si>
    <t>／　</t>
    <phoneticPr fontId="5"/>
  </si>
  <si>
    <t>／　　　　　　　　　　　　　　</t>
    <phoneticPr fontId="5"/>
  </si>
  <si>
    <t>　　/</t>
    <phoneticPr fontId="5"/>
  </si>
  <si>
    <t>-</t>
    <phoneticPr fontId="5"/>
  </si>
  <si>
    <t>８．環境・経済・社会の統合的向上</t>
  </si>
  <si>
    <t>地方公共団体におけるグリーン購入実施率（％）</t>
  </si>
  <si>
    <t>227</t>
  </si>
  <si>
    <t>235</t>
  </si>
  <si>
    <t>242</t>
  </si>
  <si>
    <t>281</t>
  </si>
  <si>
    <t>279</t>
  </si>
  <si>
    <t>268</t>
  </si>
  <si>
    <t>252</t>
  </si>
  <si>
    <t>267</t>
  </si>
  <si>
    <t>269</t>
  </si>
  <si>
    <t>○</t>
  </si>
  <si>
    <t>-</t>
    <phoneticPr fontId="5"/>
  </si>
  <si>
    <t>-</t>
    <phoneticPr fontId="5"/>
  </si>
  <si>
    <t>-</t>
    <phoneticPr fontId="5"/>
  </si>
  <si>
    <t>1t-CO2当たりの削減コスト
(R2年度実績については調査中)</t>
    <phoneticPr fontId="5"/>
  </si>
  <si>
    <t>-</t>
    <phoneticPr fontId="5"/>
  </si>
  <si>
    <t>特定調達品目検討調査等業務に係る執行額／国等の機関のグリーン購入実施による温室効果ガス排出削減効果
(R2年度実績については調査中)　　　　　　　　　　　　　</t>
    <phoneticPr fontId="5"/>
  </si>
  <si>
    <t>グリーン購入法に基づき、環境負荷低減物品に対して、国等の公的部門における調達を推進させ、また広く国民に対して情報の提供をすることで、環境負荷低減物品への需要の転換を促し、グリーン購入実施率を向上させることができる。</t>
    <phoneticPr fontId="5"/>
  </si>
  <si>
    <t>-</t>
    <phoneticPr fontId="5"/>
  </si>
  <si>
    <t>-</t>
    <phoneticPr fontId="5"/>
  </si>
  <si>
    <t>有</t>
  </si>
  <si>
    <t>無</t>
  </si>
  <si>
    <t>‐</t>
  </si>
  <si>
    <t>持続的発展が可能な社会の構築は、社会の根本的なニーズである。</t>
  </si>
  <si>
    <t>国等による環境物品等の調達の推進等に関する法律による事業であることから、国が行う必要がある。</t>
  </si>
  <si>
    <t>環境負荷の少ない持続的な発展が可能な社会の構築に向けた取組として必要かつ優先度の高い事業である。</t>
  </si>
  <si>
    <t>総合評価落札方式により、グリーン購入法や各種環境基準等に関する知識等を有する事業者を選定することで妥当なコスト水準を維持している。</t>
  </si>
  <si>
    <t>費目・使途は、グリーン購入法に基づく施策の実施に必要なものに限定されている。</t>
  </si>
  <si>
    <t>予め各省庁等の担当窓口等を設けることで、効率的な省庁間の連携を行っている。</t>
  </si>
  <si>
    <t>特定調達品目の追加及びその判断の基準の見直しの実績は目標を上回っている。</t>
  </si>
  <si>
    <t>特定調達品目の追加及びその判断の基準の見直しに必要な調査・検討業務については、予め業務の絞り込み等を行い、効率的に実施している。</t>
  </si>
  <si>
    <t>活動実績については、毎年度見込みに合った活動実績となっている。</t>
  </si>
  <si>
    <t>「環境物品等の調達の推進に関する基本方針」に基づき、国等がグリーン購入に取り組んでいる。</t>
  </si>
  <si>
    <t>事業の実施に当たっては有識者の知見を聴取・活用する等、事業の効果的・効率的な執行に努める。
また、地方公共団体におけるグリーン購入の取組推進についても、有識者からの知見を踏まえ、適切な支援のあり方を検討して参りたい。</t>
  </si>
  <si>
    <t>人件費</t>
    <rPh sb="0" eb="3">
      <t>ジンケンヒ</t>
    </rPh>
    <phoneticPr fontId="3"/>
  </si>
  <si>
    <t>印刷製本費</t>
    <rPh sb="0" eb="2">
      <t>インサツ</t>
    </rPh>
    <rPh sb="2" eb="4">
      <t>セイホン</t>
    </rPh>
    <rPh sb="4" eb="5">
      <t>ヒ</t>
    </rPh>
    <phoneticPr fontId="3"/>
  </si>
  <si>
    <t>雑役務費</t>
    <rPh sb="0" eb="1">
      <t>ザツ</t>
    </rPh>
    <rPh sb="1" eb="4">
      <t>エキムヒ</t>
    </rPh>
    <phoneticPr fontId="3"/>
  </si>
  <si>
    <t>通信運搬費</t>
    <rPh sb="0" eb="2">
      <t>ツウシン</t>
    </rPh>
    <rPh sb="2" eb="5">
      <t>ウンパンヒ</t>
    </rPh>
    <phoneticPr fontId="3"/>
  </si>
  <si>
    <t>旅費</t>
    <rPh sb="0" eb="2">
      <t>リョヒ</t>
    </rPh>
    <phoneticPr fontId="3"/>
  </si>
  <si>
    <t>賃借料</t>
    <rPh sb="0" eb="3">
      <t>チンシャクリョウ</t>
    </rPh>
    <phoneticPr fontId="3"/>
  </si>
  <si>
    <t>その他</t>
    <rPh sb="2" eb="3">
      <t>タ</t>
    </rPh>
    <phoneticPr fontId="3"/>
  </si>
  <si>
    <t>特定調達品目検討調査等</t>
  </si>
  <si>
    <t>労務費、英訳費</t>
  </si>
  <si>
    <t>一般管理費、消費税等</t>
    <rPh sb="0" eb="2">
      <t>イッパン</t>
    </rPh>
    <rPh sb="2" eb="5">
      <t>カンリヒ</t>
    </rPh>
    <rPh sb="6" eb="9">
      <t>ショウヒゼイ</t>
    </rPh>
    <rPh sb="9" eb="10">
      <t>トウ</t>
    </rPh>
    <phoneticPr fontId="3"/>
  </si>
  <si>
    <t>人件費</t>
    <rPh sb="0" eb="3">
      <t>ジンケンヒ</t>
    </rPh>
    <phoneticPr fontId="19"/>
  </si>
  <si>
    <t>雑役務費</t>
    <rPh sb="0" eb="1">
      <t>ザツ</t>
    </rPh>
    <rPh sb="1" eb="4">
      <t>エキムヒ</t>
    </rPh>
    <phoneticPr fontId="19"/>
  </si>
  <si>
    <t>旅費</t>
    <rPh sb="0" eb="2">
      <t>リョヒ</t>
    </rPh>
    <phoneticPr fontId="19"/>
  </si>
  <si>
    <t>通信運搬費</t>
  </si>
  <si>
    <t>印刷製本費</t>
  </si>
  <si>
    <t>諸謝金</t>
    <rPh sb="0" eb="1">
      <t>ショ</t>
    </rPh>
    <rPh sb="1" eb="3">
      <t>シャキン</t>
    </rPh>
    <phoneticPr fontId="19"/>
  </si>
  <si>
    <t>その他</t>
    <rPh sb="2" eb="3">
      <t>タ</t>
    </rPh>
    <phoneticPr fontId="19"/>
  </si>
  <si>
    <t>計画検討、調査等</t>
  </si>
  <si>
    <t>データ作成・入力・集計等</t>
  </si>
  <si>
    <t>調査表郵送費、資料発送費等</t>
  </si>
  <si>
    <t>（株）インテージリサーチ</t>
  </si>
  <si>
    <t>グリーン購入法に係る特定調達品目検討調査等業務</t>
  </si>
  <si>
    <t>（公財）日本環境協会</t>
  </si>
  <si>
    <t>グリーン購入法及び環境配慮契約に係る地方公共団体普及促進業務</t>
  </si>
  <si>
    <t>-</t>
    <phoneticPr fontId="5"/>
  </si>
  <si>
    <t>A.（株）インテージリサーチ</t>
    <phoneticPr fontId="5"/>
  </si>
  <si>
    <t>B.（公財）日本環境協会</t>
    <phoneticPr fontId="5"/>
  </si>
  <si>
    <t>検討会資料、基本方針、手引、報告書</t>
    <rPh sb="0" eb="3">
      <t>ケントウカイ</t>
    </rPh>
    <rPh sb="3" eb="5">
      <t>シリョウ</t>
    </rPh>
    <rPh sb="6" eb="8">
      <t>キホン</t>
    </rPh>
    <rPh sb="8" eb="10">
      <t>ホウシン</t>
    </rPh>
    <rPh sb="11" eb="13">
      <t>テビキ</t>
    </rPh>
    <phoneticPr fontId="1"/>
  </si>
  <si>
    <t>検討会会場賃料</t>
    <rPh sb="0" eb="3">
      <t>ケントウカイ</t>
    </rPh>
    <rPh sb="3" eb="5">
      <t>カイジョウ</t>
    </rPh>
    <rPh sb="5" eb="6">
      <t>チン</t>
    </rPh>
    <rPh sb="6" eb="7">
      <t>リョウ</t>
    </rPh>
    <phoneticPr fontId="3"/>
  </si>
  <si>
    <t>委員等旅費</t>
    <rPh sb="0" eb="2">
      <t>イイン</t>
    </rPh>
    <rPh sb="2" eb="3">
      <t>トウ</t>
    </rPh>
    <rPh sb="3" eb="5">
      <t>リョヒ</t>
    </rPh>
    <phoneticPr fontId="1"/>
  </si>
  <si>
    <t>地方公共団体・府省庁等資料配送費</t>
    <rPh sb="10" eb="11">
      <t>トウ</t>
    </rPh>
    <phoneticPr fontId="5"/>
  </si>
  <si>
    <t>実務支援者謝金</t>
    <phoneticPr fontId="5"/>
  </si>
  <si>
    <t>事例集・調査表印刷費、業務報告書印刷費等</t>
    <phoneticPr fontId="5"/>
  </si>
  <si>
    <t>実務支援者旅費等</t>
    <rPh sb="2" eb="5">
      <t>シエンシャ</t>
    </rPh>
    <phoneticPr fontId="5"/>
  </si>
  <si>
    <t>一般管理費、消費税等</t>
    <rPh sb="9" eb="10">
      <t>トウ</t>
    </rPh>
    <phoneticPr fontId="5"/>
  </si>
  <si>
    <t>-</t>
    <phoneticPr fontId="5"/>
  </si>
  <si>
    <t>24/169,616*1,000,000</t>
    <phoneticPr fontId="5"/>
  </si>
  <si>
    <t>24/169,616*1,000,000</t>
    <phoneticPr fontId="5"/>
  </si>
  <si>
    <t>事業者の選定に当たっては総合評価落札方式による一般競争入札を実施した。なお、前年度一者応札であり、競争性の確保のため、公告期間の延長を実施したが一者応札であった。</t>
    <phoneticPr fontId="5"/>
  </si>
  <si>
    <t>-</t>
    <phoneticPr fontId="5"/>
  </si>
  <si>
    <t>-</t>
    <phoneticPr fontId="5"/>
  </si>
  <si>
    <t>特定調達品目検討調査等業務に係る1t-CO2当たりの削減コストをR12年までにH25年比で20％削減する。</t>
    <phoneticPr fontId="5"/>
  </si>
  <si>
    <t>-</t>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</si>
  <si>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</si>
  <si>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</si>
  <si>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5"/>
  </si>
  <si>
    <t>特定調達品目及びその基準の見直しは毎年度着実に実施している。また、その結果を周知する説明会の開催も計画的に取り組んでおり、事業の効果的・効率的な執行に努めている。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</si>
</sst>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101991</xdr:colOff>
      <xdr:row>757</xdr:row>
      <xdr:rowOff>70817</xdr:rowOff>
    </xdr:from>
    <xdr:to>
      <xdr:col>18</xdr:col>
      <xdr:colOff>118739</xdr:colOff>
      <xdr:row>758</xdr:row>
      <xdr:rowOff>345440</xdr:rowOff>
    </xdr:to>
    <xdr:sp macro="" textlink="">
      <xdr:nvSpPr>
        <xdr:cNvPr id="2" name="テキスト ボックス 1"/>
        <xdr:cNvSpPr txBox="1"/>
      </xdr:nvSpPr>
      <xdr:spPr>
        <a:xfrm>
          <a:off x="1502166" y="45428867"/>
          <a:ext cx="2217023" cy="627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mj-ea"/>
              <a:ea typeface="+mj-ea"/>
              <a:cs typeface="+mn-cs"/>
            </a:rPr>
            <a:t>グリーン購入法に係る特定調達品目検討調査等業務</a:t>
          </a:r>
          <a:endParaRPr lang="ja-JP" altLang="ja-JP" sz="1200">
            <a:effectLst/>
            <a:latin typeface="+mj-ea"/>
            <a:ea typeface="+mj-ea"/>
          </a:endParaRPr>
        </a:p>
      </xdr:txBody>
    </xdr:sp>
    <xdr:clientData/>
  </xdr:twoCellAnchor>
  <xdr:twoCellAnchor>
    <xdr:from>
      <xdr:col>23</xdr:col>
      <xdr:colOff>3061</xdr:colOff>
      <xdr:row>750</xdr:row>
      <xdr:rowOff>117962</xdr:rowOff>
    </xdr:from>
    <xdr:to>
      <xdr:col>32</xdr:col>
      <xdr:colOff>152401</xdr:colOff>
      <xdr:row>751</xdr:row>
      <xdr:rowOff>325120</xdr:rowOff>
    </xdr:to>
    <xdr:sp macro="" textlink="">
      <xdr:nvSpPr>
        <xdr:cNvPr id="3" name="正方形/長方形 2"/>
        <xdr:cNvSpPr/>
      </xdr:nvSpPr>
      <xdr:spPr>
        <a:xfrm>
          <a:off x="4603636" y="43009037"/>
          <a:ext cx="1949565" cy="5595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36.1</a:t>
          </a:r>
          <a:r>
            <a:rPr kumimoji="1" lang="ja-JP" altLang="en-US" sz="1200">
              <a:solidFill>
                <a:sysClr val="windowText" lastClr="000000"/>
              </a:solidFill>
            </a:rPr>
            <a:t>百万円</a:t>
          </a:r>
        </a:p>
      </xdr:txBody>
    </xdr:sp>
    <xdr:clientData/>
  </xdr:twoCellAnchor>
  <xdr:twoCellAnchor>
    <xdr:from>
      <xdr:col>7</xdr:col>
      <xdr:colOff>152849</xdr:colOff>
      <xdr:row>755</xdr:row>
      <xdr:rowOff>57353</xdr:rowOff>
    </xdr:from>
    <xdr:to>
      <xdr:col>17</xdr:col>
      <xdr:colOff>200020</xdr:colOff>
      <xdr:row>756</xdr:row>
      <xdr:rowOff>254000</xdr:rowOff>
    </xdr:to>
    <xdr:sp macro="" textlink="">
      <xdr:nvSpPr>
        <xdr:cNvPr id="5" name="正方形/長方形 4"/>
        <xdr:cNvSpPr/>
      </xdr:nvSpPr>
      <xdr:spPr>
        <a:xfrm>
          <a:off x="1553024" y="44710553"/>
          <a:ext cx="2047421" cy="5490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 </a:t>
          </a:r>
          <a:r>
            <a:rPr kumimoji="1" lang="ja-JP" altLang="en-US" sz="1100">
              <a:solidFill>
                <a:sysClr val="windowText" lastClr="000000"/>
              </a:solidFill>
            </a:rPr>
            <a:t>（株）インテージリサーチ</a:t>
          </a:r>
          <a:endParaRPr kumimoji="1" lang="en-US" altLang="ja-JP" sz="1100">
            <a:solidFill>
              <a:sysClr val="windowText" lastClr="000000"/>
            </a:solidFill>
          </a:endParaRPr>
        </a:p>
        <a:p>
          <a:pPr algn="ctr"/>
          <a:r>
            <a:rPr kumimoji="1" lang="en-US" altLang="ja-JP" sz="1200">
              <a:solidFill>
                <a:sysClr val="windowText" lastClr="000000"/>
              </a:solidFill>
            </a:rPr>
            <a:t>23.6</a:t>
          </a:r>
          <a:r>
            <a:rPr kumimoji="1" lang="ja-JP" altLang="en-US" sz="1200">
              <a:solidFill>
                <a:sysClr val="windowText" lastClr="000000"/>
              </a:solidFill>
            </a:rPr>
            <a:t>百万円</a:t>
          </a:r>
        </a:p>
      </xdr:txBody>
    </xdr:sp>
    <xdr:clientData/>
  </xdr:twoCellAnchor>
  <xdr:twoCellAnchor>
    <xdr:from>
      <xdr:col>6</xdr:col>
      <xdr:colOff>180566</xdr:colOff>
      <xdr:row>754</xdr:row>
      <xdr:rowOff>86827</xdr:rowOff>
    </xdr:from>
    <xdr:to>
      <xdr:col>19</xdr:col>
      <xdr:colOff>78100</xdr:colOff>
      <xdr:row>755</xdr:row>
      <xdr:rowOff>57214</xdr:rowOff>
    </xdr:to>
    <xdr:sp macro="" textlink="">
      <xdr:nvSpPr>
        <xdr:cNvPr id="6" name="テキスト ボックス 5"/>
        <xdr:cNvSpPr txBox="1"/>
      </xdr:nvSpPr>
      <xdr:spPr>
        <a:xfrm>
          <a:off x="1380716" y="44387602"/>
          <a:ext cx="2497859" cy="322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7</xdr:col>
      <xdr:colOff>95819</xdr:colOff>
      <xdr:row>757</xdr:row>
      <xdr:rowOff>40748</xdr:rowOff>
    </xdr:from>
    <xdr:to>
      <xdr:col>18</xdr:col>
      <xdr:colOff>78099</xdr:colOff>
      <xdr:row>758</xdr:row>
      <xdr:rowOff>233680</xdr:rowOff>
    </xdr:to>
    <xdr:sp macro="" textlink="">
      <xdr:nvSpPr>
        <xdr:cNvPr id="7" name="大かっこ 6"/>
        <xdr:cNvSpPr/>
      </xdr:nvSpPr>
      <xdr:spPr>
        <a:xfrm>
          <a:off x="1495994" y="45398798"/>
          <a:ext cx="2182555" cy="545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xdr:colOff>
      <xdr:row>753</xdr:row>
      <xdr:rowOff>95250</xdr:rowOff>
    </xdr:from>
    <xdr:to>
      <xdr:col>41</xdr:col>
      <xdr:colOff>190500</xdr:colOff>
      <xdr:row>753</xdr:row>
      <xdr:rowOff>95250</xdr:rowOff>
    </xdr:to>
    <xdr:cxnSp macro="">
      <xdr:nvCxnSpPr>
        <xdr:cNvPr id="8" name="直線コネクタ 7"/>
        <xdr:cNvCxnSpPr/>
      </xdr:nvCxnSpPr>
      <xdr:spPr>
        <a:xfrm flipH="1" flipV="1">
          <a:off x="2600326" y="44043600"/>
          <a:ext cx="57911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192874</xdr:colOff>
      <xdr:row>753</xdr:row>
      <xdr:rowOff>96366</xdr:rowOff>
    </xdr:from>
    <xdr:to>
      <xdr:col>12</xdr:col>
      <xdr:colOff>192877</xdr:colOff>
      <xdr:row>754</xdr:row>
      <xdr:rowOff>65401</xdr:rowOff>
    </xdr:to>
    <xdr:cxnSp macro="">
      <xdr:nvCxnSpPr>
        <xdr:cNvPr id="9" name="直線矢印コネクタ 8"/>
        <xdr:cNvCxnSpPr/>
      </xdr:nvCxnSpPr>
      <xdr:spPr>
        <a:xfrm>
          <a:off x="2593174" y="44044716"/>
          <a:ext cx="3" cy="3214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168099</xdr:colOff>
      <xdr:row>751</xdr:row>
      <xdr:rowOff>325120</xdr:rowOff>
    </xdr:from>
    <xdr:to>
      <xdr:col>27</xdr:col>
      <xdr:colOff>169171</xdr:colOff>
      <xdr:row>753</xdr:row>
      <xdr:rowOff>96367</xdr:rowOff>
    </xdr:to>
    <xdr:cxnSp macro="">
      <xdr:nvCxnSpPr>
        <xdr:cNvPr id="10" name="直線コネクタ 9"/>
        <xdr:cNvCxnSpPr>
          <a:stCxn id="3" idx="2"/>
        </xdr:cNvCxnSpPr>
      </xdr:nvCxnSpPr>
      <xdr:spPr>
        <a:xfrm flipH="1">
          <a:off x="5568774" y="43568620"/>
          <a:ext cx="1072" cy="476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82849</xdr:colOff>
      <xdr:row>754</xdr:row>
      <xdr:rowOff>88441</xdr:rowOff>
    </xdr:from>
    <xdr:to>
      <xdr:col>47</xdr:col>
      <xdr:colOff>53540</xdr:colOff>
      <xdr:row>755</xdr:row>
      <xdr:rowOff>58828</xdr:rowOff>
    </xdr:to>
    <xdr:sp macro="" textlink="">
      <xdr:nvSpPr>
        <xdr:cNvPr id="11" name="テキスト ボックス 10"/>
        <xdr:cNvSpPr txBox="1"/>
      </xdr:nvSpPr>
      <xdr:spPr>
        <a:xfrm>
          <a:off x="6432849" y="235555512"/>
          <a:ext cx="2147834" cy="32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36</xdr:col>
      <xdr:colOff>67361</xdr:colOff>
      <xdr:row>755</xdr:row>
      <xdr:rowOff>54327</xdr:rowOff>
    </xdr:from>
    <xdr:to>
      <xdr:col>46</xdr:col>
      <xdr:colOff>81432</xdr:colOff>
      <xdr:row>756</xdr:row>
      <xdr:rowOff>254000</xdr:rowOff>
    </xdr:to>
    <xdr:sp macro="" textlink="">
      <xdr:nvSpPr>
        <xdr:cNvPr id="12" name="正方形/長方形 11"/>
        <xdr:cNvSpPr/>
      </xdr:nvSpPr>
      <xdr:spPr>
        <a:xfrm>
          <a:off x="6598790" y="235875184"/>
          <a:ext cx="1828356" cy="5534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B. </a:t>
          </a:r>
          <a:r>
            <a:rPr kumimoji="1" lang="ja-JP" altLang="ja-JP" sz="1200">
              <a:solidFill>
                <a:sysClr val="windowText" lastClr="000000"/>
              </a:solidFill>
              <a:effectLst/>
              <a:latin typeface="+mn-lt"/>
              <a:ea typeface="+mn-ea"/>
              <a:cs typeface="+mn-cs"/>
            </a:rPr>
            <a:t>（公財）日本環境協会</a:t>
          </a:r>
          <a:endParaRPr kumimoji="1" lang="en-US" altLang="ja-JP" sz="1200">
            <a:solidFill>
              <a:sysClr val="windowText" lastClr="000000"/>
            </a:solidFill>
          </a:endParaRPr>
        </a:p>
        <a:p>
          <a:pPr algn="ctr"/>
          <a:r>
            <a:rPr kumimoji="1" lang="en-US" altLang="ja-JP" sz="1200">
              <a:solidFill>
                <a:sysClr val="windowText" lastClr="000000"/>
              </a:solidFill>
            </a:rPr>
            <a:t>8.2</a:t>
          </a:r>
          <a:r>
            <a:rPr kumimoji="1" lang="ja-JP" altLang="en-US" sz="1200">
              <a:solidFill>
                <a:sysClr val="windowText" lastClr="000000"/>
              </a:solidFill>
            </a:rPr>
            <a:t>百万円</a:t>
          </a:r>
        </a:p>
      </xdr:txBody>
    </xdr:sp>
    <xdr:clientData/>
  </xdr:twoCellAnchor>
  <xdr:twoCellAnchor>
    <xdr:from>
      <xdr:col>36</xdr:col>
      <xdr:colOff>46875</xdr:colOff>
      <xdr:row>757</xdr:row>
      <xdr:rowOff>10533</xdr:rowOff>
    </xdr:from>
    <xdr:to>
      <xdr:col>46</xdr:col>
      <xdr:colOff>139852</xdr:colOff>
      <xdr:row>759</xdr:row>
      <xdr:rowOff>1</xdr:rowOff>
    </xdr:to>
    <xdr:sp macro="" textlink="">
      <xdr:nvSpPr>
        <xdr:cNvPr id="13" name="大かっこ 12"/>
        <xdr:cNvSpPr/>
      </xdr:nvSpPr>
      <xdr:spPr>
        <a:xfrm>
          <a:off x="6578304" y="236538962"/>
          <a:ext cx="1907262" cy="6970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65481</xdr:colOff>
      <xdr:row>756</xdr:row>
      <xdr:rowOff>352253</xdr:rowOff>
    </xdr:from>
    <xdr:to>
      <xdr:col>47</xdr:col>
      <xdr:colOff>47811</xdr:colOff>
      <xdr:row>759</xdr:row>
      <xdr:rowOff>264160</xdr:rowOff>
    </xdr:to>
    <xdr:sp macro="" textlink="">
      <xdr:nvSpPr>
        <xdr:cNvPr id="14" name="テキスト ボックス 13"/>
        <xdr:cNvSpPr txBox="1"/>
      </xdr:nvSpPr>
      <xdr:spPr>
        <a:xfrm>
          <a:off x="6596910" y="236526896"/>
          <a:ext cx="1978044" cy="9732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グリーン購入及び環境配慮契約に係る地方公共団体普及促進業務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42</xdr:col>
      <xdr:colOff>2241</xdr:colOff>
      <xdr:row>753</xdr:row>
      <xdr:rowOff>104841</xdr:rowOff>
    </xdr:from>
    <xdr:to>
      <xdr:col>42</xdr:col>
      <xdr:colOff>2243</xdr:colOff>
      <xdr:row>754</xdr:row>
      <xdr:rowOff>57990</xdr:rowOff>
    </xdr:to>
    <xdr:cxnSp macro="">
      <xdr:nvCxnSpPr>
        <xdr:cNvPr id="19" name="直線矢印コネクタ 18"/>
        <xdr:cNvCxnSpPr/>
      </xdr:nvCxnSpPr>
      <xdr:spPr>
        <a:xfrm>
          <a:off x="7622241" y="235218127"/>
          <a:ext cx="2" cy="30693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67234</xdr:colOff>
      <xdr:row>749</xdr:row>
      <xdr:rowOff>128067</xdr:rowOff>
    </xdr:from>
    <xdr:to>
      <xdr:col>46</xdr:col>
      <xdr:colOff>104588</xdr:colOff>
      <xdr:row>752</xdr:row>
      <xdr:rowOff>351117</xdr:rowOff>
    </xdr:to>
    <xdr:sp macro="" textlink="">
      <xdr:nvSpPr>
        <xdr:cNvPr id="20" name="大かっこ 19"/>
        <xdr:cNvSpPr/>
      </xdr:nvSpPr>
      <xdr:spPr>
        <a:xfrm>
          <a:off x="6603999" y="46692243"/>
          <a:ext cx="2091765" cy="1291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事業実施に係る</a:t>
          </a:r>
          <a:r>
            <a:rPr kumimoji="1" lang="ja-JP" altLang="ja-JP" sz="1100">
              <a:solidFill>
                <a:schemeClr val="tx1"/>
              </a:solidFill>
              <a:effectLst/>
              <a:latin typeface="+mn-lt"/>
              <a:ea typeface="+mn-ea"/>
              <a:cs typeface="+mn-cs"/>
            </a:rPr>
            <a:t>事務費</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4.3</a:t>
          </a:r>
          <a:r>
            <a:rPr kumimoji="1" lang="ja-JP" altLang="en-US" sz="1100">
              <a:solidFill>
                <a:schemeClr val="tx1"/>
              </a:solidFill>
              <a:effectLst/>
              <a:latin typeface="+mn-lt"/>
              <a:ea typeface="+mn-ea"/>
              <a:cs typeface="+mn-cs"/>
            </a:rPr>
            <a:t>百万円</a:t>
          </a:r>
          <a:endParaRPr lang="ja-JP" altLang="ja-JP" sz="1100">
            <a:effectLst/>
          </a:endParaRPr>
        </a:p>
        <a:p>
          <a:r>
            <a:rPr kumimoji="1" lang="ja-JP" altLang="en-US" sz="1100">
              <a:solidFill>
                <a:schemeClr val="tx1"/>
              </a:solidFill>
              <a:effectLst/>
              <a:latin typeface="+mn-lt"/>
              <a:ea typeface="+mn-ea"/>
              <a:cs typeface="+mn-cs"/>
            </a:rPr>
            <a:t>人件費</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3.5</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lang="ja-JP" altLang="en-US" sz="1100">
              <a:effectLst/>
            </a:rPr>
            <a:t>謝金　　　　　</a:t>
          </a:r>
          <a:r>
            <a:rPr lang="en-US" altLang="ja-JP" sz="1100">
              <a:effectLst/>
            </a:rPr>
            <a:t>0.6</a:t>
          </a:r>
          <a:r>
            <a:rPr lang="ja-JP" altLang="en-US" sz="1100">
              <a:effectLst/>
            </a:rPr>
            <a:t>百万円</a:t>
          </a:r>
          <a:endParaRPr lang="en-US" altLang="ja-JP" sz="1100">
            <a:effectLst/>
          </a:endParaRPr>
        </a:p>
        <a:p>
          <a:r>
            <a:rPr lang="ja-JP" altLang="en-US" sz="1100">
              <a:effectLst/>
            </a:rPr>
            <a:t>委員等旅費 </a:t>
          </a:r>
          <a:r>
            <a:rPr lang="en-US" altLang="ja-JP" sz="1100">
              <a:effectLst/>
            </a:rPr>
            <a:t>0.2</a:t>
          </a:r>
          <a:r>
            <a:rPr lang="ja-JP" altLang="en-US" sz="1100">
              <a:effectLst/>
            </a:rPr>
            <a:t>百万円</a:t>
          </a:r>
          <a:endParaRPr lang="ja-JP" altLang="ja-JP" sz="1100">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I8" sqref="BI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625</v>
      </c>
      <c r="AK2" s="191"/>
      <c r="AL2" s="191"/>
      <c r="AM2" s="191"/>
      <c r="AN2" s="83" t="s">
        <v>321</v>
      </c>
      <c r="AO2" s="191">
        <v>20</v>
      </c>
      <c r="AP2" s="191"/>
      <c r="AQ2" s="191"/>
      <c r="AR2" s="84" t="s">
        <v>624</v>
      </c>
      <c r="AS2" s="192">
        <v>277</v>
      </c>
      <c r="AT2" s="192"/>
      <c r="AU2" s="192"/>
      <c r="AV2" s="83" t="str">
        <f>IF(AW2="","","-")</f>
        <v/>
      </c>
      <c r="AW2" s="379"/>
      <c r="AX2" s="379"/>
    </row>
    <row r="3" spans="1:50" ht="21" customHeight="1" thickBot="1" x14ac:dyDescent="0.2">
      <c r="A3" s="504" t="s">
        <v>617</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627</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631</v>
      </c>
      <c r="H5" s="540"/>
      <c r="I5" s="540"/>
      <c r="J5" s="540"/>
      <c r="K5" s="540"/>
      <c r="L5" s="540"/>
      <c r="M5" s="541" t="s">
        <v>65</v>
      </c>
      <c r="N5" s="542"/>
      <c r="O5" s="542"/>
      <c r="P5" s="542"/>
      <c r="Q5" s="542"/>
      <c r="R5" s="543"/>
      <c r="S5" s="544" t="s">
        <v>632</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630</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304</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45</v>
      </c>
      <c r="Q13" s="149"/>
      <c r="R13" s="149"/>
      <c r="S13" s="149"/>
      <c r="T13" s="149"/>
      <c r="U13" s="149"/>
      <c r="V13" s="150"/>
      <c r="W13" s="148">
        <v>45</v>
      </c>
      <c r="X13" s="149"/>
      <c r="Y13" s="149"/>
      <c r="Z13" s="149"/>
      <c r="AA13" s="149"/>
      <c r="AB13" s="149"/>
      <c r="AC13" s="150"/>
      <c r="AD13" s="148">
        <v>48</v>
      </c>
      <c r="AE13" s="149"/>
      <c r="AF13" s="149"/>
      <c r="AG13" s="149"/>
      <c r="AH13" s="149"/>
      <c r="AI13" s="149"/>
      <c r="AJ13" s="150"/>
      <c r="AK13" s="148">
        <v>42</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668</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669</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668</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670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45</v>
      </c>
      <c r="Q18" s="155"/>
      <c r="R18" s="155"/>
      <c r="S18" s="155"/>
      <c r="T18" s="155"/>
      <c r="U18" s="155"/>
      <c r="V18" s="156"/>
      <c r="W18" s="154">
        <f>SUM(W13:AC17)</f>
        <v>45</v>
      </c>
      <c r="X18" s="155"/>
      <c r="Y18" s="155"/>
      <c r="Z18" s="155"/>
      <c r="AA18" s="155"/>
      <c r="AB18" s="155"/>
      <c r="AC18" s="156"/>
      <c r="AD18" s="154">
        <f>SUM(AD13:AJ17)</f>
        <v>48</v>
      </c>
      <c r="AE18" s="155"/>
      <c r="AF18" s="155"/>
      <c r="AG18" s="155"/>
      <c r="AH18" s="155"/>
      <c r="AI18" s="155"/>
      <c r="AJ18" s="156"/>
      <c r="AK18" s="154">
        <f>SUM(AK13:AQ17)</f>
        <v>42</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45</v>
      </c>
      <c r="Q19" s="149"/>
      <c r="R19" s="149"/>
      <c r="S19" s="149"/>
      <c r="T19" s="149"/>
      <c r="U19" s="149"/>
      <c r="V19" s="150"/>
      <c r="W19" s="148">
        <v>36</v>
      </c>
      <c r="X19" s="149"/>
      <c r="Y19" s="149"/>
      <c r="Z19" s="149"/>
      <c r="AA19" s="149"/>
      <c r="AB19" s="149"/>
      <c r="AC19" s="150"/>
      <c r="AD19" s="148">
        <v>36</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0.8</v>
      </c>
      <c r="X20" s="520"/>
      <c r="Y20" s="520"/>
      <c r="Z20" s="520"/>
      <c r="AA20" s="520"/>
      <c r="AB20" s="520"/>
      <c r="AC20" s="520"/>
      <c r="AD20" s="520">
        <f t="shared" ref="AD20" si="1">IF(AD18=0, "-", SUM(AD19)/AD18)</f>
        <v>0.75</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1</v>
      </c>
      <c r="Q21" s="520"/>
      <c r="R21" s="520"/>
      <c r="S21" s="520"/>
      <c r="T21" s="520"/>
      <c r="U21" s="520"/>
      <c r="V21" s="520"/>
      <c r="W21" s="520">
        <f t="shared" ref="W21" si="2">IF(W19=0, "-", SUM(W19)/SUM(W13,W14))</f>
        <v>0.8</v>
      </c>
      <c r="X21" s="520"/>
      <c r="Y21" s="520"/>
      <c r="Z21" s="520"/>
      <c r="AA21" s="520"/>
      <c r="AB21" s="520"/>
      <c r="AC21" s="520"/>
      <c r="AD21" s="520">
        <f t="shared" ref="AD21" si="3">IF(AD19=0, "-", SUM(AD19)/SUM(AD13,AD14))</f>
        <v>0.75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39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736</v>
      </c>
      <c r="H24" s="121"/>
      <c r="I24" s="121"/>
      <c r="J24" s="121"/>
      <c r="K24" s="121"/>
      <c r="L24" s="121"/>
      <c r="M24" s="121"/>
      <c r="N24" s="121"/>
      <c r="O24" s="122"/>
      <c r="P24" s="148">
        <v>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735</v>
      </c>
      <c r="H25" s="121"/>
      <c r="I25" s="121"/>
      <c r="J25" s="121"/>
      <c r="K25" s="121"/>
      <c r="L25" s="121"/>
      <c r="M25" s="121"/>
      <c r="N25" s="121"/>
      <c r="O25" s="122"/>
      <c r="P25" s="148">
        <v>0.7</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734</v>
      </c>
      <c r="H26" s="121"/>
      <c r="I26" s="121"/>
      <c r="J26" s="121"/>
      <c r="K26" s="121"/>
      <c r="L26" s="121"/>
      <c r="M26" s="121"/>
      <c r="N26" s="121"/>
      <c r="O26" s="122"/>
      <c r="P26" s="148">
        <v>0.4</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-0.10000000000000142</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v>42</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305</v>
      </c>
      <c r="AF30" s="368"/>
      <c r="AG30" s="368"/>
      <c r="AH30" s="369"/>
      <c r="AI30" s="370" t="s">
        <v>327</v>
      </c>
      <c r="AJ30" s="370"/>
      <c r="AK30" s="370"/>
      <c r="AL30" s="367"/>
      <c r="AM30" s="370" t="s">
        <v>424</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7</v>
      </c>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641</v>
      </c>
      <c r="Q32" s="176"/>
      <c r="R32" s="176"/>
      <c r="S32" s="176"/>
      <c r="T32" s="176"/>
      <c r="U32" s="176"/>
      <c r="V32" s="176"/>
      <c r="W32" s="176"/>
      <c r="X32" s="218"/>
      <c r="Y32" s="324" t="s">
        <v>12</v>
      </c>
      <c r="Z32" s="530"/>
      <c r="AA32" s="531"/>
      <c r="AB32" s="532" t="s">
        <v>642</v>
      </c>
      <c r="AC32" s="532"/>
      <c r="AD32" s="532"/>
      <c r="AE32" s="348">
        <v>25</v>
      </c>
      <c r="AF32" s="349"/>
      <c r="AG32" s="349"/>
      <c r="AH32" s="349"/>
      <c r="AI32" s="348">
        <v>40</v>
      </c>
      <c r="AJ32" s="349"/>
      <c r="AK32" s="349"/>
      <c r="AL32" s="349"/>
      <c r="AM32" s="348">
        <v>48</v>
      </c>
      <c r="AN32" s="349"/>
      <c r="AO32" s="349"/>
      <c r="AP32" s="349"/>
      <c r="AQ32" s="151" t="s">
        <v>638</v>
      </c>
      <c r="AR32" s="152"/>
      <c r="AS32" s="152"/>
      <c r="AT32" s="153"/>
      <c r="AU32" s="349" t="s">
        <v>730</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642</v>
      </c>
      <c r="AC33" s="503"/>
      <c r="AD33" s="503"/>
      <c r="AE33" s="348">
        <v>16</v>
      </c>
      <c r="AF33" s="349"/>
      <c r="AG33" s="349"/>
      <c r="AH33" s="349"/>
      <c r="AI33" s="348">
        <v>26</v>
      </c>
      <c r="AJ33" s="349"/>
      <c r="AK33" s="349"/>
      <c r="AL33" s="349"/>
      <c r="AM33" s="348">
        <v>29</v>
      </c>
      <c r="AN33" s="349"/>
      <c r="AO33" s="349"/>
      <c r="AP33" s="349"/>
      <c r="AQ33" s="151" t="s">
        <v>638</v>
      </c>
      <c r="AR33" s="152"/>
      <c r="AS33" s="152"/>
      <c r="AT33" s="153"/>
      <c r="AU33" s="349">
        <v>31</v>
      </c>
      <c r="AV33" s="349"/>
      <c r="AW33" s="349"/>
      <c r="AX33" s="350"/>
    </row>
    <row r="34" spans="1:51" ht="105.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156.25</v>
      </c>
      <c r="AF34" s="349"/>
      <c r="AG34" s="349"/>
      <c r="AH34" s="349"/>
      <c r="AI34" s="348">
        <v>153.84615384615401</v>
      </c>
      <c r="AJ34" s="349"/>
      <c r="AK34" s="349"/>
      <c r="AL34" s="349"/>
      <c r="AM34" s="348">
        <f>AM32/AM33*100</f>
        <v>165.51724137931035</v>
      </c>
      <c r="AN34" s="349"/>
      <c r="AO34" s="349"/>
      <c r="AP34" s="349"/>
      <c r="AQ34" s="151" t="s">
        <v>638</v>
      </c>
      <c r="AR34" s="152"/>
      <c r="AS34" s="152"/>
      <c r="AT34" s="153"/>
      <c r="AU34" s="349" t="s">
        <v>731</v>
      </c>
      <c r="AV34" s="349"/>
      <c r="AW34" s="349"/>
      <c r="AX34" s="350"/>
    </row>
    <row r="35" spans="1:51" ht="23.25" customHeight="1" x14ac:dyDescent="0.15">
      <c r="A35" s="876" t="s">
        <v>296</v>
      </c>
      <c r="B35" s="877"/>
      <c r="C35" s="877"/>
      <c r="D35" s="877"/>
      <c r="E35" s="877"/>
      <c r="F35" s="878"/>
      <c r="G35" s="882" t="s">
        <v>643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35.450000000000003"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296</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9"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305</v>
      </c>
      <c r="AF65" s="320"/>
      <c r="AG65" s="320"/>
      <c r="AH65" s="320"/>
      <c r="AI65" s="320" t="s">
        <v>327</v>
      </c>
      <c r="AJ65" s="320"/>
      <c r="AK65" s="320"/>
      <c r="AL65" s="320"/>
      <c r="AM65" s="320" t="s">
        <v>424</v>
      </c>
      <c r="AN65" s="320"/>
      <c r="AO65" s="320"/>
      <c r="AP65" s="320"/>
      <c r="AQ65" s="200" t="s">
        <v>184</v>
      </c>
      <c r="AR65" s="184"/>
      <c r="AS65" s="184"/>
      <c r="AT65" s="185"/>
      <c r="AU65" s="955" t="s">
        <v>133</v>
      </c>
      <c r="AV65" s="955"/>
      <c r="AW65" s="955"/>
      <c r="AX65" s="956"/>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t="s">
        <v>638</v>
      </c>
      <c r="AR66" s="163"/>
      <c r="AS66" s="164" t="s">
        <v>185</v>
      </c>
      <c r="AT66" s="187"/>
      <c r="AU66" s="256">
        <v>12</v>
      </c>
      <c r="AV66" s="256"/>
      <c r="AW66" s="844" t="s">
        <v>269</v>
      </c>
      <c r="AX66" s="957"/>
      <c r="AY66">
        <f>$AY$65</f>
        <v>1</v>
      </c>
    </row>
    <row r="67" spans="1:51" ht="23.25" customHeight="1" x14ac:dyDescent="0.15">
      <c r="A67" s="830"/>
      <c r="B67" s="831"/>
      <c r="C67" s="831"/>
      <c r="D67" s="831"/>
      <c r="E67" s="831"/>
      <c r="F67" s="832"/>
      <c r="G67" s="958" t="s">
        <v>186</v>
      </c>
      <c r="H67" s="941" t="s">
        <v>732</v>
      </c>
      <c r="I67" s="942"/>
      <c r="J67" s="942"/>
      <c r="K67" s="942"/>
      <c r="L67" s="942"/>
      <c r="M67" s="942"/>
      <c r="N67" s="942"/>
      <c r="O67" s="943"/>
      <c r="P67" s="941" t="s">
        <v>671</v>
      </c>
      <c r="Q67" s="942"/>
      <c r="R67" s="942"/>
      <c r="S67" s="942"/>
      <c r="T67" s="942"/>
      <c r="U67" s="942"/>
      <c r="V67" s="943"/>
      <c r="W67" s="947"/>
      <c r="X67" s="948"/>
      <c r="Y67" s="928" t="s">
        <v>12</v>
      </c>
      <c r="Z67" s="928"/>
      <c r="AA67" s="929"/>
      <c r="AB67" s="930" t="s">
        <v>286</v>
      </c>
      <c r="AC67" s="930"/>
      <c r="AD67" s="930"/>
      <c r="AE67" s="348">
        <v>138.69999999999999</v>
      </c>
      <c r="AF67" s="349"/>
      <c r="AG67" s="349"/>
      <c r="AH67" s="349"/>
      <c r="AI67" s="348">
        <v>141.5</v>
      </c>
      <c r="AJ67" s="349"/>
      <c r="AK67" s="349"/>
      <c r="AL67" s="349"/>
      <c r="AM67" s="348" t="s">
        <v>668</v>
      </c>
      <c r="AN67" s="349"/>
      <c r="AO67" s="349"/>
      <c r="AP67" s="349"/>
      <c r="AQ67" s="348" t="s">
        <v>638</v>
      </c>
      <c r="AR67" s="349"/>
      <c r="AS67" s="349"/>
      <c r="AT67" s="795"/>
      <c r="AU67" s="349" t="s">
        <v>638</v>
      </c>
      <c r="AV67" s="349"/>
      <c r="AW67" s="349"/>
      <c r="AX67" s="350"/>
      <c r="AY67">
        <f t="shared" ref="AY67:AY72" si="8">$AY$65</f>
        <v>1</v>
      </c>
    </row>
    <row r="68" spans="1:51" ht="23.25"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286</v>
      </c>
      <c r="AC68" s="953"/>
      <c r="AD68" s="953"/>
      <c r="AE68" s="348">
        <v>94.9</v>
      </c>
      <c r="AF68" s="349"/>
      <c r="AG68" s="349"/>
      <c r="AH68" s="349"/>
      <c r="AI68" s="348">
        <v>94.9</v>
      </c>
      <c r="AJ68" s="349"/>
      <c r="AK68" s="349"/>
      <c r="AL68" s="349"/>
      <c r="AM68" s="348">
        <v>94.9</v>
      </c>
      <c r="AN68" s="349"/>
      <c r="AO68" s="349"/>
      <c r="AP68" s="349"/>
      <c r="AQ68" s="348" t="s">
        <v>638</v>
      </c>
      <c r="AR68" s="349"/>
      <c r="AS68" s="349"/>
      <c r="AT68" s="795"/>
      <c r="AU68" s="349">
        <v>94.9</v>
      </c>
      <c r="AV68" s="349"/>
      <c r="AW68" s="349"/>
      <c r="AX68" s="350"/>
      <c r="AY68">
        <f t="shared" si="8"/>
        <v>1</v>
      </c>
    </row>
    <row r="69" spans="1:51" ht="23.25"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287</v>
      </c>
      <c r="AC69" s="954"/>
      <c r="AD69" s="954"/>
      <c r="AE69" s="356">
        <f>AE68/AE67*100</f>
        <v>68.421052631578959</v>
      </c>
      <c r="AF69" s="357"/>
      <c r="AG69" s="357"/>
      <c r="AH69" s="357"/>
      <c r="AI69" s="356">
        <f>AI68/AI67*100</f>
        <v>67.067137809187287</v>
      </c>
      <c r="AJ69" s="357"/>
      <c r="AK69" s="357"/>
      <c r="AL69" s="357"/>
      <c r="AM69" s="356" t="s">
        <v>668</v>
      </c>
      <c r="AN69" s="357"/>
      <c r="AO69" s="357"/>
      <c r="AP69" s="357"/>
      <c r="AQ69" s="348" t="s">
        <v>638</v>
      </c>
      <c r="AR69" s="349"/>
      <c r="AS69" s="349"/>
      <c r="AT69" s="795"/>
      <c r="AU69" s="349" t="s">
        <v>638</v>
      </c>
      <c r="AV69" s="349"/>
      <c r="AW69" s="349"/>
      <c r="AX69" s="350"/>
      <c r="AY69">
        <f t="shared" si="8"/>
        <v>1</v>
      </c>
    </row>
    <row r="70" spans="1:51" ht="23.25" customHeight="1" x14ac:dyDescent="0.15">
      <c r="A70" s="830" t="s">
        <v>275</v>
      </c>
      <c r="B70" s="831"/>
      <c r="C70" s="831"/>
      <c r="D70" s="831"/>
      <c r="E70" s="831"/>
      <c r="F70" s="832"/>
      <c r="G70" s="918" t="s">
        <v>187</v>
      </c>
      <c r="H70" s="919" t="s">
        <v>644</v>
      </c>
      <c r="I70" s="919"/>
      <c r="J70" s="919"/>
      <c r="K70" s="919"/>
      <c r="L70" s="919"/>
      <c r="M70" s="919"/>
      <c r="N70" s="919"/>
      <c r="O70" s="919"/>
      <c r="P70" s="919" t="s">
        <v>645</v>
      </c>
      <c r="Q70" s="919"/>
      <c r="R70" s="919"/>
      <c r="S70" s="919"/>
      <c r="T70" s="919"/>
      <c r="U70" s="919"/>
      <c r="V70" s="919"/>
      <c r="W70" s="922" t="s">
        <v>285</v>
      </c>
      <c r="X70" s="923"/>
      <c r="Y70" s="928" t="s">
        <v>12</v>
      </c>
      <c r="Z70" s="928"/>
      <c r="AA70" s="929"/>
      <c r="AB70" s="930" t="s">
        <v>286</v>
      </c>
      <c r="AC70" s="930"/>
      <c r="AD70" s="930"/>
      <c r="AE70" s="348" t="s">
        <v>638</v>
      </c>
      <c r="AF70" s="349"/>
      <c r="AG70" s="349"/>
      <c r="AH70" s="349"/>
      <c r="AI70" s="348" t="s">
        <v>638</v>
      </c>
      <c r="AJ70" s="349"/>
      <c r="AK70" s="349"/>
      <c r="AL70" s="349"/>
      <c r="AM70" s="348" t="s">
        <v>668</v>
      </c>
      <c r="AN70" s="349"/>
      <c r="AO70" s="349"/>
      <c r="AP70" s="349"/>
      <c r="AQ70" s="348" t="s">
        <v>638</v>
      </c>
      <c r="AR70" s="349"/>
      <c r="AS70" s="349"/>
      <c r="AT70" s="795"/>
      <c r="AU70" s="349" t="s">
        <v>638</v>
      </c>
      <c r="AV70" s="349"/>
      <c r="AW70" s="349"/>
      <c r="AX70" s="350"/>
      <c r="AY70">
        <f t="shared" si="8"/>
        <v>1</v>
      </c>
    </row>
    <row r="71" spans="1:51" ht="23.25"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286</v>
      </c>
      <c r="AC71" s="953"/>
      <c r="AD71" s="953"/>
      <c r="AE71" s="348" t="s">
        <v>638</v>
      </c>
      <c r="AF71" s="349"/>
      <c r="AG71" s="349"/>
      <c r="AH71" s="349"/>
      <c r="AI71" s="348" t="s">
        <v>638</v>
      </c>
      <c r="AJ71" s="349"/>
      <c r="AK71" s="349"/>
      <c r="AL71" s="349"/>
      <c r="AM71" s="348" t="s">
        <v>672</v>
      </c>
      <c r="AN71" s="349"/>
      <c r="AO71" s="349"/>
      <c r="AP71" s="349"/>
      <c r="AQ71" s="348" t="s">
        <v>638</v>
      </c>
      <c r="AR71" s="349"/>
      <c r="AS71" s="349"/>
      <c r="AT71" s="795"/>
      <c r="AU71" s="349" t="s">
        <v>638</v>
      </c>
      <c r="AV71" s="349"/>
      <c r="AW71" s="349"/>
      <c r="AX71" s="350"/>
      <c r="AY71">
        <f t="shared" si="8"/>
        <v>1</v>
      </c>
    </row>
    <row r="72" spans="1:51" ht="57"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287</v>
      </c>
      <c r="AC72" s="954"/>
      <c r="AD72" s="954"/>
      <c r="AE72" s="356" t="s">
        <v>638</v>
      </c>
      <c r="AF72" s="357"/>
      <c r="AG72" s="357"/>
      <c r="AH72" s="357"/>
      <c r="AI72" s="356" t="s">
        <v>638</v>
      </c>
      <c r="AJ72" s="357"/>
      <c r="AK72" s="357"/>
      <c r="AL72" s="357"/>
      <c r="AM72" s="356" t="s">
        <v>668</v>
      </c>
      <c r="AN72" s="357"/>
      <c r="AO72" s="357"/>
      <c r="AP72" s="917"/>
      <c r="AQ72" s="348" t="s">
        <v>638</v>
      </c>
      <c r="AR72" s="349"/>
      <c r="AS72" s="349"/>
      <c r="AT72" s="795"/>
      <c r="AU72" s="349" t="s">
        <v>638</v>
      </c>
      <c r="AV72" s="349"/>
      <c r="AW72" s="349"/>
      <c r="AX72" s="350"/>
      <c r="AY72">
        <f t="shared" si="8"/>
        <v>1</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646</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615</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305</v>
      </c>
      <c r="AF100" s="803"/>
      <c r="AG100" s="803"/>
      <c r="AH100" s="804"/>
      <c r="AI100" s="802" t="s">
        <v>327</v>
      </c>
      <c r="AJ100" s="803"/>
      <c r="AK100" s="803"/>
      <c r="AL100" s="804"/>
      <c r="AM100" s="802" t="s">
        <v>424</v>
      </c>
      <c r="AN100" s="803"/>
      <c r="AO100" s="803"/>
      <c r="AP100" s="804"/>
      <c r="AQ100" s="905" t="s">
        <v>332</v>
      </c>
      <c r="AR100" s="906"/>
      <c r="AS100" s="906"/>
      <c r="AT100" s="907"/>
      <c r="AU100" s="905" t="s">
        <v>456</v>
      </c>
      <c r="AV100" s="906"/>
      <c r="AW100" s="906"/>
      <c r="AX100" s="908"/>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648</v>
      </c>
      <c r="AC101" s="532"/>
      <c r="AD101" s="532"/>
      <c r="AE101" s="343">
        <v>3</v>
      </c>
      <c r="AF101" s="343"/>
      <c r="AG101" s="343"/>
      <c r="AH101" s="343"/>
      <c r="AI101" s="343">
        <v>3</v>
      </c>
      <c r="AJ101" s="343"/>
      <c r="AK101" s="343"/>
      <c r="AL101" s="343"/>
      <c r="AM101" s="343">
        <v>4</v>
      </c>
      <c r="AN101" s="343"/>
      <c r="AO101" s="343"/>
      <c r="AP101" s="343"/>
      <c r="AQ101" s="343" t="s">
        <v>669</v>
      </c>
      <c r="AR101" s="343"/>
      <c r="AS101" s="343"/>
      <c r="AT101" s="343"/>
      <c r="AU101" s="348" t="s">
        <v>668</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648</v>
      </c>
      <c r="AC102" s="532"/>
      <c r="AD102" s="532"/>
      <c r="AE102" s="343">
        <v>3</v>
      </c>
      <c r="AF102" s="343"/>
      <c r="AG102" s="343"/>
      <c r="AH102" s="343"/>
      <c r="AI102" s="343">
        <v>3</v>
      </c>
      <c r="AJ102" s="343"/>
      <c r="AK102" s="343"/>
      <c r="AL102" s="343"/>
      <c r="AM102" s="343">
        <v>3</v>
      </c>
      <c r="AN102" s="343"/>
      <c r="AO102" s="343"/>
      <c r="AP102" s="343"/>
      <c r="AQ102" s="343">
        <v>3</v>
      </c>
      <c r="AR102" s="343"/>
      <c r="AS102" s="343"/>
      <c r="AT102" s="343"/>
      <c r="AU102" s="356">
        <v>3</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673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649</v>
      </c>
      <c r="AC116" s="286"/>
      <c r="AD116" s="287"/>
      <c r="AE116" s="343">
        <v>138.69999999999999</v>
      </c>
      <c r="AF116" s="343"/>
      <c r="AG116" s="343"/>
      <c r="AH116" s="343"/>
      <c r="AI116" s="343">
        <v>141.5</v>
      </c>
      <c r="AJ116" s="343"/>
      <c r="AK116" s="343"/>
      <c r="AL116" s="343"/>
      <c r="AM116" s="343" t="s">
        <v>669</v>
      </c>
      <c r="AN116" s="343"/>
      <c r="AO116" s="343"/>
      <c r="AP116" s="343"/>
      <c r="AQ116" s="348">
        <v>141.5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650</v>
      </c>
      <c r="AC117" s="328"/>
      <c r="AD117" s="329"/>
      <c r="AE117" s="291" t="s">
        <v>651</v>
      </c>
      <c r="AF117" s="291"/>
      <c r="AG117" s="291"/>
      <c r="AH117" s="291"/>
      <c r="AI117" s="291" t="s">
        <v>727</v>
      </c>
      <c r="AJ117" s="291"/>
      <c r="AK117" s="291"/>
      <c r="AL117" s="291"/>
      <c r="AM117" s="291" t="s">
        <v>668</v>
      </c>
      <c r="AN117" s="291"/>
      <c r="AO117" s="291"/>
      <c r="AP117" s="291"/>
      <c r="AQ117" s="291" t="s">
        <v>728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652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653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653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653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654</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320</v>
      </c>
      <c r="B130" s="970"/>
      <c r="C130" s="969" t="s">
        <v>188</v>
      </c>
      <c r="D130" s="970"/>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v>12</v>
      </c>
      <c r="AV133" s="163"/>
      <c r="AW133" s="164" t="s">
        <v>175</v>
      </c>
      <c r="AX133" s="165"/>
      <c r="AY133">
        <f>$AY$132</f>
        <v>1</v>
      </c>
    </row>
    <row r="134" spans="1:51" ht="39.75" customHeight="1" x14ac:dyDescent="0.15">
      <c r="A134" s="973"/>
      <c r="B134" s="238"/>
      <c r="C134" s="237"/>
      <c r="D134" s="238"/>
      <c r="E134" s="237"/>
      <c r="F134" s="299"/>
      <c r="G134" s="217" t="s">
        <v>657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287</v>
      </c>
      <c r="AC134" s="209"/>
      <c r="AD134" s="209"/>
      <c r="AE134" s="251">
        <v>65.5</v>
      </c>
      <c r="AF134" s="152"/>
      <c r="AG134" s="152"/>
      <c r="AH134" s="152"/>
      <c r="AI134" s="251">
        <v>61.2</v>
      </c>
      <c r="AJ134" s="152"/>
      <c r="AK134" s="152"/>
      <c r="AL134" s="152"/>
      <c r="AM134" s="251">
        <v>60.8</v>
      </c>
      <c r="AN134" s="152"/>
      <c r="AO134" s="152"/>
      <c r="AP134" s="152"/>
      <c r="AQ134" s="251" t="s">
        <v>638</v>
      </c>
      <c r="AR134" s="152"/>
      <c r="AS134" s="152"/>
      <c r="AT134" s="152"/>
      <c r="AU134" s="251" t="s">
        <v>730</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287</v>
      </c>
      <c r="AC135" s="160"/>
      <c r="AD135" s="160"/>
      <c r="AE135" s="251" t="s">
        <v>638</v>
      </c>
      <c r="AF135" s="152"/>
      <c r="AG135" s="152"/>
      <c r="AH135" s="152"/>
      <c r="AI135" s="251" t="s">
        <v>638</v>
      </c>
      <c r="AJ135" s="152"/>
      <c r="AK135" s="152"/>
      <c r="AL135" s="152"/>
      <c r="AM135" s="251" t="s">
        <v>733</v>
      </c>
      <c r="AN135" s="152"/>
      <c r="AO135" s="152"/>
      <c r="AP135" s="152"/>
      <c r="AQ135" s="251" t="s">
        <v>638</v>
      </c>
      <c r="AR135" s="152"/>
      <c r="AS135" s="152"/>
      <c r="AT135" s="152"/>
      <c r="AU135" s="251">
        <v>100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674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57" customHeight="1" x14ac:dyDescent="0.15">
      <c r="A430" s="973"/>
      <c r="B430" s="238"/>
      <c r="C430" s="235" t="s">
        <v>586</v>
      </c>
      <c r="D430" s="236"/>
      <c r="E430" s="224" t="s">
        <v>314</v>
      </c>
      <c r="F430" s="429"/>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3"/>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675</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668</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675</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73"/>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668</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668</v>
      </c>
      <c r="AN459" s="152"/>
      <c r="AO459" s="152"/>
      <c r="AP459" s="153"/>
      <c r="AQ459" s="151" t="s">
        <v>638</v>
      </c>
      <c r="AR459" s="152"/>
      <c r="AS459" s="152"/>
      <c r="AT459" s="153"/>
      <c r="AU459" s="152" t="s">
        <v>638</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668</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676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5.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667</v>
      </c>
      <c r="AE702" s="875"/>
      <c r="AF702" s="875"/>
      <c r="AG702" s="864" t="s">
        <v>680</v>
      </c>
      <c r="AH702" s="865"/>
      <c r="AI702" s="865"/>
      <c r="AJ702" s="865"/>
      <c r="AK702" s="865"/>
      <c r="AL702" s="865"/>
      <c r="AM702" s="865"/>
      <c r="AN702" s="865"/>
      <c r="AO702" s="865"/>
      <c r="AP702" s="865"/>
      <c r="AQ702" s="865"/>
      <c r="AR702" s="865"/>
      <c r="AS702" s="865"/>
      <c r="AT702" s="865"/>
      <c r="AU702" s="865"/>
      <c r="AV702" s="865"/>
      <c r="AW702" s="865"/>
      <c r="AX702" s="866"/>
    </row>
    <row r="703" spans="1:51" ht="35.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667</v>
      </c>
      <c r="AE703" s="170"/>
      <c r="AF703" s="170"/>
      <c r="AG703" s="648" t="s">
        <v>681</v>
      </c>
      <c r="AH703" s="649"/>
      <c r="AI703" s="649"/>
      <c r="AJ703" s="649"/>
      <c r="AK703" s="649"/>
      <c r="AL703" s="649"/>
      <c r="AM703" s="649"/>
      <c r="AN703" s="649"/>
      <c r="AO703" s="649"/>
      <c r="AP703" s="649"/>
      <c r="AQ703" s="649"/>
      <c r="AR703" s="649"/>
      <c r="AS703" s="649"/>
      <c r="AT703" s="649"/>
      <c r="AU703" s="649"/>
      <c r="AV703" s="649"/>
      <c r="AW703" s="649"/>
      <c r="AX703" s="650"/>
    </row>
    <row r="704" spans="1:51" ht="35.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667</v>
      </c>
      <c r="AE704" s="567"/>
      <c r="AF704" s="567"/>
      <c r="AG704" s="409" t="s">
        <v>682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667</v>
      </c>
      <c r="AE705" s="717"/>
      <c r="AF705" s="717"/>
      <c r="AG705" s="175" t="s">
        <v>729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297</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678</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679</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45.7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667</v>
      </c>
      <c r="AE709" s="170"/>
      <c r="AF709" s="170"/>
      <c r="AG709" s="648" t="s">
        <v>683</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679</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35.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667</v>
      </c>
      <c r="AE711" s="170"/>
      <c r="AF711" s="170"/>
      <c r="AG711" s="648" t="s">
        <v>684</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679</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679</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35.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667</v>
      </c>
      <c r="AE714" s="573"/>
      <c r="AF714" s="574"/>
      <c r="AG714" s="673" t="s">
        <v>685</v>
      </c>
      <c r="AH714" s="674"/>
      <c r="AI714" s="674"/>
      <c r="AJ714" s="674"/>
      <c r="AK714" s="674"/>
      <c r="AL714" s="674"/>
      <c r="AM714" s="674"/>
      <c r="AN714" s="674"/>
      <c r="AO714" s="674"/>
      <c r="AP714" s="674"/>
      <c r="AQ714" s="674"/>
      <c r="AR714" s="674"/>
      <c r="AS714" s="674"/>
      <c r="AT714" s="674"/>
      <c r="AU714" s="674"/>
      <c r="AV714" s="674"/>
      <c r="AW714" s="674"/>
      <c r="AX714" s="675"/>
    </row>
    <row r="715" spans="1:50" ht="35.2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667</v>
      </c>
      <c r="AE715" s="652"/>
      <c r="AF715" s="758"/>
      <c r="AG715" s="507" t="s">
        <v>686</v>
      </c>
      <c r="AH715" s="508"/>
      <c r="AI715" s="508"/>
      <c r="AJ715" s="508"/>
      <c r="AK715" s="508"/>
      <c r="AL715" s="508"/>
      <c r="AM715" s="508"/>
      <c r="AN715" s="508"/>
      <c r="AO715" s="508"/>
      <c r="AP715" s="508"/>
      <c r="AQ715" s="508"/>
      <c r="AR715" s="508"/>
      <c r="AS715" s="508"/>
      <c r="AT715" s="508"/>
      <c r="AU715" s="508"/>
      <c r="AV715" s="508"/>
      <c r="AW715" s="508"/>
      <c r="AX715" s="509"/>
    </row>
    <row r="716" spans="1:50" ht="50.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667</v>
      </c>
      <c r="AE716" s="740"/>
      <c r="AF716" s="740"/>
      <c r="AG716" s="648" t="s">
        <v>687</v>
      </c>
      <c r="AH716" s="649"/>
      <c r="AI716" s="649"/>
      <c r="AJ716" s="649"/>
      <c r="AK716" s="649"/>
      <c r="AL716" s="649"/>
      <c r="AM716" s="649"/>
      <c r="AN716" s="649"/>
      <c r="AO716" s="649"/>
      <c r="AP716" s="649"/>
      <c r="AQ716" s="649"/>
      <c r="AR716" s="649"/>
      <c r="AS716" s="649"/>
      <c r="AT716" s="649"/>
      <c r="AU716" s="649"/>
      <c r="AV716" s="649"/>
      <c r="AW716" s="649"/>
      <c r="AX716" s="650"/>
    </row>
    <row r="717" spans="1:50" ht="35.2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667</v>
      </c>
      <c r="AE717" s="170"/>
      <c r="AF717" s="170"/>
      <c r="AG717" s="648" t="s">
        <v>688</v>
      </c>
      <c r="AH717" s="649"/>
      <c r="AI717" s="649"/>
      <c r="AJ717" s="649"/>
      <c r="AK717" s="649"/>
      <c r="AL717" s="649"/>
      <c r="AM717" s="649"/>
      <c r="AN717" s="649"/>
      <c r="AO717" s="649"/>
      <c r="AP717" s="649"/>
      <c r="AQ717" s="649"/>
      <c r="AR717" s="649"/>
      <c r="AS717" s="649"/>
      <c r="AT717" s="649"/>
      <c r="AU717" s="649"/>
      <c r="AV717" s="649"/>
      <c r="AW717" s="649"/>
      <c r="AX717" s="650"/>
    </row>
    <row r="718" spans="1:50" ht="35.2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667</v>
      </c>
      <c r="AE718" s="170"/>
      <c r="AF718" s="170"/>
      <c r="AG718" s="178" t="s">
        <v>689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679</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737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690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587</v>
      </c>
      <c r="B737" s="143"/>
      <c r="C737" s="143"/>
      <c r="D737" s="144"/>
      <c r="E737" s="90" t="s">
        <v>658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659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660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661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663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626</v>
      </c>
      <c r="F746" s="98"/>
      <c r="G746" s="98"/>
      <c r="H746" s="85" t="str">
        <f>IF(E746="","","-")</f>
        <v>-</v>
      </c>
      <c r="I746" s="98"/>
      <c r="J746" s="98"/>
      <c r="K746" s="85" t="str">
        <f>IF(I746="","","-")</f>
        <v/>
      </c>
      <c r="L746" s="89">
        <v>261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626</v>
      </c>
      <c r="F747" s="98"/>
      <c r="G747" s="98"/>
      <c r="H747" s="85" t="str">
        <f>IF(E747="","","-")</f>
        <v>-</v>
      </c>
      <c r="I747" s="98"/>
      <c r="J747" s="98"/>
      <c r="K747" s="85" t="str">
        <f>IF(I747="","","-")</f>
        <v/>
      </c>
      <c r="L747" s="89">
        <v>263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301</v>
      </c>
      <c r="B787" s="742"/>
      <c r="C787" s="742"/>
      <c r="D787" s="742"/>
      <c r="E787" s="742"/>
      <c r="F787" s="743"/>
      <c r="G787" s="420" t="s">
        <v>716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717</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691</v>
      </c>
      <c r="H789" s="431"/>
      <c r="I789" s="431"/>
      <c r="J789" s="431"/>
      <c r="K789" s="432"/>
      <c r="L789" s="433" t="s">
        <v>698</v>
      </c>
      <c r="M789" s="434"/>
      <c r="N789" s="434"/>
      <c r="O789" s="434"/>
      <c r="P789" s="434"/>
      <c r="Q789" s="434"/>
      <c r="R789" s="434"/>
      <c r="S789" s="434"/>
      <c r="T789" s="434"/>
      <c r="U789" s="434"/>
      <c r="V789" s="434"/>
      <c r="W789" s="434"/>
      <c r="X789" s="435"/>
      <c r="Y789" s="436">
        <v>11.8</v>
      </c>
      <c r="Z789" s="437"/>
      <c r="AA789" s="437"/>
      <c r="AB789" s="538"/>
      <c r="AC789" s="430" t="s">
        <v>701</v>
      </c>
      <c r="AD789" s="431"/>
      <c r="AE789" s="431"/>
      <c r="AF789" s="431"/>
      <c r="AG789" s="432"/>
      <c r="AH789" s="433" t="s">
        <v>708</v>
      </c>
      <c r="AI789" s="434"/>
      <c r="AJ789" s="434"/>
      <c r="AK789" s="434"/>
      <c r="AL789" s="434"/>
      <c r="AM789" s="434"/>
      <c r="AN789" s="434"/>
      <c r="AO789" s="434"/>
      <c r="AP789" s="434"/>
      <c r="AQ789" s="434"/>
      <c r="AR789" s="434"/>
      <c r="AS789" s="434"/>
      <c r="AT789" s="435"/>
      <c r="AU789" s="436">
        <v>4.3</v>
      </c>
      <c r="AV789" s="437"/>
      <c r="AW789" s="437"/>
      <c r="AX789" s="438"/>
    </row>
    <row r="790" spans="1:51" ht="24.75" customHeight="1" x14ac:dyDescent="0.15">
      <c r="A790" s="537"/>
      <c r="B790" s="744"/>
      <c r="C790" s="744"/>
      <c r="D790" s="744"/>
      <c r="E790" s="744"/>
      <c r="F790" s="745"/>
      <c r="G790" s="333" t="s">
        <v>692</v>
      </c>
      <c r="H790" s="334"/>
      <c r="I790" s="334"/>
      <c r="J790" s="334"/>
      <c r="K790" s="335"/>
      <c r="L790" s="383" t="s">
        <v>718</v>
      </c>
      <c r="M790" s="384"/>
      <c r="N790" s="384"/>
      <c r="O790" s="384"/>
      <c r="P790" s="384"/>
      <c r="Q790" s="384"/>
      <c r="R790" s="384"/>
      <c r="S790" s="384"/>
      <c r="T790" s="384"/>
      <c r="U790" s="384"/>
      <c r="V790" s="384"/>
      <c r="W790" s="384"/>
      <c r="X790" s="385"/>
      <c r="Y790" s="380">
        <v>4.5999999999999996</v>
      </c>
      <c r="Z790" s="381"/>
      <c r="AA790" s="381"/>
      <c r="AB790" s="387"/>
      <c r="AC790" s="333" t="s">
        <v>702</v>
      </c>
      <c r="AD790" s="334"/>
      <c r="AE790" s="334"/>
      <c r="AF790" s="334"/>
      <c r="AG790" s="335"/>
      <c r="AH790" s="383" t="s">
        <v>709</v>
      </c>
      <c r="AI790" s="384"/>
      <c r="AJ790" s="384"/>
      <c r="AK790" s="384"/>
      <c r="AL790" s="384"/>
      <c r="AM790" s="384"/>
      <c r="AN790" s="384"/>
      <c r="AO790" s="384"/>
      <c r="AP790" s="384"/>
      <c r="AQ790" s="384"/>
      <c r="AR790" s="384"/>
      <c r="AS790" s="384"/>
      <c r="AT790" s="385"/>
      <c r="AU790" s="380">
        <v>2</v>
      </c>
      <c r="AV790" s="381"/>
      <c r="AW790" s="381"/>
      <c r="AX790" s="382"/>
    </row>
    <row r="791" spans="1:51" ht="24.75" customHeight="1" x14ac:dyDescent="0.15">
      <c r="A791" s="537"/>
      <c r="B791" s="744"/>
      <c r="C791" s="744"/>
      <c r="D791" s="744"/>
      <c r="E791" s="744"/>
      <c r="F791" s="745"/>
      <c r="G791" s="333" t="s">
        <v>693</v>
      </c>
      <c r="H791" s="334"/>
      <c r="I791" s="334"/>
      <c r="J791" s="334"/>
      <c r="K791" s="335"/>
      <c r="L791" s="383" t="s">
        <v>699</v>
      </c>
      <c r="M791" s="384"/>
      <c r="N791" s="384"/>
      <c r="O791" s="384"/>
      <c r="P791" s="384"/>
      <c r="Q791" s="384"/>
      <c r="R791" s="384"/>
      <c r="S791" s="384"/>
      <c r="T791" s="384"/>
      <c r="U791" s="384"/>
      <c r="V791" s="384"/>
      <c r="W791" s="384"/>
      <c r="X791" s="385"/>
      <c r="Y791" s="380">
        <v>1.5</v>
      </c>
      <c r="Z791" s="381"/>
      <c r="AA791" s="381"/>
      <c r="AB791" s="387"/>
      <c r="AC791" s="333" t="s">
        <v>703</v>
      </c>
      <c r="AD791" s="334"/>
      <c r="AE791" s="334"/>
      <c r="AF791" s="334"/>
      <c r="AG791" s="335"/>
      <c r="AH791" s="383" t="s">
        <v>724</v>
      </c>
      <c r="AI791" s="384"/>
      <c r="AJ791" s="384"/>
      <c r="AK791" s="384"/>
      <c r="AL791" s="384"/>
      <c r="AM791" s="384"/>
      <c r="AN791" s="384"/>
      <c r="AO791" s="384"/>
      <c r="AP791" s="384"/>
      <c r="AQ791" s="384"/>
      <c r="AR791" s="384"/>
      <c r="AS791" s="384"/>
      <c r="AT791" s="385"/>
      <c r="AU791" s="380">
        <v>0.2</v>
      </c>
      <c r="AV791" s="381"/>
      <c r="AW791" s="381"/>
      <c r="AX791" s="382"/>
    </row>
    <row r="792" spans="1:51" ht="24.75" customHeight="1" x14ac:dyDescent="0.15">
      <c r="A792" s="537"/>
      <c r="B792" s="744"/>
      <c r="C792" s="744"/>
      <c r="D792" s="744"/>
      <c r="E792" s="744"/>
      <c r="F792" s="745"/>
      <c r="G792" s="333" t="s">
        <v>694</v>
      </c>
      <c r="H792" s="334"/>
      <c r="I792" s="334"/>
      <c r="J792" s="334"/>
      <c r="K792" s="335"/>
      <c r="L792" s="383" t="s">
        <v>721</v>
      </c>
      <c r="M792" s="384"/>
      <c r="N792" s="384"/>
      <c r="O792" s="384"/>
      <c r="P792" s="384"/>
      <c r="Q792" s="384"/>
      <c r="R792" s="384"/>
      <c r="S792" s="384"/>
      <c r="T792" s="384"/>
      <c r="U792" s="384"/>
      <c r="V792" s="384"/>
      <c r="W792" s="384"/>
      <c r="X792" s="385"/>
      <c r="Y792" s="380">
        <v>0.6</v>
      </c>
      <c r="Z792" s="381"/>
      <c r="AA792" s="381"/>
      <c r="AB792" s="387"/>
      <c r="AC792" s="333" t="s">
        <v>704</v>
      </c>
      <c r="AD792" s="334"/>
      <c r="AE792" s="334"/>
      <c r="AF792" s="334"/>
      <c r="AG792" s="335"/>
      <c r="AH792" s="383" t="s">
        <v>710</v>
      </c>
      <c r="AI792" s="384"/>
      <c r="AJ792" s="384"/>
      <c r="AK792" s="384"/>
      <c r="AL792" s="384"/>
      <c r="AM792" s="384"/>
      <c r="AN792" s="384"/>
      <c r="AO792" s="384"/>
      <c r="AP792" s="384"/>
      <c r="AQ792" s="384"/>
      <c r="AR792" s="384"/>
      <c r="AS792" s="384"/>
      <c r="AT792" s="385"/>
      <c r="AU792" s="380">
        <v>0.1</v>
      </c>
      <c r="AV792" s="381"/>
      <c r="AW792" s="381"/>
      <c r="AX792" s="382"/>
    </row>
    <row r="793" spans="1:51" ht="24.75" customHeight="1" x14ac:dyDescent="0.15">
      <c r="A793" s="537"/>
      <c r="B793" s="744"/>
      <c r="C793" s="744"/>
      <c r="D793" s="744"/>
      <c r="E793" s="744"/>
      <c r="F793" s="745"/>
      <c r="G793" s="333" t="s">
        <v>695</v>
      </c>
      <c r="H793" s="334"/>
      <c r="I793" s="334"/>
      <c r="J793" s="334"/>
      <c r="K793" s="335"/>
      <c r="L793" s="383" t="s">
        <v>720</v>
      </c>
      <c r="M793" s="384"/>
      <c r="N793" s="384"/>
      <c r="O793" s="384"/>
      <c r="P793" s="384"/>
      <c r="Q793" s="384"/>
      <c r="R793" s="384"/>
      <c r="S793" s="384"/>
      <c r="T793" s="384"/>
      <c r="U793" s="384"/>
      <c r="V793" s="384"/>
      <c r="W793" s="384"/>
      <c r="X793" s="385"/>
      <c r="Y793" s="380">
        <v>0.1</v>
      </c>
      <c r="Z793" s="381"/>
      <c r="AA793" s="381"/>
      <c r="AB793" s="387"/>
      <c r="AC793" s="333" t="s">
        <v>705</v>
      </c>
      <c r="AD793" s="334"/>
      <c r="AE793" s="334"/>
      <c r="AF793" s="334"/>
      <c r="AG793" s="335"/>
      <c r="AH793" s="383" t="s">
        <v>723</v>
      </c>
      <c r="AI793" s="384"/>
      <c r="AJ793" s="384"/>
      <c r="AK793" s="384"/>
      <c r="AL793" s="384"/>
      <c r="AM793" s="384"/>
      <c r="AN793" s="384"/>
      <c r="AO793" s="384"/>
      <c r="AP793" s="384"/>
      <c r="AQ793" s="384"/>
      <c r="AR793" s="384"/>
      <c r="AS793" s="384"/>
      <c r="AT793" s="385"/>
      <c r="AU793" s="380">
        <v>0.1</v>
      </c>
      <c r="AV793" s="381"/>
      <c r="AW793" s="381"/>
      <c r="AX793" s="382"/>
    </row>
    <row r="794" spans="1:51" ht="24.75" customHeight="1" x14ac:dyDescent="0.15">
      <c r="A794" s="537"/>
      <c r="B794" s="744"/>
      <c r="C794" s="744"/>
      <c r="D794" s="744"/>
      <c r="E794" s="744"/>
      <c r="F794" s="745"/>
      <c r="G794" s="333" t="s">
        <v>696</v>
      </c>
      <c r="H794" s="334"/>
      <c r="I794" s="334"/>
      <c r="J794" s="334"/>
      <c r="K794" s="335"/>
      <c r="L794" s="383" t="s">
        <v>719</v>
      </c>
      <c r="M794" s="384"/>
      <c r="N794" s="384"/>
      <c r="O794" s="384"/>
      <c r="P794" s="384"/>
      <c r="Q794" s="384"/>
      <c r="R794" s="384"/>
      <c r="S794" s="384"/>
      <c r="T794" s="384"/>
      <c r="U794" s="384"/>
      <c r="V794" s="384"/>
      <c r="W794" s="384"/>
      <c r="X794" s="385"/>
      <c r="Y794" s="380">
        <v>0.1</v>
      </c>
      <c r="Z794" s="381"/>
      <c r="AA794" s="381"/>
      <c r="AB794" s="387"/>
      <c r="AC794" s="333" t="s">
        <v>706</v>
      </c>
      <c r="AD794" s="334"/>
      <c r="AE794" s="334"/>
      <c r="AF794" s="334"/>
      <c r="AG794" s="335"/>
      <c r="AH794" s="383" t="s">
        <v>722</v>
      </c>
      <c r="AI794" s="384"/>
      <c r="AJ794" s="384"/>
      <c r="AK794" s="384"/>
      <c r="AL794" s="384"/>
      <c r="AM794" s="384"/>
      <c r="AN794" s="384"/>
      <c r="AO794" s="384"/>
      <c r="AP794" s="384"/>
      <c r="AQ794" s="384"/>
      <c r="AR794" s="384"/>
      <c r="AS794" s="384"/>
      <c r="AT794" s="385"/>
      <c r="AU794" s="380">
        <v>0.1</v>
      </c>
      <c r="AV794" s="381"/>
      <c r="AW794" s="381"/>
      <c r="AX794" s="382"/>
    </row>
    <row r="795" spans="1:51" ht="24.75" customHeight="1" x14ac:dyDescent="0.15">
      <c r="A795" s="537"/>
      <c r="B795" s="744"/>
      <c r="C795" s="744"/>
      <c r="D795" s="744"/>
      <c r="E795" s="744"/>
      <c r="F795" s="745"/>
      <c r="G795" s="333" t="s">
        <v>697</v>
      </c>
      <c r="H795" s="334"/>
      <c r="I795" s="334"/>
      <c r="J795" s="334"/>
      <c r="K795" s="335"/>
      <c r="L795" s="383" t="s">
        <v>700</v>
      </c>
      <c r="M795" s="384"/>
      <c r="N795" s="384"/>
      <c r="O795" s="384"/>
      <c r="P795" s="384"/>
      <c r="Q795" s="384"/>
      <c r="R795" s="384"/>
      <c r="S795" s="384"/>
      <c r="T795" s="384"/>
      <c r="U795" s="384"/>
      <c r="V795" s="384"/>
      <c r="W795" s="384"/>
      <c r="X795" s="385"/>
      <c r="Y795" s="380">
        <v>4.9000000000000004</v>
      </c>
      <c r="Z795" s="381"/>
      <c r="AA795" s="381"/>
      <c r="AB795" s="387"/>
      <c r="AC795" s="333" t="s">
        <v>707</v>
      </c>
      <c r="AD795" s="334"/>
      <c r="AE795" s="334"/>
      <c r="AF795" s="334"/>
      <c r="AG795" s="335"/>
      <c r="AH795" s="383" t="s">
        <v>725</v>
      </c>
      <c r="AI795" s="384"/>
      <c r="AJ795" s="384"/>
      <c r="AK795" s="384"/>
      <c r="AL795" s="384"/>
      <c r="AM795" s="384"/>
      <c r="AN795" s="384"/>
      <c r="AO795" s="384"/>
      <c r="AP795" s="384"/>
      <c r="AQ795" s="384"/>
      <c r="AR795" s="384"/>
      <c r="AS795" s="384"/>
      <c r="AT795" s="385"/>
      <c r="AU795" s="380">
        <v>1.4</v>
      </c>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23.6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8.1999999999999993</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74.4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42.6" customHeight="1" x14ac:dyDescent="0.15">
      <c r="A845" s="386">
        <v>1</v>
      </c>
      <c r="B845" s="386">
        <v>1</v>
      </c>
      <c r="C845" s="400" t="s">
        <v>711</v>
      </c>
      <c r="D845" s="400"/>
      <c r="E845" s="400"/>
      <c r="F845" s="400"/>
      <c r="G845" s="400"/>
      <c r="H845" s="400"/>
      <c r="I845" s="400"/>
      <c r="J845" s="401">
        <v>6012701004917</v>
      </c>
      <c r="K845" s="402"/>
      <c r="L845" s="402"/>
      <c r="M845" s="402"/>
      <c r="N845" s="402"/>
      <c r="O845" s="402"/>
      <c r="P845" s="302" t="s">
        <v>712</v>
      </c>
      <c r="Q845" s="302"/>
      <c r="R845" s="302"/>
      <c r="S845" s="302"/>
      <c r="T845" s="302"/>
      <c r="U845" s="302"/>
      <c r="V845" s="302"/>
      <c r="W845" s="302"/>
      <c r="X845" s="302"/>
      <c r="Y845" s="303">
        <v>23.6</v>
      </c>
      <c r="Z845" s="304"/>
      <c r="AA845" s="304"/>
      <c r="AB845" s="305"/>
      <c r="AC845" s="307" t="s">
        <v>289</v>
      </c>
      <c r="AD845" s="308"/>
      <c r="AE845" s="308"/>
      <c r="AF845" s="308"/>
      <c r="AG845" s="308"/>
      <c r="AH845" s="403">
        <v>1</v>
      </c>
      <c r="AI845" s="404"/>
      <c r="AJ845" s="404"/>
      <c r="AK845" s="404"/>
      <c r="AL845" s="311">
        <v>94.6</v>
      </c>
      <c r="AM845" s="312"/>
      <c r="AN845" s="312"/>
      <c r="AO845" s="313"/>
      <c r="AP845" s="306" t="s">
        <v>726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71.4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8.75" customHeight="1" x14ac:dyDescent="0.15">
      <c r="A878" s="386">
        <v>1</v>
      </c>
      <c r="B878" s="386">
        <v>1</v>
      </c>
      <c r="C878" s="400" t="s">
        <v>713</v>
      </c>
      <c r="D878" s="400"/>
      <c r="E878" s="400"/>
      <c r="F878" s="400"/>
      <c r="G878" s="400"/>
      <c r="H878" s="400"/>
      <c r="I878" s="400"/>
      <c r="J878" s="401">
        <v>5010005013660</v>
      </c>
      <c r="K878" s="402"/>
      <c r="L878" s="402"/>
      <c r="M878" s="402"/>
      <c r="N878" s="402"/>
      <c r="O878" s="402"/>
      <c r="P878" s="302" t="s">
        <v>714</v>
      </c>
      <c r="Q878" s="302"/>
      <c r="R878" s="302"/>
      <c r="S878" s="302"/>
      <c r="T878" s="302"/>
      <c r="U878" s="302"/>
      <c r="V878" s="302"/>
      <c r="W878" s="302"/>
      <c r="X878" s="302"/>
      <c r="Y878" s="303">
        <v>8.1999999999999993</v>
      </c>
      <c r="Z878" s="304"/>
      <c r="AA878" s="304"/>
      <c r="AB878" s="305"/>
      <c r="AC878" s="307" t="s">
        <v>289</v>
      </c>
      <c r="AD878" s="308"/>
      <c r="AE878" s="308"/>
      <c r="AF878" s="308"/>
      <c r="AG878" s="308"/>
      <c r="AH878" s="403">
        <v>1</v>
      </c>
      <c r="AI878" s="404"/>
      <c r="AJ878" s="404"/>
      <c r="AK878" s="404"/>
      <c r="AL878" s="311">
        <v>63.9</v>
      </c>
      <c r="AM878" s="312"/>
      <c r="AN878" s="312"/>
      <c r="AO878" s="313"/>
      <c r="AP878" s="306" t="s">
        <v>668</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668</v>
      </c>
      <c r="F1110" s="871"/>
      <c r="G1110" s="871"/>
      <c r="H1110" s="871"/>
      <c r="I1110" s="871"/>
      <c r="J1110" s="401" t="s">
        <v>668</v>
      </c>
      <c r="K1110" s="402"/>
      <c r="L1110" s="402"/>
      <c r="M1110" s="402"/>
      <c r="N1110" s="402"/>
      <c r="O1110" s="402"/>
      <c r="P1110" s="406" t="s">
        <v>715</v>
      </c>
      <c r="Q1110" s="302"/>
      <c r="R1110" s="302"/>
      <c r="S1110" s="302"/>
      <c r="T1110" s="302"/>
      <c r="U1110" s="302"/>
      <c r="V1110" s="302"/>
      <c r="W1110" s="302"/>
      <c r="X1110" s="302"/>
      <c r="Y1110" s="303" t="s">
        <v>668</v>
      </c>
      <c r="Z1110" s="304"/>
      <c r="AA1110" s="304"/>
      <c r="AB1110" s="305"/>
      <c r="AC1110" s="307"/>
      <c r="AD1110" s="308"/>
      <c r="AE1110" s="308"/>
      <c r="AF1110" s="308"/>
      <c r="AG1110" s="308"/>
      <c r="AH1110" s="309" t="s">
        <v>669</v>
      </c>
      <c r="AI1110" s="310"/>
      <c r="AJ1110" s="310"/>
      <c r="AK1110" s="310"/>
      <c r="AL1110" s="311" t="s">
        <v>668</v>
      </c>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3" max="49" man="1"/>
    <brk id="840"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667</v>
      </c>
      <c r="H2" s="13" t="str">
        <f>IF(G2="","",F2)</f>
        <v>一般会計</v>
      </c>
      <c r="I2" s="13" t="str">
        <f>IF(H2="","",IF(I1&lt;&gt;"",CONCATENATE(I1,"、",H2),H2))</f>
        <v>一般会計</v>
      </c>
      <c r="K2" s="14" t="s">
        <v>102</v>
      </c>
      <c r="L2" s="15"/>
      <c r="M2" s="13" t="str">
        <f>IF(L2="","",K2)</f>
        <v/>
      </c>
      <c r="N2" s="13" t="str">
        <f>IF(M2="","",IF(N1&lt;&gt;"",CONCATENATE(N1,"、",M2),M2))</f>
        <v/>
      </c>
      <c r="O2" s="13"/>
      <c r="P2" s="12" t="s">
        <v>73</v>
      </c>
      <c r="Q2" s="17" t="s">
        <v>667</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667</v>
      </c>
      <c r="R3" s="13" t="str">
        <f t="shared" ref="R3:R8" si="3">IF(Q3="","",P3)</f>
        <v>委託・請負</v>
      </c>
      <c r="S3" s="13" t="str">
        <f t="shared" ref="S3:S8" si="4">IF(R3="",S2,IF(S2&lt;&gt;"",CONCATENATE(S2,"、",R3),R3))</f>
        <v>直接実施、委託・請負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667</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667</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2021-05-13T08:26:31Z</cp:lastPrinted>
  <dcterms:created xsi:type="dcterms:W3CDTF">2012-03-13T00:50:25Z</dcterms:created>
  <dcterms:modified xsi:type="dcterms:W3CDTF">2021-06-23T08:24:11Z</dcterms:modified>
</cp:coreProperties>
</file>