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48" i="3" l="1"/>
  <c r="AM48" i="3"/>
  <c r="AQ48" i="3"/>
  <c r="AE48"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50" i="3"/>
  <c r="AY255" i="3"/>
  <c r="AY606" i="3"/>
  <c r="AY616" i="3"/>
  <c r="AY134" i="3"/>
  <c r="AY213" i="3"/>
  <c r="AY235" i="3"/>
  <c r="AY271" i="3"/>
  <c r="AY417"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<sst xmlns="http://schemas.openxmlformats.org/spreadsheetml/2006/main" count="4123" uniqueCount="1217">
  <si>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</si>
  <si>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</si>
  <si>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</si>
  <si>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</si>
  <si>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</si>
  <si>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</si>
  <si>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</si>
  <si>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</si>
  <si>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</si>
  <si>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</si>
  <si>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</si>
  <si>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</si>
  <si>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</si>
  <si>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</si>
  <si>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</si>
  <si>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</si>
  <si>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</si>
  <si>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</si>
  <si>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</si>
  <si>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</si>
  <si>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</si>
  <si>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</si>
  <si>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</si>
  <si>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</si>
  <si>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</si>
  <si>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</si>
  <si>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</si>
  <si>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</si>
  <si>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</si>
  <si>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</si>
  <si>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</si>
  <si>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</si>
  <si>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</si>
  <si>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</si>
  <si>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</si>
  <si>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</si>
  <si>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</si>
  <si>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</si>
  <si>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</si>
  <si>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</si>
  <si>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</si>
  <si>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</si>
  <si>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</si>
  <si>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</si>
  <si>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</si>
  <si>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</si>
  <si>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</si>
  <si>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</si>
  <si>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</si>
  <si>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</si>
  <si>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</si>
  <si>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</si>
  <si>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</si>
  <si>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</si>
  <si>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</si>
  <si>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</si>
  <si>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</si>
  <si>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</si>
  <si>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</si>
  <si>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</si>
  <si>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</si>
  <si>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</si>
  <si>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</si>
  <si>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</si>
  <si>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</si>
  <si>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</si>
  <si>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</si>
  <si>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</si>
  <si>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</si>
  <si>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</si>
  <si>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</si>
  <si>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</si>
  <si>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</si>
  <si>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</si>
  <si>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</si>
  <si>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</si>
  <si>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</si>
  <si>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</si>
  <si>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</si>
  <si>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</si>
  <si>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</si>
  <si>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</si>
  <si>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</si>
  <si>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</si>
  <si>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</si>
  <si>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</si>
  <si>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</si>
  <si>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</si>
  <si>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</si>
  <si>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</si>
  <si>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</si>
  <si>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</si>
  <si>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</si>
  <si>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</si>
  <si>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</si>
  <si>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</si>
  <si>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</si>
  <si>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</si>
  <si>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</si>
  <si>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</si>
  <si>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</si>
  <si>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</si>
  <si>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</si>
  <si>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</si>
  <si>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</si>
  <si>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</si>
  <si>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</si>
  <si>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</si>
  <si>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</si>
  <si>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</si>
  <si>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</si>
  <si>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</si>
  <si>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</si>
  <si>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</si>
  <si>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</si>
  <si>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</si>
  <si>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</si>
  <si>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</si>
  <si>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</si>
  <si>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</si>
  <si>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</si>
  <si>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</si>
  <si>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</si>
  <si>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</si>
  <si>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</si>
  <si>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</si>
  <si>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</si>
  <si>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</si>
  <si>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</si>
  <si>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</si>
  <si>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</si>
  <si>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</si>
  <si>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</si>
  <si>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</si>
  <si>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</si>
  <si>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</si>
  <si>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</si>
  <si>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</si>
  <si>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</si>
  <si>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</si>
  <si>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</si>
  <si>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</si>
  <si>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</si>
  <si>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</si>
  <si>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</si>
  <si>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</si>
  <si>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</si>
  <si>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</si>
  <si>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</si>
  <si>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</si>
  <si>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</si>
  <si>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</si>
  <si>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</si>
  <si>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</si>
  <si>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</si>
  <si>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</si>
  <si>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</si>
  <si>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</si>
  <si>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</si>
  <si>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</si>
  <si>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</si>
  <si>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</si>
  <si>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</si>
  <si>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</si>
  <si>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</si>
  <si>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</si>
  <si>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</si>
  <si>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</si>
  <si>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</si>
  <si>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</si>
  <si>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</si>
  <si>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</si>
  <si>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</si>
  <si>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</si>
  <si>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</si>
  <si>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</si>
  <si>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</si>
  <si>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</si>
  <si>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</si>
  <si>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</si>
  <si>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</si>
  <si>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</si>
  <si>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</si>
  <si>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</si>
  <si>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</si>
  <si>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</si>
  <si>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</si>
  <si>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</si>
  <si>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</si>
  <si>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</si>
  <si>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</si>
  <si>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</si>
  <si>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</si>
  <si>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</si>
  <si>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</si>
  <si>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</si>
  <si>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</si>
  <si>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</si>
  <si>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</si>
  <si>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</si>
  <si>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</si>
  <si>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</si>
  <si>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</si>
  <si>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</si>
  <si>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</si>
  <si>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</si>
  <si>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</si>
  <si>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</si>
  <si>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</si>
  <si>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</si>
  <si>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</si>
  <si>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</si>
  <si>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</si>
  <si>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</si>
  <si>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</si>
  <si>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</si>
  <si>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</si>
  <si>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</si>
  <si>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</si>
  <si>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</si>
  <si>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</si>
  <si>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</si>
  <si>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</si>
  <si>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</si>
  <si>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</si>
  <si>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</si>
  <si>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</si>
  <si>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</si>
  <si>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</si>
  <si>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</si>
  <si>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</si>
  <si>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</si>
  <si>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</si>
  <si>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</si>
  <si>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</si>
  <si>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</si>
  <si>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</si>
  <si>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</si>
  <si>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</si>
  <si>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</si>
  <si>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</si>
  <si>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</si>
  <si>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</si>
  <si>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</si>
  <si>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</si>
  <si>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</si>
  <si>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</si>
  <si>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</si>
  <si>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</si>
  <si>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</si>
  <si>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</si>
  <si>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</si>
  <si>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</si>
  <si>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</si>
  <si>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</si>
  <si>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</si>
  <si>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</si>
  <si>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</si>
  <si>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</si>
  <si>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</si>
  <si>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</si>
  <si>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</si>
  <si>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</si>
  <si>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</si>
  <si>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</si>
  <si>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</si>
  <si>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</si>
  <si>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</si>
  <si>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</si>
  <si>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</si>
  <si>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</si>
  <si>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</si>
  <si>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</si>
  <si>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</si>
  <si>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</si>
  <si>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</si>
  <si>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</si>
  <si>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</si>
  <si>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</si>
  <si>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</si>
  <si>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</si>
  <si>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</si>
  <si>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</si>
  <si>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</si>
  <si>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</si>
  <si>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</si>
  <si>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</si>
  <si>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</si>
  <si>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</si>
  <si>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</si>
  <si>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</si>
  <si>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</si>
  <si>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</si>
  <si>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</si>
  <si>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</si>
  <si>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</si>
  <si>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</si>
  <si>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</si>
  <si>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</si>
  <si>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</si>
  <si>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</si>
  <si>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</si>
  <si>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</si>
  <si>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</si>
  <si>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</si>
  <si>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</si>
  <si>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</si>
  <si>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</si>
  <si>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</si>
  <si>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</si>
  <si>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</si>
  <si>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</si>
  <si>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</si>
  <si>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</si>
  <si>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</si>
  <si>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</si>
  <si>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</si>
  <si>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</si>
  <si>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</si>
  <si>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</si>
  <si>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</si>
  <si>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</si>
  <si>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</si>
  <si>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</si>
  <si>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</si>
  <si>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</si>
  <si>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</si>
  <si>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</si>
  <si>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</si>
  <si>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</si>
  <si>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</si>
  <si>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</si>
  <si>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</si>
  <si>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</si>
  <si>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</si>
  <si>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</si>
  <si>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</si>
  <si>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</si>
  <si>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</si>
  <si>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</si>
  <si>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</si>
  <si>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</si>
  <si>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</si>
  <si>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</si>
  <si>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</si>
  <si>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</si>
  <si>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</si>
  <si>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</si>
  <si>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</si>
  <si>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</si>
  <si>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</si>
  <si>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</si>
  <si>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</si>
  <si>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</si>
  <si>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</si>
  <si>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</si>
  <si>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</si>
  <si>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</si>
  <si>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</si>
  <si>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</si>
  <si>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</si>
  <si>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</si>
  <si>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</si>
  <si>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</si>
  <si>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</si>
  <si>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</si>
  <si>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</si>
  <si>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</si>
  <si>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</si>
  <si>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</si>
  <si>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</si>
  <si>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</si>
  <si>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</si>
  <si>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</si>
  <si>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</si>
  <si>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</si>
  <si>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</si>
  <si>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</si>
  <si>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</si>
  <si>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</si>
  <si>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</si>
  <si>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</si>
  <si>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</si>
  <si>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</si>
  <si>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</si>
  <si>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</si>
  <si>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</si>
  <si>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</si>
  <si>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</si>
  <si>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</si>
  <si>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</si>
  <si>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</si>
  <si>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</si>
  <si>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</si>
  <si>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</si>
  <si>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</si>
  <si>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</si>
  <si>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</si>
  <si>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</si>
  <si>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</si>
  <si>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</si>
  <si>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</si>
  <si>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</si>
  <si>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</si>
  <si>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</si>
  <si>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</si>
  <si>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</si>
  <si>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</si>
  <si>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</si>
  <si>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</si>
  <si>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</si>
  <si>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</si>
  <si>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</si>
  <si>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</si>
  <si>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</si>
  <si>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</si>
  <si>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</si>
  <si>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</si>
  <si>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</si>
  <si>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</si>
  <si>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</si>
  <si>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</si>
  <si>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</si>
  <si>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</si>
  <si>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</si>
  <si>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</si>
  <si>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</si>
  <si>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</si>
  <si>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</si>
  <si>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</si>
  <si>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</si>
  <si>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</si>
  <si>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</si>
  <si>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</si>
  <si>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</si>
  <si>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</si>
  <si>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</si>
  <si>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</si>
  <si>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</si>
  <si>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</si>
  <si>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</si>
  <si>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</si>
  <si>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</si>
  <si>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</si>
  <si>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</si>
  <si>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</si>
  <si>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</si>
  <si>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</si>
  <si>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</si>
  <si>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</si>
  <si>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</si>
  <si>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</si>
  <si>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</si>
  <si>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</si>
  <si>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</si>
  <si>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</si>
  <si>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</si>
  <si>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</si>
  <si>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</si>
  <si>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</si>
  <si>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</si>
  <si>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</si>
  <si>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</si>
  <si>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</si>
  <si>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</si>
  <si>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</si>
  <si>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</si>
  <si>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</si>
  <si>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</si>
  <si>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</si>
  <si>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</si>
  <si>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</si>
  <si>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</si>
  <si>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</si>
  <si>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</si>
  <si>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</si>
  <si>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</si>
  <si>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</si>
  <si>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</si>
  <si>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</si>
  <si>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</si>
  <si>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</si>
  <si>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</si>
  <si>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</si>
  <si>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</si>
  <si>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</si>
  <si>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</si>
  <si>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</si>
  <si>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</si>
  <si>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</si>
  <si>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</si>
  <si>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</si>
  <si>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</si>
  <si>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</si>
  <si>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</si>
  <si>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</si>
  <si>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</si>
  <si>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</si>
  <si>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</si>
  <si>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</si>
  <si>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</si>
  <si>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</si>
  <si>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</si>
  <si>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</si>
  <si>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</si>
  <si>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</si>
  <si>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</si>
  <si>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</si>
  <si>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</si>
  <si>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</si>
  <si>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</si>
  <si>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</si>
  <si>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</si>
  <si>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</si>
  <si>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</si>
  <si>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</si>
  <si>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</si>
  <si>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</si>
  <si>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</si>
  <si>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</si>
  <si>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</si>
  <si>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</si>
  <si>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</si>
  <si>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</si>
  <si>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</si>
  <si>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</si>
  <si>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</si>
  <si>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</si>
  <si>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</si>
  <si>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</si>
  <si>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</si>
  <si>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</si>
  <si>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</si>
  <si>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</si>
  <si>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</si>
  <si>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</si>
  <si>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</si>
  <si>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</si>
  <si>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</si>
  <si>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</si>
  <si>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</si>
  <si>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</si>
  <si>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</si>
  <si>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</si>
  <si>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</si>
  <si>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</si>
  <si>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</si>
  <si>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</si>
  <si>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</si>
  <si>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</si>
  <si>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</si>
  <si>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</si>
  <si>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</si>
  <si>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</si>
  <si>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</si>
  <si>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</si>
  <si>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</si>
  <si>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</si>
  <si>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</si>
  <si>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</si>
  <si>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</si>
  <si>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</si>
  <si>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</si>
  <si>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</si>
  <si>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</si>
  <si>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</si>
  <si>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</si>
  <si>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</si>
  <si>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</si>
  <si>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</si>
  <si>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</si>
  <si>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</si>
  <si>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</si>
  <si>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</si>
  <si>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</si>
  <si>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</si>
  <si>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</si>
  <si>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</si>
  <si>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</si>
  <si>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</si>
  <si>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</si>
  <si>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</si>
  <si>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</si>
  <si>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</si>
  <si>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</si>
  <si>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</si>
  <si>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</si>
  <si>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</si>
  <si>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</si>
  <si>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</si>
  <si>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</si>
  <si>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</si>
  <si>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</si>
  <si>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</si>
  <si>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</si>
  <si>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</si>
  <si>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</si>
  <si>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</si>
  <si>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</si>
  <si>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</si>
  <si>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</si>
  <si>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</si>
  <si>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</si>
  <si>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</si>
  <si>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</si>
  <si>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</si>
  <si>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</si>
  <si>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</si>
  <si>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</si>
  <si>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</si>
  <si>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</si>
  <si>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</si>
  <si>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</si>
  <si>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</si>
  <si>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</si>
  <si>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</si>
  <si>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</si>
  <si>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</si>
  <si>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</si>
  <si>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</si>
  <si>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</si>
  <si>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</si>
  <si>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</si>
  <si>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</si>
  <si>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</si>
  <si>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</si>
  <si>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</si>
  <si>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</si>
  <si>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</si>
  <si>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</si>
  <si>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</si>
  <si>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</si>
  <si>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</si>
  <si>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</si>
  <si>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</si>
  <si>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</si>
  <si>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</si>
  <si>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</si>
  <si>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</si>
  <si>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</si>
  <si>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</si>
  <si>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</si>
  <si>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</si>
  <si>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</si>
  <si>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</si>
  <si>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</si>
  <si>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</si>
  <si>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</si>
  <si>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</si>
  <si>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</si>
  <si>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</si>
  <si>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</si>
  <si>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</si>
  <si>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</si>
  <si>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</si>
  <si>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</si>
  <si>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</si>
  <si>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</si>
  <si>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</si>
  <si>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</si>
  <si>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</si>
  <si>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</si>
  <si>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</si>
  <si>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</si>
  <si>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</si>
  <si>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</si>
  <si>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</si>
  <si>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</si>
  <si>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</si>
  <si>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</si>
  <si>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</si>
  <si>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</si>
  <si>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</si>
  <si>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</si>
  <si>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</si>
  <si>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</si>
  <si>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</si>
  <si>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</si>
  <si>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</si>
  <si>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</si>
  <si>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</si>
  <si>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</si>
  <si>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</si>
  <si>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</si>
  <si>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</si>
  <si>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</si>
  <si>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</si>
  <si>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</si>
  <si>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</si>
  <si>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</si>
  <si>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</si>
  <si>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</si>
  <si>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</si>
  <si>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</si>
  <si>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</si>
  <si>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</si>
  <si>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</si>
  <si>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</si>
  <si>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</si>
  <si>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</si>
  <si>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</si>
  <si>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</si>
  <si>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鳥獣保護管理強化総合対策事業</t>
  </si>
  <si>
    <t>自然環境局</t>
    <rPh sb="0" eb="2">
      <t>シゼン</t>
    </rPh>
    <rPh sb="2" eb="4">
      <t>カンキョウ</t>
    </rPh>
    <rPh sb="4" eb="5">
      <t>キョク</t>
    </rPh>
    <phoneticPr fontId="5"/>
  </si>
  <si>
    <t>国立公園課
野生生物課鳥獣保護管理室</t>
    <rPh sb="0" eb="2">
      <t>コクリツ</t>
    </rPh>
    <rPh sb="2" eb="4">
      <t>コウエン</t>
    </rPh>
    <rPh sb="4" eb="5">
      <t>カ</t>
    </rPh>
    <rPh sb="6" eb="10">
      <t>ヤセイセイブツ</t>
    </rPh>
    <rPh sb="10" eb="11">
      <t>カ</t>
    </rPh>
    <rPh sb="11" eb="13">
      <t>チョウジュウ</t>
    </rPh>
    <rPh sb="13" eb="15">
      <t>ホゴ</t>
    </rPh>
    <rPh sb="15" eb="17">
      <t>カンリ</t>
    </rPh>
    <rPh sb="17" eb="18">
      <t>シツ</t>
    </rPh>
    <phoneticPr fontId="5"/>
  </si>
  <si>
    <t>課長　熊倉  基之
室長　川越　久史</t>
    <rPh sb="0" eb="2">
      <t>カチョウ</t>
    </rPh>
    <rPh sb="10" eb="12">
      <t>シツチョウ</t>
    </rPh>
    <rPh sb="13" eb="15">
      <t>カワゴエ</t>
    </rPh>
    <rPh sb="16" eb="17">
      <t>ヒサシ</t>
    </rPh>
    <rPh sb="17" eb="18">
      <t>シ</t>
    </rPh>
    <phoneticPr fontId="5"/>
  </si>
  <si>
    <t>平成24年度</t>
    <rPh sb="0" eb="2">
      <t>ヘイセイ</t>
    </rPh>
    <rPh sb="4" eb="6">
      <t>ネンド</t>
    </rPh>
    <phoneticPr fontId="5"/>
  </si>
  <si>
    <t>○</t>
  </si>
  <si>
    <t>鳥獣の保護及び管理並びに狩猟の適正化に関する法律第６条、第78条の２
自然公園法第３条第２項、第38条～第42条</t>
  </si>
  <si>
    <t>鳥獣の保護及び管理を図るための事業を実施するための基本的な指針、生物多様性国家戦略2012-2020、鳥インフルエンザ緊急総合対策について、知床・阿寒・尾瀬・南アルプス・霧島・屋久島生態系維持回復事業計画、国立公園における生態系維持回復事業取扱要領について</t>
  </si>
  <si>
    <t xml:space="preserve">鳥獣の保護及び管理の強化に向けた調査・検討の推進を図るとともに、鳥獣保護管理の担い手確保・育成を促進する。また、国立公園等のニホンジカによる生態系への影響が懸念される地域での捕獲事業を進め、保全を図る。
さらに、鳥インフルエンザ等の感染症発生時の対応としてウイルス保有状況検査・発生地周辺調査を行い、適切な対策の実施に寄与する。
</t>
    <rPh sb="70" eb="73">
      <t>セイタイケイ</t>
    </rPh>
    <rPh sb="92" eb="93">
      <t>スス</t>
    </rPh>
    <rPh sb="95" eb="97">
      <t>ホゼン</t>
    </rPh>
    <rPh sb="98" eb="99">
      <t>ハカ</t>
    </rPh>
    <rPh sb="123" eb="125">
      <t>タイオウ</t>
    </rPh>
    <rPh sb="147" eb="148">
      <t>オコナ</t>
    </rPh>
    <rPh sb="150" eb="152">
      <t>テキセツ</t>
    </rPh>
    <rPh sb="153" eb="155">
      <t>タイサク</t>
    </rPh>
    <rPh sb="156" eb="158">
      <t>ジッシ</t>
    </rPh>
    <rPh sb="159" eb="161">
      <t>キヨ</t>
    </rPh>
    <phoneticPr fontId="5"/>
  </si>
  <si>
    <t>①野生鳥獣に対する鳥インフルエンザ等の感染症が国内で発生した際に、適時適切に死体の検査や現地調査等を行うため、必要な体制構築等の取組を行う。
②鳥獣の保護管理の担い手となる人材の育成や認定鳥獣捕獲等事業者の確保、基本指針に即した調査検討等の取組、特定鳥獣の実態調査・検討（希少鳥獣の保護・管理を含む）等を総合的に行う。
③我が国の生物多様性保全上重要な国立公園のニホンジカによる深刻な生態系被害を受けている又は受ける可能性の高い地域において、国立公園内の自然の風景地の保護のため必要な事業を行う。</t>
    <rPh sb="58" eb="60">
      <t>タイセイ</t>
    </rPh>
    <rPh sb="60" eb="62">
      <t>コウチク</t>
    </rPh>
    <rPh sb="62" eb="63">
      <t>トウ</t>
    </rPh>
    <phoneticPr fontId="5"/>
  </si>
  <si>
    <t>-</t>
  </si>
  <si>
    <t>-</t>
    <phoneticPr fontId="5"/>
  </si>
  <si>
    <t>-</t>
    <phoneticPr fontId="5"/>
  </si>
  <si>
    <t>-</t>
    <phoneticPr fontId="5"/>
  </si>
  <si>
    <t>環境保全調査費</t>
    <rPh sb="0" eb="2">
      <t>カンキョウ</t>
    </rPh>
    <rPh sb="2" eb="4">
      <t>ホゼン</t>
    </rPh>
    <rPh sb="4" eb="7">
      <t>チョウサヒ</t>
    </rPh>
    <phoneticPr fontId="5"/>
  </si>
  <si>
    <t>鳥獣等感染症調査費</t>
    <rPh sb="0" eb="2">
      <t>チョウジュウ</t>
    </rPh>
    <rPh sb="2" eb="3">
      <t>トウ</t>
    </rPh>
    <rPh sb="3" eb="6">
      <t>カンセンショウ</t>
    </rPh>
    <rPh sb="6" eb="9">
      <t>チョウサヒ</t>
    </rPh>
    <phoneticPr fontId="5"/>
  </si>
  <si>
    <t>土地建物借料</t>
    <rPh sb="0" eb="2">
      <t>ドチ</t>
    </rPh>
    <rPh sb="2" eb="4">
      <t>タテモノ</t>
    </rPh>
    <rPh sb="4" eb="6">
      <t>シャクリョウ</t>
    </rPh>
    <phoneticPr fontId="5"/>
  </si>
  <si>
    <t>職員旅費</t>
    <rPh sb="0" eb="2">
      <t>ショクイン</t>
    </rPh>
    <rPh sb="2" eb="4">
      <t>リョヒ</t>
    </rPh>
    <phoneticPr fontId="5"/>
  </si>
  <si>
    <t>万頭</t>
    <rPh sb="0" eb="2">
      <t>マントウ</t>
    </rPh>
    <phoneticPr fontId="5"/>
  </si>
  <si>
    <t>-</t>
    <phoneticPr fontId="5"/>
  </si>
  <si>
    <t>-</t>
    <phoneticPr fontId="5"/>
  </si>
  <si>
    <t>-</t>
    <phoneticPr fontId="5"/>
  </si>
  <si>
    <t>令和５年度までに認定鳥獣捕獲等事業者を各都道府県に１事業者とする。</t>
    <rPh sb="0" eb="2">
      <t>レイワ</t>
    </rPh>
    <rPh sb="3" eb="5">
      <t>ネンド</t>
    </rPh>
    <rPh sb="8" eb="10">
      <t>ニンテイ</t>
    </rPh>
    <rPh sb="10" eb="12">
      <t>チョウジュウ</t>
    </rPh>
    <rPh sb="12" eb="14">
      <t>ホカク</t>
    </rPh>
    <rPh sb="14" eb="15">
      <t>トウ</t>
    </rPh>
    <rPh sb="15" eb="18">
      <t>ジギョウシャ</t>
    </rPh>
    <rPh sb="19" eb="20">
      <t>カク</t>
    </rPh>
    <rPh sb="20" eb="24">
      <t>トドウフケン</t>
    </rPh>
    <rPh sb="26" eb="29">
      <t>ジギョウシャ</t>
    </rPh>
    <phoneticPr fontId="5"/>
  </si>
  <si>
    <t>認定鳥獣捕獲等事業者を１つ以上認定した都道府県数</t>
    <rPh sb="0" eb="2">
      <t>ニンテイ</t>
    </rPh>
    <rPh sb="2" eb="4">
      <t>チョウジュウ</t>
    </rPh>
    <rPh sb="4" eb="6">
      <t>ホカク</t>
    </rPh>
    <rPh sb="6" eb="7">
      <t>トウ</t>
    </rPh>
    <rPh sb="7" eb="10">
      <t>ジギョウシャ</t>
    </rPh>
    <rPh sb="13" eb="15">
      <t>イジョウ</t>
    </rPh>
    <rPh sb="15" eb="17">
      <t>ニンテイ</t>
    </rPh>
    <rPh sb="19" eb="23">
      <t>トドウフケン</t>
    </rPh>
    <rPh sb="23" eb="24">
      <t>スウ</t>
    </rPh>
    <phoneticPr fontId="5"/>
  </si>
  <si>
    <t>認定鳥獣捕獲等事業者一覧（環境省ＨＰ）
http://www.env.go.jp/nature/choju/capture/list.html</t>
  </si>
  <si>
    <t>都道府県</t>
    <rPh sb="0" eb="4">
      <t>トドウフケン</t>
    </rPh>
    <phoneticPr fontId="5"/>
  </si>
  <si>
    <t>①【狩猟免許取得フォーラム等】
　フォーラム等実施箇所</t>
    <rPh sb="2" eb="4">
      <t>シュリョウ</t>
    </rPh>
    <rPh sb="4" eb="6">
      <t>メンキョ</t>
    </rPh>
    <rPh sb="6" eb="8">
      <t>シュトク</t>
    </rPh>
    <rPh sb="13" eb="14">
      <t>ナド</t>
    </rPh>
    <rPh sb="22" eb="23">
      <t>トウ</t>
    </rPh>
    <rPh sb="23" eb="25">
      <t>ジッシ</t>
    </rPh>
    <rPh sb="25" eb="27">
      <t>カショ</t>
    </rPh>
    <phoneticPr fontId="5"/>
  </si>
  <si>
    <t>箇所</t>
    <rPh sb="0" eb="2">
      <t>カショ</t>
    </rPh>
    <phoneticPr fontId="5"/>
  </si>
  <si>
    <t>②【認定鳥獣捕獲等事業者講習会（夜間銃猟含む）】
　講習会開催回数</t>
    <rPh sb="2" eb="4">
      <t>ニンテイ</t>
    </rPh>
    <rPh sb="4" eb="6">
      <t>チョウジュウ</t>
    </rPh>
    <rPh sb="6" eb="8">
      <t>ホカク</t>
    </rPh>
    <rPh sb="8" eb="9">
      <t>トウ</t>
    </rPh>
    <rPh sb="9" eb="12">
      <t>ジギョウシャ</t>
    </rPh>
    <rPh sb="12" eb="15">
      <t>コウシュウカイ</t>
    </rPh>
    <rPh sb="16" eb="18">
      <t>ヤカン</t>
    </rPh>
    <rPh sb="18" eb="20">
      <t>ジュウリョウ</t>
    </rPh>
    <rPh sb="20" eb="21">
      <t>フク</t>
    </rPh>
    <rPh sb="26" eb="29">
      <t>コウシュウカイ</t>
    </rPh>
    <rPh sb="29" eb="31">
      <t>カイサイ</t>
    </rPh>
    <rPh sb="31" eb="33">
      <t>カイスウ</t>
    </rPh>
    <phoneticPr fontId="5"/>
  </si>
  <si>
    <t>回</t>
    <rPh sb="0" eb="1">
      <t>カイ</t>
    </rPh>
    <phoneticPr fontId="5"/>
  </si>
  <si>
    <t>③【国立公園等シカ管理対策事業費】
　シカ管理対策事業実施箇所数</t>
    <rPh sb="2" eb="4">
      <t>コクリツ</t>
    </rPh>
    <rPh sb="4" eb="6">
      <t>コウエン</t>
    </rPh>
    <rPh sb="6" eb="7">
      <t>トウ</t>
    </rPh>
    <rPh sb="9" eb="11">
      <t>カンリ</t>
    </rPh>
    <rPh sb="11" eb="13">
      <t>タイサク</t>
    </rPh>
    <rPh sb="13" eb="16">
      <t>ジギョウヒ</t>
    </rPh>
    <rPh sb="21" eb="23">
      <t>カンリ</t>
    </rPh>
    <rPh sb="23" eb="25">
      <t>タイサク</t>
    </rPh>
    <rPh sb="25" eb="27">
      <t>ジギョウ</t>
    </rPh>
    <rPh sb="27" eb="29">
      <t>ジッシ</t>
    </rPh>
    <rPh sb="29" eb="31">
      <t>カショ</t>
    </rPh>
    <rPh sb="31" eb="32">
      <t>スウ</t>
    </rPh>
    <phoneticPr fontId="5"/>
  </si>
  <si>
    <t>箇所</t>
    <rPh sb="0" eb="2">
      <t>カショ</t>
    </rPh>
    <phoneticPr fontId="5"/>
  </si>
  <si>
    <t>①【狩猟免許取得フォーラム等】
業務経費／実施箇所数　　　　　　　　　　　　　　</t>
    <rPh sb="2" eb="4">
      <t>シュリョウ</t>
    </rPh>
    <rPh sb="4" eb="6">
      <t>メンキョ</t>
    </rPh>
    <rPh sb="6" eb="8">
      <t>シュトク</t>
    </rPh>
    <rPh sb="13" eb="14">
      <t>トウ</t>
    </rPh>
    <rPh sb="16" eb="18">
      <t>ギョウム</t>
    </rPh>
    <rPh sb="18" eb="20">
      <t>ケイヒ</t>
    </rPh>
    <rPh sb="21" eb="23">
      <t>ジッシ</t>
    </rPh>
    <rPh sb="23" eb="25">
      <t>カショ</t>
    </rPh>
    <rPh sb="25" eb="26">
      <t>スウ</t>
    </rPh>
    <phoneticPr fontId="5"/>
  </si>
  <si>
    <t>②【認定鳥獣捕獲等事業者講習会（夜間銃猟含む）】
業務経費／開催回数　</t>
    <rPh sb="2" eb="4">
      <t>ニンテイ</t>
    </rPh>
    <rPh sb="4" eb="6">
      <t>チョウジュウ</t>
    </rPh>
    <rPh sb="6" eb="9">
      <t>ホカクナド</t>
    </rPh>
    <rPh sb="9" eb="12">
      <t>ジギョウシャ</t>
    </rPh>
    <rPh sb="12" eb="15">
      <t>コウシュウカイ</t>
    </rPh>
    <rPh sb="16" eb="18">
      <t>ヤカン</t>
    </rPh>
    <rPh sb="18" eb="20">
      <t>ジュウリョウ</t>
    </rPh>
    <rPh sb="20" eb="21">
      <t>フク</t>
    </rPh>
    <rPh sb="25" eb="27">
      <t>ギョウム</t>
    </rPh>
    <rPh sb="27" eb="29">
      <t>ケイヒ</t>
    </rPh>
    <rPh sb="30" eb="32">
      <t>カイサイ</t>
    </rPh>
    <rPh sb="32" eb="34">
      <t>カイスウ</t>
    </rPh>
    <phoneticPr fontId="5"/>
  </si>
  <si>
    <t>③【国立公園等シカ管理対策事業費】
業務経費／実施箇所数　　　　　　　　　　　　　　</t>
    <rPh sb="2" eb="4">
      <t>コクリツ</t>
    </rPh>
    <rPh sb="4" eb="6">
      <t>コウエン</t>
    </rPh>
    <rPh sb="6" eb="7">
      <t>トウ</t>
    </rPh>
    <rPh sb="9" eb="11">
      <t>カンリ</t>
    </rPh>
    <rPh sb="11" eb="13">
      <t>タイサク</t>
    </rPh>
    <rPh sb="13" eb="16">
      <t>ジギョウヒ</t>
    </rPh>
    <rPh sb="18" eb="20">
      <t>ギョウム</t>
    </rPh>
    <rPh sb="20" eb="22">
      <t>ケイヒ</t>
    </rPh>
    <rPh sb="23" eb="25">
      <t>ジッシ</t>
    </rPh>
    <rPh sb="25" eb="27">
      <t>カショ</t>
    </rPh>
    <rPh sb="27" eb="28">
      <t>スウ</t>
    </rPh>
    <phoneticPr fontId="5"/>
  </si>
  <si>
    <t>千円</t>
    <rPh sb="0" eb="2">
      <t>センエン</t>
    </rPh>
    <phoneticPr fontId="5"/>
  </si>
  <si>
    <t>千円/箇所数</t>
    <rPh sb="0" eb="2">
      <t>センエン</t>
    </rPh>
    <rPh sb="3" eb="5">
      <t>カショ</t>
    </rPh>
    <rPh sb="5" eb="6">
      <t>スウ</t>
    </rPh>
    <phoneticPr fontId="5"/>
  </si>
  <si>
    <t>22,966/3</t>
  </si>
  <si>
    <t>22,935/3</t>
  </si>
  <si>
    <t>千円/回数</t>
    <rPh sb="0" eb="2">
      <t>センエン</t>
    </rPh>
    <rPh sb="3" eb="4">
      <t>カイ</t>
    </rPh>
    <rPh sb="4" eb="5">
      <t>スウ</t>
    </rPh>
    <phoneticPr fontId="5"/>
  </si>
  <si>
    <t>23,452/7</t>
  </si>
  <si>
    <t>8,590/5</t>
  </si>
  <si>
    <t>345,518/21</t>
  </si>
  <si>
    <t>5.生物多様性の保全と自然との共生の推進</t>
  </si>
  <si>
    <t>適切な野生生物保護管理の推進に向けた対策の実施状況</t>
  </si>
  <si>
    <t>野生生物の適切な保護管理</t>
  </si>
  <si>
    <t>基本指針に即した調査検討等を実施し、鳥獣保護管理に係る担い手の確保等を推進する。</t>
  </si>
  <si>
    <t>狩猟免許保持者は増加傾向であるとともに認定鳥獣捕獲等事業者数も増加している。</t>
  </si>
  <si>
    <t>基本指針に即した調査検討等を実施し、引き続き鳥獣の保護・管理の担い手の確保・育成、特定鳥獣及び広域分布型鳥獣の保護・管理等を総合的に推進することにより、野生鳥獣の保護・管理の強化に寄与する。</t>
  </si>
  <si>
    <t>-</t>
    <phoneticPr fontId="5"/>
  </si>
  <si>
    <t>-</t>
    <phoneticPr fontId="5"/>
  </si>
  <si>
    <t>-</t>
    <phoneticPr fontId="5"/>
  </si>
  <si>
    <t>-</t>
    <phoneticPr fontId="5"/>
  </si>
  <si>
    <t>可能な限り競争性のある契約方法を採用しており、単位当たりコストは妥当な水準で推移している。</t>
  </si>
  <si>
    <t>-</t>
    <phoneticPr fontId="5"/>
  </si>
  <si>
    <t>農林水産省で実施されている関連事業は、専ら農林水産業に対する鳥獣被害防止対策に特化したものであり、人材育成や特定計画の作成支援、広域鳥獣保護管理など、鳥獣保護管理の推進に係る環境省の事業と明確に役割分担されている。</t>
  </si>
  <si>
    <t>鳥獣被害防止対策総合交付金</t>
  </si>
  <si>
    <t>農林水産省</t>
  </si>
  <si>
    <t>有</t>
  </si>
  <si>
    <t>‐</t>
  </si>
  <si>
    <t>近年、我が国において、鳥インフルエンザ等の感染症が野鳥で発生するとともに、生息地を拡大した鳥獣による生態系被害や農林水産業被害、更には人身被害が大量に発生しており、深刻な問題となっている。こうした状況を踏まえ、平成26年5月に鳥獣保護法を改正（平成27年5月施行）し、新たに鳥獣の管理を図るための措置を導入する等、鳥獣保護管理の担い手対策の推進を含めた各種取組の強化や自然公園法に基づく生態系維持回復事業の実施などの取組を総合的に推進している。
鳥獣保護管理の抜本的な強化及び総合的な推進のため、平成23年度までの事業手法等の見直しを行った上で、平成24年度から新規事業として取り組んでおり、施策の進捗状況を踏まえた事業を実施しているところ。</t>
    <rPh sb="308" eb="310">
      <t>ジギョウ</t>
    </rPh>
    <rPh sb="311" eb="313">
      <t>ジッシ</t>
    </rPh>
    <phoneticPr fontId="5"/>
  </si>
  <si>
    <t>これまでの各種取組の成果を踏まえ、鳥獣保護管理法の点検や基本指針の改定に向けて、必要な調査検討等を実施し、鳥獣の保護及び管理の強化に向けた調査・検討の推進を図るとともに、鳥獣保護管理の担い手確保・育成を促進する。</t>
    <rPh sb="19" eb="21">
      <t>ホゴ</t>
    </rPh>
    <phoneticPr fontId="5"/>
  </si>
  <si>
    <t>218</t>
    <phoneticPr fontId="5"/>
  </si>
  <si>
    <t>209</t>
    <phoneticPr fontId="5"/>
  </si>
  <si>
    <t>209</t>
    <phoneticPr fontId="5"/>
  </si>
  <si>
    <t>198</t>
    <phoneticPr fontId="5"/>
  </si>
  <si>
    <t>213</t>
    <phoneticPr fontId="5"/>
  </si>
  <si>
    <t>220</t>
    <phoneticPr fontId="5"/>
  </si>
  <si>
    <t>☑</t>
  </si>
  <si>
    <t>D.東北緑化環境保全株式会社</t>
    <phoneticPr fontId="5"/>
  </si>
  <si>
    <t>人件費</t>
    <rPh sb="0" eb="3">
      <t>ジンケンヒ</t>
    </rPh>
    <phoneticPr fontId="5"/>
  </si>
  <si>
    <t>旅費</t>
    <rPh sb="0" eb="2">
      <t>リョヒ</t>
    </rPh>
    <phoneticPr fontId="5"/>
  </si>
  <si>
    <t>分析費</t>
    <rPh sb="0" eb="2">
      <t>ブンセキ</t>
    </rPh>
    <rPh sb="2" eb="3">
      <t>ヒ</t>
    </rPh>
    <phoneticPr fontId="5"/>
  </si>
  <si>
    <t>電子成果品作成費</t>
    <rPh sb="0" eb="2">
      <t>デンシ</t>
    </rPh>
    <rPh sb="2" eb="4">
      <t>セイカ</t>
    </rPh>
    <rPh sb="4" eb="5">
      <t>ヒン</t>
    </rPh>
    <rPh sb="5" eb="8">
      <t>サクセイヒ</t>
    </rPh>
    <phoneticPr fontId="5"/>
  </si>
  <si>
    <t>その他</t>
    <rPh sb="2" eb="3">
      <t>タ</t>
    </rPh>
    <phoneticPr fontId="5"/>
  </si>
  <si>
    <t>消費税</t>
    <rPh sb="0" eb="3">
      <t>ショウヒゼイ</t>
    </rPh>
    <phoneticPr fontId="5"/>
  </si>
  <si>
    <t>計画準備、調査、打合せ等</t>
    <rPh sb="0" eb="2">
      <t>ケイカク</t>
    </rPh>
    <rPh sb="2" eb="4">
      <t>ジュンビ</t>
    </rPh>
    <rPh sb="5" eb="7">
      <t>チョウサ</t>
    </rPh>
    <rPh sb="8" eb="10">
      <t>ウチアワ</t>
    </rPh>
    <rPh sb="11" eb="12">
      <t>トウ</t>
    </rPh>
    <phoneticPr fontId="5"/>
  </si>
  <si>
    <t>車損料、宿泊費、日当、高速料金等</t>
    <rPh sb="0" eb="1">
      <t>シャ</t>
    </rPh>
    <rPh sb="1" eb="3">
      <t>ソンリョウ</t>
    </rPh>
    <rPh sb="4" eb="7">
      <t>シュクハクヒ</t>
    </rPh>
    <rPh sb="8" eb="10">
      <t>ニットウ</t>
    </rPh>
    <rPh sb="11" eb="13">
      <t>コウソク</t>
    </rPh>
    <rPh sb="13" eb="15">
      <t>リョウキン</t>
    </rPh>
    <rPh sb="15" eb="16">
      <t>トウ</t>
    </rPh>
    <phoneticPr fontId="5"/>
  </si>
  <si>
    <t>音響解析、DNA分析</t>
    <rPh sb="0" eb="2">
      <t>オンキョウ</t>
    </rPh>
    <rPh sb="2" eb="4">
      <t>カイセキ</t>
    </rPh>
    <rPh sb="8" eb="10">
      <t>ブンセキ</t>
    </rPh>
    <phoneticPr fontId="5"/>
  </si>
  <si>
    <t>電子成果品作成、CD代</t>
    <rPh sb="0" eb="2">
      <t>デンシ</t>
    </rPh>
    <rPh sb="2" eb="4">
      <t>セイカ</t>
    </rPh>
    <rPh sb="4" eb="5">
      <t>ヒン</t>
    </rPh>
    <rPh sb="5" eb="7">
      <t>サクセイ</t>
    </rPh>
    <rPh sb="10" eb="11">
      <t>ダイ</t>
    </rPh>
    <phoneticPr fontId="5"/>
  </si>
  <si>
    <t>一般管理費</t>
    <rPh sb="0" eb="2">
      <t>イッパン</t>
    </rPh>
    <rPh sb="2" eb="5">
      <t>カンリヒ</t>
    </rPh>
    <phoneticPr fontId="5"/>
  </si>
  <si>
    <t>E.株式会社野生動物保護管理事務所</t>
    <rPh sb="2" eb="6">
      <t>カブシキガイシャ</t>
    </rPh>
    <rPh sb="6" eb="8">
      <t>ヤセイ</t>
    </rPh>
    <rPh sb="8" eb="10">
      <t>ドウブツ</t>
    </rPh>
    <rPh sb="10" eb="12">
      <t>ホゴ</t>
    </rPh>
    <rPh sb="12" eb="14">
      <t>カンリ</t>
    </rPh>
    <rPh sb="14" eb="17">
      <t>ジムショ</t>
    </rPh>
    <phoneticPr fontId="5"/>
  </si>
  <si>
    <t>諸謝金</t>
    <rPh sb="0" eb="1">
      <t>ショ</t>
    </rPh>
    <rPh sb="1" eb="3">
      <t>シャキン</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</si>
  <si>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</si>
  <si>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</si>
  <si>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消耗品費</t>
    <rPh sb="0" eb="3">
      <t>ショウモウヒン</t>
    </rPh>
    <rPh sb="3" eb="4">
      <t>ヒ</t>
    </rPh>
    <phoneticPr fontId="5"/>
  </si>
  <si>
    <t>雑役務費</t>
    <rPh sb="0" eb="1">
      <t>ザツ</t>
    </rPh>
    <rPh sb="1" eb="3">
      <t>エキム</t>
    </rPh>
    <rPh sb="3" eb="4">
      <t>ヒ</t>
    </rPh>
    <phoneticPr fontId="5"/>
  </si>
  <si>
    <t>技師A、技師B、技師C、技術員</t>
    <rPh sb="0" eb="2">
      <t>ギシ</t>
    </rPh>
    <rPh sb="4" eb="6">
      <t>ギシ</t>
    </rPh>
    <rPh sb="8" eb="10">
      <t>ギシ</t>
    </rPh>
    <rPh sb="12" eb="15">
      <t>ギジュツイン</t>
    </rPh>
    <phoneticPr fontId="5"/>
  </si>
  <si>
    <t>有識者謝金</t>
    <rPh sb="0" eb="3">
      <t>ユウシキシャ</t>
    </rPh>
    <rPh sb="3" eb="5">
      <t>シャキン</t>
    </rPh>
    <phoneticPr fontId="5"/>
  </si>
  <si>
    <t>日当、宿泊費、電車代、ガソリン代、有料道路代</t>
    <rPh sb="0" eb="2">
      <t>ニットウ</t>
    </rPh>
    <rPh sb="3" eb="6">
      <t>シュクハクヒ</t>
    </rPh>
    <rPh sb="7" eb="10">
      <t>デンシャダイ</t>
    </rPh>
    <rPh sb="15" eb="16">
      <t>ダイ</t>
    </rPh>
    <rPh sb="17" eb="19">
      <t>ユウリョウ</t>
    </rPh>
    <rPh sb="19" eb="21">
      <t>ドウロ</t>
    </rPh>
    <rPh sb="21" eb="22">
      <t>ダイ</t>
    </rPh>
    <phoneticPr fontId="5"/>
  </si>
  <si>
    <t>協議会資料、報告書</t>
    <rPh sb="0" eb="3">
      <t>キョウギカイ</t>
    </rPh>
    <rPh sb="3" eb="5">
      <t>シリョウ</t>
    </rPh>
    <rPh sb="6" eb="9">
      <t>ホウコクショ</t>
    </rPh>
    <phoneticPr fontId="5"/>
  </si>
  <si>
    <t>パソコン、GIS、業務無線、受信機、麻酔銃、センサーカメラ</t>
    <rPh sb="9" eb="11">
      <t>ギョウム</t>
    </rPh>
    <rPh sb="11" eb="13">
      <t>ムセン</t>
    </rPh>
    <rPh sb="14" eb="17">
      <t>ジュシンキ</t>
    </rPh>
    <rPh sb="18" eb="20">
      <t>マスイ</t>
    </rPh>
    <rPh sb="20" eb="21">
      <t>ジュウ</t>
    </rPh>
    <phoneticPr fontId="5"/>
  </si>
  <si>
    <t>銃調整料、歩荷委託料、埋設穴掘削費</t>
    <rPh sb="0" eb="1">
      <t>ジュウ</t>
    </rPh>
    <rPh sb="1" eb="3">
      <t>チョウセイ</t>
    </rPh>
    <rPh sb="3" eb="4">
      <t>リョウ</t>
    </rPh>
    <rPh sb="5" eb="7">
      <t>ボッカ</t>
    </rPh>
    <rPh sb="7" eb="10">
      <t>イタクリョウ</t>
    </rPh>
    <rPh sb="11" eb="13">
      <t>マイセツ</t>
    </rPh>
    <rPh sb="13" eb="14">
      <t>アナ</t>
    </rPh>
    <rPh sb="14" eb="16">
      <t>クッサク</t>
    </rPh>
    <rPh sb="16" eb="17">
      <t>ヒ</t>
    </rPh>
    <phoneticPr fontId="5"/>
  </si>
  <si>
    <t>発信器、GPS首輪、麻酔薬、投薬機、銃器実包、ロープ</t>
    <rPh sb="0" eb="3">
      <t>ハッシンキ</t>
    </rPh>
    <rPh sb="7" eb="9">
      <t>クビワ</t>
    </rPh>
    <rPh sb="10" eb="13">
      <t>マスイヤク</t>
    </rPh>
    <rPh sb="14" eb="16">
      <t>トウヤク</t>
    </rPh>
    <rPh sb="16" eb="17">
      <t>キ</t>
    </rPh>
    <rPh sb="18" eb="19">
      <t>ジュウ</t>
    </rPh>
    <rPh sb="19" eb="20">
      <t>キ</t>
    </rPh>
    <rPh sb="20" eb="22">
      <t>ジッポウ</t>
    </rPh>
    <phoneticPr fontId="5"/>
  </si>
  <si>
    <t>C.公益財団法人知床財団</t>
    <phoneticPr fontId="5"/>
  </si>
  <si>
    <t>人件費</t>
    <rPh sb="0" eb="3">
      <t>ジンケンヒ</t>
    </rPh>
    <phoneticPr fontId="3"/>
  </si>
  <si>
    <t>わな捕獲・巡回等</t>
    <rPh sb="2" eb="4">
      <t>ホカク</t>
    </rPh>
    <rPh sb="5" eb="7">
      <t>ジュンカイ</t>
    </rPh>
    <rPh sb="7" eb="8">
      <t>トウ</t>
    </rPh>
    <phoneticPr fontId="3"/>
  </si>
  <si>
    <t>専門家旅費・職員旅費</t>
    <rPh sb="0" eb="3">
      <t>センモンカ</t>
    </rPh>
    <rPh sb="3" eb="5">
      <t>リョヒ</t>
    </rPh>
    <rPh sb="6" eb="8">
      <t>ショクイン</t>
    </rPh>
    <rPh sb="8" eb="10">
      <t>リョヒ</t>
    </rPh>
    <phoneticPr fontId="3"/>
  </si>
  <si>
    <t>専門家・有識者</t>
    <rPh sb="0" eb="3">
      <t>センモンカ</t>
    </rPh>
    <rPh sb="4" eb="7">
      <t>ユウシキシャ</t>
    </rPh>
    <phoneticPr fontId="1"/>
  </si>
  <si>
    <t>J.株式会社一成</t>
    <phoneticPr fontId="5"/>
  </si>
  <si>
    <t>抜本的な鳥獣捕獲強化対策（平成25年12月：環境省・農林水産省）
http://www.env.go.jp/nature/choju/effort/effort9.html
全国のニホンジカ及びイノシシの個体数推定結果について（令和３年３月：環境省ＨＰ）
http://www.env.go.jp/nature/choju/capture/capture6.html</t>
    <rPh sb="114" eb="116">
      <t>レイワ</t>
    </rPh>
    <phoneticPr fontId="5"/>
  </si>
  <si>
    <t>イノシシの推定個体数
※令和２年度以降の成果実績は集計中</t>
    <rPh sb="12" eb="14">
      <t>レイワ</t>
    </rPh>
    <rPh sb="15" eb="17">
      <t>ネンド</t>
    </rPh>
    <phoneticPr fontId="5"/>
  </si>
  <si>
    <t>ニホンジカの推定個体数
※令和２年度以降の成果実績は集計中</t>
    <rPh sb="13" eb="15">
      <t>レイワ</t>
    </rPh>
    <rPh sb="16" eb="18">
      <t>ネンド</t>
    </rPh>
    <phoneticPr fontId="5"/>
  </si>
  <si>
    <t>B.特定非営利活動法人北の海の動物センター</t>
    <phoneticPr fontId="5"/>
  </si>
  <si>
    <t>人件費</t>
    <rPh sb="0" eb="3">
      <t>ジンケンヒ</t>
    </rPh>
    <phoneticPr fontId="5"/>
  </si>
  <si>
    <t>旅費</t>
    <rPh sb="0" eb="2">
      <t>リョヒ</t>
    </rPh>
    <phoneticPr fontId="5"/>
  </si>
  <si>
    <t>分析費</t>
    <rPh sb="0" eb="2">
      <t>ブンセキ</t>
    </rPh>
    <rPh sb="2" eb="3">
      <t>ヒ</t>
    </rPh>
    <phoneticPr fontId="5"/>
  </si>
  <si>
    <t>消耗品費</t>
    <rPh sb="0" eb="4">
      <t>ショウモウヒンヒ</t>
    </rPh>
    <phoneticPr fontId="5"/>
  </si>
  <si>
    <t>処分費</t>
    <rPh sb="0" eb="3">
      <t>ショブンヒ</t>
    </rPh>
    <phoneticPr fontId="5"/>
  </si>
  <si>
    <t>雑役務費</t>
    <rPh sb="0" eb="1">
      <t>ザツ</t>
    </rPh>
    <rPh sb="1" eb="3">
      <t>エキム</t>
    </rPh>
    <rPh sb="3" eb="4">
      <t>ヒ</t>
    </rPh>
    <phoneticPr fontId="5"/>
  </si>
  <si>
    <t>その他</t>
    <rPh sb="2" eb="3">
      <t>タ</t>
    </rPh>
    <phoneticPr fontId="5"/>
  </si>
  <si>
    <t>現地調査、データ分析</t>
    <rPh sb="0" eb="2">
      <t>ゲンチ</t>
    </rPh>
    <rPh sb="2" eb="4">
      <t>チョウサ</t>
    </rPh>
    <rPh sb="8" eb="10">
      <t>ブンセキ</t>
    </rPh>
    <phoneticPr fontId="5"/>
  </si>
  <si>
    <t>現地調査に係る交通費等</t>
    <rPh sb="0" eb="2">
      <t>ゲンチ</t>
    </rPh>
    <rPh sb="2" eb="4">
      <t>チョウサ</t>
    </rPh>
    <rPh sb="5" eb="6">
      <t>カカ</t>
    </rPh>
    <rPh sb="7" eb="10">
      <t>コウツウヒ</t>
    </rPh>
    <rPh sb="10" eb="11">
      <t>トウ</t>
    </rPh>
    <phoneticPr fontId="5"/>
  </si>
  <si>
    <t>胃内容分析、年齢分析、分析機材メンテナンス</t>
    <rPh sb="0" eb="1">
      <t>イ</t>
    </rPh>
    <rPh sb="1" eb="3">
      <t>ナイヨウ</t>
    </rPh>
    <rPh sb="3" eb="5">
      <t>ブンセキ</t>
    </rPh>
    <rPh sb="6" eb="8">
      <t>ネンレイ</t>
    </rPh>
    <rPh sb="8" eb="10">
      <t>ブンセキ</t>
    </rPh>
    <rPh sb="11" eb="13">
      <t>ブンセキ</t>
    </rPh>
    <rPh sb="13" eb="15">
      <t>キザイ</t>
    </rPh>
    <phoneticPr fontId="5"/>
  </si>
  <si>
    <t>麻酔薬、GPS機器</t>
    <rPh sb="0" eb="3">
      <t>マスイヤク</t>
    </rPh>
    <rPh sb="7" eb="9">
      <t>キキ</t>
    </rPh>
    <phoneticPr fontId="5"/>
  </si>
  <si>
    <t>解剖残渣の運搬処分費用</t>
    <rPh sb="0" eb="4">
      <t>カイボウザンサ</t>
    </rPh>
    <rPh sb="5" eb="7">
      <t>ウンパン</t>
    </rPh>
    <rPh sb="7" eb="9">
      <t>ショブン</t>
    </rPh>
    <rPh sb="9" eb="11">
      <t>ヒヨウ</t>
    </rPh>
    <phoneticPr fontId="5"/>
  </si>
  <si>
    <t>改修費用</t>
    <rPh sb="0" eb="2">
      <t>カイシュウ</t>
    </rPh>
    <rPh sb="2" eb="4">
      <t>ヒヨウ</t>
    </rPh>
    <phoneticPr fontId="5"/>
  </si>
  <si>
    <t>消費税、印刷製本費等</t>
    <rPh sb="0" eb="3">
      <t>ショウヒゼイ</t>
    </rPh>
    <rPh sb="4" eb="6">
      <t>インサツ</t>
    </rPh>
    <rPh sb="6" eb="8">
      <t>セイホン</t>
    </rPh>
    <rPh sb="8" eb="9">
      <t>ヒ</t>
    </rPh>
    <rPh sb="9" eb="10">
      <t>トウ</t>
    </rPh>
    <phoneticPr fontId="5"/>
  </si>
  <si>
    <t>G.株式会社BO-GA</t>
    <phoneticPr fontId="5"/>
  </si>
  <si>
    <t>計画準備、調査・分析、会議運営等</t>
    <rPh sb="0" eb="2">
      <t>ケイカク</t>
    </rPh>
    <rPh sb="2" eb="4">
      <t>ジュンビ</t>
    </rPh>
    <rPh sb="5" eb="7">
      <t>チョウサ</t>
    </rPh>
    <rPh sb="8" eb="10">
      <t>ブンセキ</t>
    </rPh>
    <rPh sb="11" eb="13">
      <t>カイギ</t>
    </rPh>
    <rPh sb="13" eb="15">
      <t>ウンエイ</t>
    </rPh>
    <rPh sb="15" eb="16">
      <t>トウ</t>
    </rPh>
    <phoneticPr fontId="5"/>
  </si>
  <si>
    <t>協議会委員</t>
    <rPh sb="0" eb="3">
      <t>キョウギカイ</t>
    </rPh>
    <rPh sb="3" eb="5">
      <t>イイン</t>
    </rPh>
    <phoneticPr fontId="5"/>
  </si>
  <si>
    <t>業務打合せ、現地調査、会議運営</t>
    <rPh sb="0" eb="4">
      <t>ギョウムウチアワ</t>
    </rPh>
    <rPh sb="6" eb="8">
      <t>ゲンチ</t>
    </rPh>
    <rPh sb="8" eb="10">
      <t>チョウサ</t>
    </rPh>
    <rPh sb="11" eb="15">
      <t>カイギウンエイ</t>
    </rPh>
    <phoneticPr fontId="5"/>
  </si>
  <si>
    <t>消耗品費</t>
    <rPh sb="0" eb="3">
      <t>ショウモウヒン</t>
    </rPh>
    <rPh sb="3" eb="4">
      <t>ヒ</t>
    </rPh>
    <phoneticPr fontId="5"/>
  </si>
  <si>
    <t>ポスター等、報告書</t>
    <rPh sb="4" eb="5">
      <t>トウ</t>
    </rPh>
    <rPh sb="6" eb="8">
      <t>ホウコク</t>
    </rPh>
    <rPh sb="8" eb="9">
      <t>ショ</t>
    </rPh>
    <phoneticPr fontId="5"/>
  </si>
  <si>
    <t>機材損料</t>
    <rPh sb="0" eb="2">
      <t>キザイ</t>
    </rPh>
    <rPh sb="2" eb="4">
      <t>ソンリョウ</t>
    </rPh>
    <phoneticPr fontId="5"/>
  </si>
  <si>
    <t>調査及び会議機材</t>
    <rPh sb="0" eb="2">
      <t>チョウサ</t>
    </rPh>
    <rPh sb="2" eb="3">
      <t>オヨ</t>
    </rPh>
    <rPh sb="4" eb="6">
      <t>カイギ</t>
    </rPh>
    <rPh sb="6" eb="8">
      <t>キザイ</t>
    </rPh>
    <phoneticPr fontId="5"/>
  </si>
  <si>
    <t>消費税</t>
    <rPh sb="0" eb="3">
      <t>ショウヒゼイ</t>
    </rPh>
    <phoneticPr fontId="5"/>
  </si>
  <si>
    <t>コピー紙、電池等</t>
    <rPh sb="3" eb="4">
      <t>シ</t>
    </rPh>
    <rPh sb="5" eb="7">
      <t>デンチ</t>
    </rPh>
    <rPh sb="7" eb="8">
      <t>トウ</t>
    </rPh>
    <phoneticPr fontId="5"/>
  </si>
  <si>
    <t>本業務は請負契約であり、成果物の対価として支払いを行うものであるため、精算報告書の提出を要さないが、国費の透明性を図るため任意で提出依頼を行ったところ回答を得ることができなかった.</t>
  </si>
  <si>
    <t>F. 一般財団法人自然環境研究センター</t>
    <phoneticPr fontId="5"/>
  </si>
  <si>
    <t>人件費</t>
    <rPh sb="0" eb="3">
      <t>ジンケンヒ</t>
    </rPh>
    <phoneticPr fontId="5"/>
  </si>
  <si>
    <t>旅費</t>
    <rPh sb="0" eb="2">
      <t>リョヒ</t>
    </rPh>
    <phoneticPr fontId="5"/>
  </si>
  <si>
    <t>謝金</t>
    <rPh sb="0" eb="2">
      <t>シャキン</t>
    </rPh>
    <phoneticPr fontId="5"/>
  </si>
  <si>
    <t>賃金</t>
    <rPh sb="0" eb="2">
      <t>チンギン</t>
    </rPh>
    <phoneticPr fontId="5"/>
  </si>
  <si>
    <t>印刷製本費</t>
    <rPh sb="0" eb="2">
      <t>インサツ</t>
    </rPh>
    <rPh sb="2" eb="4">
      <t>セイホン</t>
    </rPh>
    <rPh sb="4" eb="5">
      <t>ヒ</t>
    </rPh>
    <phoneticPr fontId="5"/>
  </si>
  <si>
    <t>消費税</t>
    <rPh sb="0" eb="3">
      <t>ショウヒゼイ</t>
    </rPh>
    <phoneticPr fontId="5"/>
  </si>
  <si>
    <t>打合せ、現地調査、データ整理等</t>
    <rPh sb="0" eb="2">
      <t>ウチアワ</t>
    </rPh>
    <rPh sb="4" eb="6">
      <t>ゲンチ</t>
    </rPh>
    <rPh sb="6" eb="8">
      <t>チョウサ</t>
    </rPh>
    <rPh sb="12" eb="14">
      <t>セイリ</t>
    </rPh>
    <rPh sb="14" eb="15">
      <t>トウ</t>
    </rPh>
    <phoneticPr fontId="5"/>
  </si>
  <si>
    <t>ヒアリング、現地調査等</t>
    <rPh sb="6" eb="8">
      <t>ゲンチ</t>
    </rPh>
    <rPh sb="8" eb="10">
      <t>チョウサ</t>
    </rPh>
    <rPh sb="10" eb="11">
      <t>トウ</t>
    </rPh>
    <phoneticPr fontId="5"/>
  </si>
  <si>
    <t>ヒアリング謝金</t>
    <rPh sb="5" eb="7">
      <t>シャキン</t>
    </rPh>
    <phoneticPr fontId="5"/>
  </si>
  <si>
    <t>アルバイト代（画像処理）</t>
    <rPh sb="5" eb="6">
      <t>ダイ</t>
    </rPh>
    <rPh sb="7" eb="9">
      <t>ガゾウ</t>
    </rPh>
    <rPh sb="9" eb="11">
      <t>ショリ</t>
    </rPh>
    <phoneticPr fontId="5"/>
  </si>
  <si>
    <t>レンタカー代</t>
    <rPh sb="5" eb="6">
      <t>ダイ</t>
    </rPh>
    <phoneticPr fontId="5"/>
  </si>
  <si>
    <t>報告書</t>
    <rPh sb="0" eb="3">
      <t>ホウコクショ</t>
    </rPh>
    <phoneticPr fontId="5"/>
  </si>
  <si>
    <t>一番管理費一般管理費</t>
    <rPh sb="0" eb="1">
      <t>イッ</t>
    </rPh>
    <rPh sb="1" eb="2">
      <t>バン</t>
    </rPh>
    <rPh sb="2" eb="5">
      <t>カンリヒ</t>
    </rPh>
    <rPh sb="5" eb="10">
      <t>イッパンカンリヒ</t>
    </rPh>
    <phoneticPr fontId="5"/>
  </si>
  <si>
    <t>15％以内</t>
    <rPh sb="3" eb="5">
      <t>イナイ</t>
    </rPh>
    <phoneticPr fontId="5"/>
  </si>
  <si>
    <t>A.株式会社野生動物保護管理事務所</t>
    <rPh sb="2" eb="6">
      <t>カブシキガイシャ</t>
    </rPh>
    <phoneticPr fontId="5"/>
  </si>
  <si>
    <t>人件費</t>
    <rPh sb="0" eb="3">
      <t>ジンケンヒ</t>
    </rPh>
    <phoneticPr fontId="5"/>
  </si>
  <si>
    <t>再委託費</t>
    <rPh sb="0" eb="3">
      <t>サイイタク</t>
    </rPh>
    <rPh sb="3" eb="4">
      <t>ヒ</t>
    </rPh>
    <phoneticPr fontId="5"/>
  </si>
  <si>
    <t>その他</t>
    <rPh sb="2" eb="3">
      <t>タ</t>
    </rPh>
    <phoneticPr fontId="5"/>
  </si>
  <si>
    <t>打合せ、調査、個体数推定、報告書作成</t>
    <rPh sb="0" eb="2">
      <t>ウチアワ</t>
    </rPh>
    <rPh sb="4" eb="6">
      <t>チョウサ</t>
    </rPh>
    <rPh sb="7" eb="10">
      <t>コタイスウ</t>
    </rPh>
    <rPh sb="10" eb="12">
      <t>スイテイ</t>
    </rPh>
    <rPh sb="13" eb="16">
      <t>ホウコクショ</t>
    </rPh>
    <rPh sb="16" eb="18">
      <t>サクセイ</t>
    </rPh>
    <phoneticPr fontId="5"/>
  </si>
  <si>
    <t>調査等</t>
    <rPh sb="0" eb="2">
      <t>チョウサ</t>
    </rPh>
    <rPh sb="2" eb="3">
      <t>トウ</t>
    </rPh>
    <phoneticPr fontId="5"/>
  </si>
  <si>
    <t>調査用紙、報告書</t>
    <rPh sb="0" eb="2">
      <t>チョウサ</t>
    </rPh>
    <rPh sb="2" eb="4">
      <t>ヨウシ</t>
    </rPh>
    <rPh sb="5" eb="8">
      <t>ホウコクショ</t>
    </rPh>
    <phoneticPr fontId="5"/>
  </si>
  <si>
    <t>専門家ヒアリング</t>
    <rPh sb="0" eb="3">
      <t>センモンカ</t>
    </rPh>
    <phoneticPr fontId="5"/>
  </si>
  <si>
    <t>パソコン使用料、GPS使用料、記録媒体等</t>
    <rPh sb="4" eb="7">
      <t>シヨウリョウ</t>
    </rPh>
    <rPh sb="11" eb="14">
      <t>シヨウリョウ</t>
    </rPh>
    <rPh sb="15" eb="17">
      <t>キロク</t>
    </rPh>
    <rPh sb="17" eb="19">
      <t>バイタイ</t>
    </rPh>
    <rPh sb="19" eb="20">
      <t>トウ</t>
    </rPh>
    <phoneticPr fontId="5"/>
  </si>
  <si>
    <t>全国個体数推定（株式会社野生動物対策連携センター）</t>
    <rPh sb="0" eb="2">
      <t>ゼンコク</t>
    </rPh>
    <rPh sb="2" eb="5">
      <t>コタイスウ</t>
    </rPh>
    <rPh sb="5" eb="7">
      <t>スイテイ</t>
    </rPh>
    <rPh sb="8" eb="12">
      <t>カブシキガイシャ</t>
    </rPh>
    <rPh sb="12" eb="14">
      <t>ヤセイ</t>
    </rPh>
    <rPh sb="14" eb="16">
      <t>ドウブツ</t>
    </rPh>
    <rPh sb="16" eb="18">
      <t>タイサク</t>
    </rPh>
    <rPh sb="18" eb="20">
      <t>レンケイ</t>
    </rPh>
    <phoneticPr fontId="5"/>
  </si>
  <si>
    <t>NPO法人北の海の動物センター</t>
  </si>
  <si>
    <t>一般社団法人エゾシカ協会</t>
  </si>
  <si>
    <t>えりも漁業協同組合</t>
  </si>
  <si>
    <t>有限会社丸協東洋漁業部</t>
    <rPh sb="0" eb="4">
      <t>ユウゲンガイシャ</t>
    </rPh>
    <phoneticPr fontId="4"/>
  </si>
  <si>
    <t>有限会社丸岬えりも岬漁業部</t>
    <rPh sb="0" eb="4">
      <t>ユウゲンガイシャ</t>
    </rPh>
    <phoneticPr fontId="4"/>
  </si>
  <si>
    <t>有限会社チャンネル・ツー</t>
    <rPh sb="0" eb="4">
      <t>ユウゲンガイシャ</t>
    </rPh>
    <phoneticPr fontId="4"/>
  </si>
  <si>
    <t>株式会社三共コンサルタント</t>
    <rPh sb="0" eb="4">
      <t>カブシキガイシャ</t>
    </rPh>
    <phoneticPr fontId="4"/>
  </si>
  <si>
    <t>有限会社エヌティエフ</t>
    <rPh sb="0" eb="4">
      <t>ユウゲンガイシャ</t>
    </rPh>
    <phoneticPr fontId="4"/>
  </si>
  <si>
    <t>NPO法人EnVision環境保全事務所</t>
  </si>
  <si>
    <t>国立大学法人東京海洋大学</t>
  </si>
  <si>
    <t>えりも地域ゼニガタアザラシ生態モニタリング調査業務</t>
  </si>
  <si>
    <t>えりも地域ゼニガタアザラシ銃捕獲検討業務</t>
  </si>
  <si>
    <t>洞爺湖中島エゾシカ管理推進業務</t>
  </si>
  <si>
    <t>えりも地域固定式刺し網によるゼニガタアザラシ捕獲業務</t>
  </si>
  <si>
    <t>えりも地域ゼニガタアザラシ秋定置捕獲手法検討業務</t>
  </si>
  <si>
    <t>えりも地域ゼニガタアザラシ捕獲及び防除のための網の設置・確認等業務（春定置）</t>
  </si>
  <si>
    <t>えりも地域ゼニガタアザラシ捕獲及び防除のための網の設置・確認等業務（秋定置）</t>
  </si>
  <si>
    <t>ゼニガタアザラシ保護管理協議会等会議運営支援業務</t>
  </si>
  <si>
    <t>支笏洞爺国立公園支笏湖地域エゾシカ生息状況および植生影響調査業務</t>
  </si>
  <si>
    <t>えりも地域ゼニガタアザラシモニタリング等によるアクションカメラ用防水器具購入</t>
  </si>
  <si>
    <t>えりも地域ゼニガタアザラシ保護管理に関する文献等調査業務</t>
  </si>
  <si>
    <t>ゼニガタアザラシ襟裳個体群の生息状況評価等業務</t>
  </si>
  <si>
    <t>一般競争契約（最低価格）</t>
    <rPh sb="0" eb="2">
      <t>イッパン</t>
    </rPh>
    <rPh sb="2" eb="4">
      <t>キョウソウ</t>
    </rPh>
    <rPh sb="4" eb="6">
      <t>ケイヤク</t>
    </rPh>
    <rPh sb="7" eb="9">
      <t>サイテイ</t>
    </rPh>
    <rPh sb="9" eb="11">
      <t>カカク</t>
    </rPh>
    <phoneticPr fontId="4"/>
  </si>
  <si>
    <t>随意契約（少額）</t>
    <rPh sb="0" eb="2">
      <t>ズイイ</t>
    </rPh>
    <rPh sb="2" eb="4">
      <t>ケイヤク</t>
    </rPh>
    <rPh sb="5" eb="7">
      <t>ショウガク</t>
    </rPh>
    <phoneticPr fontId="4"/>
  </si>
  <si>
    <t>一般競争契約（総合評価）</t>
    <rPh sb="0" eb="2">
      <t>イッパン</t>
    </rPh>
    <rPh sb="2" eb="4">
      <t>キョウソウ</t>
    </rPh>
    <rPh sb="4" eb="6">
      <t>ケイヤク</t>
    </rPh>
    <rPh sb="7" eb="9">
      <t>ソウゴウ</t>
    </rPh>
    <rPh sb="9" eb="11">
      <t>ヒョウカ</t>
    </rPh>
    <phoneticPr fontId="4"/>
  </si>
  <si>
    <t>随意契約（その他）</t>
    <rPh sb="0" eb="2">
      <t>ズイイ</t>
    </rPh>
    <rPh sb="2" eb="4">
      <t>ケイヤク</t>
    </rPh>
    <rPh sb="7" eb="8">
      <t>タ</t>
    </rPh>
    <phoneticPr fontId="4"/>
  </si>
  <si>
    <r>
      <t>随意契約</t>
    </r>
    <r>
      <rPr>
        <sz val="11"/>
        <rFont val="ＭＳ Ｐゴシック"/>
        <family val="3"/>
        <charset val="128"/>
      </rPr>
      <t>（その他）</t>
    </r>
    <rPh sb="0" eb="2">
      <t>ズイイ</t>
    </rPh>
    <rPh sb="2" eb="4">
      <t>ケイヤク</t>
    </rPh>
    <rPh sb="7" eb="8">
      <t>タ</t>
    </rPh>
    <phoneticPr fontId="4"/>
  </si>
  <si>
    <t>公益財団法人知床財団</t>
  </si>
  <si>
    <t>特定非営利活動法人EnVision環境保全事務所</t>
  </si>
  <si>
    <t>個人</t>
    <rPh sb="0" eb="2">
      <t>コジン</t>
    </rPh>
    <phoneticPr fontId="4"/>
  </si>
  <si>
    <t>いであ株式会社札幌支店</t>
  </si>
  <si>
    <t>株式会社かつらだ</t>
  </si>
  <si>
    <t>株式会社エム・アイ・システム</t>
  </si>
  <si>
    <t>－</t>
  </si>
  <si>
    <t>令和２年度知床国立公園エゾシカ個体数調整実施業務</t>
  </si>
  <si>
    <t>令和2年度知床国立公園（春期）エゾシカ個体数調整実施業務</t>
  </si>
  <si>
    <t>令和２年度釧路湿原国立公園エゾシカ捕獲対策業務</t>
  </si>
  <si>
    <t>令和２年度　知床国立公園エゾシカ個体数調整実施業務</t>
  </si>
  <si>
    <t>令和2年度阿寒摩周国立公園エゾシカ捕獲対策検討業務</t>
  </si>
  <si>
    <t>令和2年度阿寒摩周国立公園エゾシカ行動追跡調査業務</t>
  </si>
  <si>
    <t>令和２年度春国岱エゾシカ対策検討調査業務</t>
  </si>
  <si>
    <t>生態系保全等専門員賃金</t>
  </si>
  <si>
    <t>令和２年度国指定濤沸湖鳥獣保護区保全対策普及業務</t>
  </si>
  <si>
    <t>令和２年度知床国立公園エゾシカ対策（岩尾別地区）除雪業務</t>
  </si>
  <si>
    <t>物品購入（ミラーレス一眼レフカメラレンズキット）</t>
  </si>
  <si>
    <t>一般競争契約（総合評価）</t>
    <rPh sb="4" eb="6">
      <t>ケイヤク</t>
    </rPh>
    <rPh sb="9" eb="11">
      <t>ヒョウカ</t>
    </rPh>
    <phoneticPr fontId="4"/>
  </si>
  <si>
    <t>随意契約（少額）</t>
  </si>
  <si>
    <t>-</t>
    <phoneticPr fontId="5"/>
  </si>
  <si>
    <t>-</t>
    <phoneticPr fontId="5"/>
  </si>
  <si>
    <t>-</t>
    <phoneticPr fontId="5"/>
  </si>
  <si>
    <t>東北緑化環境保全株式会社</t>
  </si>
  <si>
    <t>株式会社うぃるこ</t>
    <rPh sb="0" eb="4">
      <t>カブシキガイシャ</t>
    </rPh>
    <phoneticPr fontId="4"/>
  </si>
  <si>
    <t>（株）うぃるこ</t>
  </si>
  <si>
    <t>特定非営利活動法人　奥入瀬自然観光資源研究会</t>
  </si>
  <si>
    <t>快聲堂</t>
  </si>
  <si>
    <t>株式会社エフテック</t>
  </si>
  <si>
    <t>有限会社阿部文具店</t>
  </si>
  <si>
    <t>令和２年度白神山地ニホンジカ対策検討業務</t>
  </si>
  <si>
    <t>令和２年度東北地方におけるカワウ広域保護管理に関する検討業務</t>
  </si>
  <si>
    <t>令和２年度十和田八甲田地域ニホンジカ対策検討に係る調査業務</t>
  </si>
  <si>
    <t>令和２年度東北地方におけるニホンジカ勉強会開催業務</t>
  </si>
  <si>
    <t>白神山地ニホンジカ対策業務用物品購入</t>
  </si>
  <si>
    <t>令和２年度国指定鳥獣保護区調査用備品購入</t>
  </si>
  <si>
    <t>一般競争契約（最低価格）</t>
  </si>
  <si>
    <t>（株）野生動物保護管理事務所</t>
  </si>
  <si>
    <t>（株）テンドリル</t>
  </si>
  <si>
    <t>（一財）自然環境研究センター</t>
  </si>
  <si>
    <t>（一財）自然公園財団</t>
  </si>
  <si>
    <t>大宮年金事務所</t>
    <rPh sb="0" eb="2">
      <t>オオミヤ</t>
    </rPh>
    <rPh sb="2" eb="4">
      <t>ネンキン</t>
    </rPh>
    <rPh sb="4" eb="7">
      <t>ジムショ</t>
    </rPh>
    <phoneticPr fontId="4"/>
  </si>
  <si>
    <t>長野県上伊那猟友会</t>
  </si>
  <si>
    <t>尾瀬国立公園及びその周辺地域におけるニホンジカ広域対策推進業務</t>
  </si>
  <si>
    <t>富士箱根伊豆国立公園箱根地域シカ管理対策検討調査業務</t>
  </si>
  <si>
    <t>日光国立公園ＧＰＳ付き首輪の購入</t>
  </si>
  <si>
    <t>尾瀬国立公園ニホンジカ植生被害対策業務</t>
  </si>
  <si>
    <t>尾瀬国立公園植生保護柵資材の購入</t>
  </si>
  <si>
    <t>南アルプス国立公園ニホンジカ捕獲手法検討業務</t>
  </si>
  <si>
    <t>奥日光地域における囲い罠を利用したニホンジカ捕獲準備調査</t>
  </si>
  <si>
    <t>戦場ヶ原シカ侵入防止柵等管理業務</t>
  </si>
  <si>
    <t>関東山地ニホンジカ広域保護管理調査等業務</t>
  </si>
  <si>
    <t>賃金関係</t>
    <rPh sb="0" eb="2">
      <t>チンギン</t>
    </rPh>
    <rPh sb="2" eb="4">
      <t>カンケイ</t>
    </rPh>
    <phoneticPr fontId="4"/>
  </si>
  <si>
    <t>随意契約
（公募）</t>
    <rPh sb="0" eb="2">
      <t>ズイイ</t>
    </rPh>
    <rPh sb="2" eb="4">
      <t>ケイヤク</t>
    </rPh>
    <rPh sb="6" eb="8">
      <t>コウボ</t>
    </rPh>
    <phoneticPr fontId="4"/>
  </si>
  <si>
    <t>一般競争契約
（総合評価）</t>
    <rPh sb="0" eb="2">
      <t>イッパン</t>
    </rPh>
    <rPh sb="2" eb="4">
      <t>キョウソウ</t>
    </rPh>
    <rPh sb="4" eb="6">
      <t>ケイヤク</t>
    </rPh>
    <rPh sb="8" eb="10">
      <t>ソウゴウ</t>
    </rPh>
    <rPh sb="10" eb="12">
      <t>ヒョウカ</t>
    </rPh>
    <phoneticPr fontId="4"/>
  </si>
  <si>
    <t>その他</t>
    <rPh sb="2" eb="3">
      <t>タ</t>
    </rPh>
    <phoneticPr fontId="4"/>
  </si>
  <si>
    <t>特定非営利活動法人バードリサーチ</t>
  </si>
  <si>
    <t>協和テクノ株式会社</t>
  </si>
  <si>
    <t>白山国立公園ニホンジカ対策検討業務</t>
  </si>
  <si>
    <t>中部近畿カワウ広域協議会開催等業務</t>
  </si>
  <si>
    <t>カメラ、セキュリティボックス購入</t>
  </si>
  <si>
    <t>一般競争契約（総合評価）</t>
    <rPh sb="0" eb="6">
      <t>イッパンキョウソウケイヤク</t>
    </rPh>
    <rPh sb="7" eb="9">
      <t>ソウゴウ</t>
    </rPh>
    <rPh sb="9" eb="11">
      <t>ヒョウカ</t>
    </rPh>
    <phoneticPr fontId="4"/>
  </si>
  <si>
    <t>随意契約（少額）</t>
    <rPh sb="0" eb="4">
      <t>ズイイケイヤク</t>
    </rPh>
    <rPh sb="5" eb="7">
      <t>ショウガク</t>
    </rPh>
    <phoneticPr fontId="4"/>
  </si>
  <si>
    <t>（株）BO-GA</t>
    <phoneticPr fontId="5"/>
  </si>
  <si>
    <t>令和2年度中部山岳国立公園野生鳥獣対策検討業務</t>
  </si>
  <si>
    <t>令和2年度国指定浅間鳥獣保護区ニホンジカ対策業務</t>
  </si>
  <si>
    <t>一般競争契約（最低価格）</t>
    <rPh sb="7" eb="9">
      <t>サイテイ</t>
    </rPh>
    <rPh sb="9" eb="11">
      <t>カカク</t>
    </rPh>
    <phoneticPr fontId="4"/>
  </si>
  <si>
    <t>一般財団法人自然環境研究センター</t>
    <rPh sb="0" eb="2">
      <t>イッパン</t>
    </rPh>
    <rPh sb="2" eb="6">
      <t>ザイダンホウジン</t>
    </rPh>
    <rPh sb="6" eb="8">
      <t>シゼン</t>
    </rPh>
    <rPh sb="8" eb="10">
      <t>カンキョウ</t>
    </rPh>
    <rPh sb="10" eb="12">
      <t>ケンキュウ</t>
    </rPh>
    <phoneticPr fontId="1"/>
  </si>
  <si>
    <t>株式会社竹谷商事</t>
    <rPh sb="4" eb="6">
      <t>タケタニ</t>
    </rPh>
    <rPh sb="6" eb="8">
      <t>ショウジ</t>
    </rPh>
    <phoneticPr fontId="1"/>
  </si>
  <si>
    <t>株式会社キュービック・アイ</t>
  </si>
  <si>
    <t>株式会社キャムズ</t>
  </si>
  <si>
    <t>株式会社ヤナギビジネス</t>
  </si>
  <si>
    <t>株式会社山陽測器</t>
    <rPh sb="4" eb="6">
      <t>サンヨウ</t>
    </rPh>
    <rPh sb="6" eb="8">
      <t>ソッキ</t>
    </rPh>
    <phoneticPr fontId="1"/>
  </si>
  <si>
    <t>ニホンジカ個体数調整手法開発調査業務</t>
    <rPh sb="5" eb="8">
      <t>コタイスウ</t>
    </rPh>
    <rPh sb="8" eb="10">
      <t>チョウセイ</t>
    </rPh>
    <rPh sb="10" eb="12">
      <t>シュホウ</t>
    </rPh>
    <rPh sb="12" eb="14">
      <t>カイハツ</t>
    </rPh>
    <rPh sb="14" eb="16">
      <t>チョウサ</t>
    </rPh>
    <rPh sb="16" eb="18">
      <t>ギョウム</t>
    </rPh>
    <phoneticPr fontId="1"/>
  </si>
  <si>
    <t>ニホンジカ捕獲用物品購入業務</t>
    <rPh sb="5" eb="7">
      <t>ホカク</t>
    </rPh>
    <rPh sb="7" eb="8">
      <t>ヨウ</t>
    </rPh>
    <rPh sb="8" eb="10">
      <t>ブッピン</t>
    </rPh>
    <rPh sb="10" eb="12">
      <t>コウニュウ</t>
    </rPh>
    <rPh sb="12" eb="14">
      <t>ギョウム</t>
    </rPh>
    <phoneticPr fontId="1"/>
  </si>
  <si>
    <t>イリジウムＳＢＤサービス登録費及び月額基本料</t>
    <rPh sb="12" eb="15">
      <t>トウロクヒ</t>
    </rPh>
    <rPh sb="15" eb="16">
      <t>オヨ</t>
    </rPh>
    <rPh sb="17" eb="19">
      <t>ゲツガク</t>
    </rPh>
    <rPh sb="19" eb="22">
      <t>キホンリョウ</t>
    </rPh>
    <phoneticPr fontId="1"/>
  </si>
  <si>
    <t>ニホンジカ捕獲用具一式購入</t>
    <rPh sb="5" eb="7">
      <t>ホカク</t>
    </rPh>
    <rPh sb="7" eb="9">
      <t>ヨウグ</t>
    </rPh>
    <rPh sb="9" eb="11">
      <t>イッシキ</t>
    </rPh>
    <rPh sb="11" eb="13">
      <t>コウニュウ</t>
    </rPh>
    <phoneticPr fontId="1"/>
  </si>
  <si>
    <t>自然再生用資材一式購入</t>
    <rPh sb="0" eb="2">
      <t>シゼン</t>
    </rPh>
    <rPh sb="2" eb="5">
      <t>サイセイヨウ</t>
    </rPh>
    <rPh sb="5" eb="7">
      <t>シザイ</t>
    </rPh>
    <rPh sb="7" eb="9">
      <t>イッシキ</t>
    </rPh>
    <rPh sb="9" eb="11">
      <t>コウニュウ</t>
    </rPh>
    <phoneticPr fontId="1"/>
  </si>
  <si>
    <t>防護ネット購入</t>
    <rPh sb="0" eb="2">
      <t>ボウゴ</t>
    </rPh>
    <rPh sb="5" eb="7">
      <t>コウニュウ</t>
    </rPh>
    <phoneticPr fontId="1"/>
  </si>
  <si>
    <t>温度・湿度計購入</t>
    <rPh sb="0" eb="2">
      <t>オンド</t>
    </rPh>
    <rPh sb="3" eb="5">
      <t>シツド</t>
    </rPh>
    <rPh sb="5" eb="6">
      <t>ケイ</t>
    </rPh>
    <rPh sb="6" eb="8">
      <t>コウニュウ</t>
    </rPh>
    <phoneticPr fontId="1"/>
  </si>
  <si>
    <t>一般競争契約
（最低価格）</t>
    <rPh sb="0" eb="2">
      <t>イッパン</t>
    </rPh>
    <rPh sb="2" eb="4">
      <t>キョウソウ</t>
    </rPh>
    <rPh sb="4" eb="6">
      <t>ケイヤク</t>
    </rPh>
    <rPh sb="8" eb="10">
      <t>サイテイ</t>
    </rPh>
    <rPh sb="10" eb="12">
      <t>カカク</t>
    </rPh>
    <phoneticPr fontId="4"/>
  </si>
  <si>
    <t>株式会社野生鳥獣対策連携センター</t>
    <rPh sb="0" eb="4">
      <t>カブシキガイシャ</t>
    </rPh>
    <phoneticPr fontId="4"/>
  </si>
  <si>
    <t>株式会社野生動物保護管理事務所</t>
    <rPh sb="0" eb="4">
      <t>カブシキガイシャ</t>
    </rPh>
    <phoneticPr fontId="4"/>
  </si>
  <si>
    <t>特定非営利活動法人四国自然史科学研究センター</t>
  </si>
  <si>
    <t>サンイン技術コンサルタント株式会社</t>
    <rPh sb="13" eb="17">
      <t>カブシキガイシャ</t>
    </rPh>
    <phoneticPr fontId="4"/>
  </si>
  <si>
    <t>（資）野田屋電機</t>
    <rPh sb="6" eb="8">
      <t>デンキ</t>
    </rPh>
    <phoneticPr fontId="4"/>
  </si>
  <si>
    <t>高知県農業協同組合物部支所</t>
  </si>
  <si>
    <t>株式会社甲玉堂</t>
  </si>
  <si>
    <t>株式会社中幸船具店</t>
  </si>
  <si>
    <t>株式会社トヨタレンタリース山口</t>
  </si>
  <si>
    <t>関東総合通信局</t>
  </si>
  <si>
    <t>国指定剣山山系鳥獣保護区等におけるニホンジカ対策調査業務</t>
  </si>
  <si>
    <t>国指定大山鳥獣保護区等におけるニホンジカ対策調査業務</t>
  </si>
  <si>
    <t>備品等購入</t>
    <rPh sb="0" eb="2">
      <t>ビヒン</t>
    </rPh>
    <rPh sb="2" eb="3">
      <t>トウ</t>
    </rPh>
    <rPh sb="3" eb="5">
      <t>コウニュウ</t>
    </rPh>
    <phoneticPr fontId="4"/>
  </si>
  <si>
    <t>消耗品等購入</t>
    <rPh sb="0" eb="6">
      <t>ショウモウヒントウコウニュウ</t>
    </rPh>
    <phoneticPr fontId="4"/>
  </si>
  <si>
    <t>車両借上</t>
    <rPh sb="0" eb="2">
      <t>シャリョウ</t>
    </rPh>
    <rPh sb="2" eb="3">
      <t>カ</t>
    </rPh>
    <rPh sb="3" eb="4">
      <t>ア</t>
    </rPh>
    <phoneticPr fontId="4"/>
  </si>
  <si>
    <t>電波利用料</t>
  </si>
  <si>
    <t>一般競争契約
（最低価格）</t>
    <rPh sb="0" eb="6">
      <t>イッパンキョウソウケイヤク</t>
    </rPh>
    <rPh sb="8" eb="10">
      <t>サイテイ</t>
    </rPh>
    <rPh sb="10" eb="12">
      <t>カカク</t>
    </rPh>
    <phoneticPr fontId="4"/>
  </si>
  <si>
    <t>随意契約
（少額）</t>
    <rPh sb="0" eb="2">
      <t>ズイイ</t>
    </rPh>
    <rPh sb="2" eb="4">
      <t>ケイヤク</t>
    </rPh>
    <rPh sb="6" eb="8">
      <t>ショウガク</t>
    </rPh>
    <phoneticPr fontId="4"/>
  </si>
  <si>
    <t>（株）一成</t>
  </si>
  <si>
    <t>(株)野生鳥獣対策連携センター</t>
  </si>
  <si>
    <t>公益財団法人日本生態系協会</t>
    <rPh sb="0" eb="13">
      <t>コウエキザイダンホウジンニホンセイタイケイキョウカイ</t>
    </rPh>
    <phoneticPr fontId="4"/>
  </si>
  <si>
    <t>株式会社プレック研究所</t>
    <rPh sb="0" eb="4">
      <t>カブシキガイシャ</t>
    </rPh>
    <rPh sb="8" eb="11">
      <t>ケンキュウショ</t>
    </rPh>
    <phoneticPr fontId="4"/>
  </si>
  <si>
    <t>一般財団法人九州環境管理協会</t>
  </si>
  <si>
    <t>竹森鐵工㈱</t>
  </si>
  <si>
    <t>NPO猪の瀬戸湿原保全の会</t>
    <rPh sb="3" eb="4">
      <t>イ</t>
    </rPh>
    <rPh sb="5" eb="7">
      <t>セト</t>
    </rPh>
    <rPh sb="7" eb="9">
      <t>シツゲン</t>
    </rPh>
    <rPh sb="9" eb="11">
      <t>ホゼン</t>
    </rPh>
    <rPh sb="12" eb="13">
      <t>カイ</t>
    </rPh>
    <phoneticPr fontId="4"/>
  </si>
  <si>
    <t>正和商事㈱</t>
  </si>
  <si>
    <t>(株) インターマン</t>
  </si>
  <si>
    <t>屋久島国立公園におけるヤクシカ保護管理対策推進業務</t>
  </si>
  <si>
    <t>霧島錦江湾国立公園霧島地域における森林生態系保全のためのニホンジカ対策業務</t>
  </si>
  <si>
    <t>野生動物捕獲装置（AIゲートかぞえもん）</t>
  </si>
  <si>
    <t>対馬におけるニホンジカ対策戦略検討業務</t>
    <rPh sb="0" eb="2">
      <t>ツシマ</t>
    </rPh>
    <rPh sb="11" eb="13">
      <t>タイサク</t>
    </rPh>
    <rPh sb="13" eb="15">
      <t>センリャク</t>
    </rPh>
    <rPh sb="15" eb="17">
      <t>ケントウ</t>
    </rPh>
    <rPh sb="17" eb="19">
      <t>ギョウム</t>
    </rPh>
    <phoneticPr fontId="4"/>
  </si>
  <si>
    <t>令和2年度出水におけるツル類の分散化等に関する検討業務</t>
  </si>
  <si>
    <t>アクティングレンジャー人件費</t>
    <rPh sb="11" eb="14">
      <t>ジンケンヒ</t>
    </rPh>
    <phoneticPr fontId="4"/>
  </si>
  <si>
    <t>令和２年度九州地方環境事務所野生生物課所掌施設長寿命化計画策定業務</t>
  </si>
  <si>
    <t>令和2年度出水におけるツル類分散化モニタリング業務</t>
  </si>
  <si>
    <t>囲いわな</t>
  </si>
  <si>
    <t>令和２年度生態系維持回復事業計画に基づく希少植生調査(猪瀬戸湿原）</t>
  </si>
  <si>
    <t>モニタリング柵</t>
  </si>
  <si>
    <t>リチウム乾電池</t>
  </si>
  <si>
    <t>一般競争契約（総合評価）</t>
    <rPh sb="7" eb="9">
      <t>ソウゴウ</t>
    </rPh>
    <rPh sb="9" eb="11">
      <t>ヒョウカ</t>
    </rPh>
    <phoneticPr fontId="4"/>
  </si>
  <si>
    <t>随意契約（企画競争）</t>
    <rPh sb="0" eb="2">
      <t>ズイイ</t>
    </rPh>
    <rPh sb="2" eb="4">
      <t>ケイヤク</t>
    </rPh>
    <rPh sb="5" eb="7">
      <t>キカク</t>
    </rPh>
    <rPh sb="7" eb="9">
      <t>キョウソウ</t>
    </rPh>
    <phoneticPr fontId="4"/>
  </si>
  <si>
    <t>人件費</t>
  </si>
  <si>
    <t>業務費</t>
    <rPh sb="0" eb="3">
      <t>ギョウムヒ</t>
    </rPh>
    <phoneticPr fontId="4"/>
  </si>
  <si>
    <t>一般管理費・消費税</t>
    <rPh sb="0" eb="2">
      <t>イッパン</t>
    </rPh>
    <rPh sb="2" eb="5">
      <t>カンリヒ</t>
    </rPh>
    <rPh sb="6" eb="9">
      <t>ショウヒゼイ</t>
    </rPh>
    <phoneticPr fontId="4"/>
  </si>
  <si>
    <t>人件費</t>
    <rPh sb="0" eb="3">
      <t>ジンケンヒ</t>
    </rPh>
    <phoneticPr fontId="4"/>
  </si>
  <si>
    <t>旅費</t>
    <rPh sb="0" eb="2">
      <t>リョヒ</t>
    </rPh>
    <phoneticPr fontId="4"/>
  </si>
  <si>
    <t>消耗品費</t>
    <rPh sb="0" eb="3">
      <t>ショウモウヒン</t>
    </rPh>
    <rPh sb="3" eb="4">
      <t>ヒ</t>
    </rPh>
    <phoneticPr fontId="4"/>
  </si>
  <si>
    <t>印刷製本費</t>
    <rPh sb="0" eb="2">
      <t>インサツ</t>
    </rPh>
    <rPh sb="2" eb="4">
      <t>セイホン</t>
    </rPh>
    <rPh sb="4" eb="5">
      <t>ヒ</t>
    </rPh>
    <phoneticPr fontId="4"/>
  </si>
  <si>
    <t>一般管理費</t>
    <rPh sb="0" eb="2">
      <t>イッパン</t>
    </rPh>
    <rPh sb="2" eb="5">
      <t>カンリヒ</t>
    </rPh>
    <phoneticPr fontId="4"/>
  </si>
  <si>
    <t>消費税</t>
    <rPh sb="0" eb="3">
      <t>ショウヒゼイ</t>
    </rPh>
    <phoneticPr fontId="4"/>
  </si>
  <si>
    <t>捕獲作業、委員会対応、取りまとめ等</t>
    <rPh sb="0" eb="2">
      <t>ホカク</t>
    </rPh>
    <rPh sb="2" eb="4">
      <t>サギョウ</t>
    </rPh>
    <rPh sb="5" eb="8">
      <t>イインカイ</t>
    </rPh>
    <rPh sb="8" eb="10">
      <t>タイオウ</t>
    </rPh>
    <rPh sb="11" eb="12">
      <t>ト</t>
    </rPh>
    <rPh sb="16" eb="17">
      <t>トウ</t>
    </rPh>
    <phoneticPr fontId="4"/>
  </si>
  <si>
    <t>捕獲作業等職員出張旅費</t>
    <rPh sb="0" eb="2">
      <t>ホカク</t>
    </rPh>
    <rPh sb="2" eb="4">
      <t>サギョウ</t>
    </rPh>
    <rPh sb="4" eb="5">
      <t>トウ</t>
    </rPh>
    <rPh sb="5" eb="7">
      <t>ショクイン</t>
    </rPh>
    <rPh sb="7" eb="9">
      <t>シュッチョウ</t>
    </rPh>
    <rPh sb="9" eb="11">
      <t>リョヒ</t>
    </rPh>
    <phoneticPr fontId="4"/>
  </si>
  <si>
    <t>レンタカー等</t>
    <rPh sb="5" eb="6">
      <t>トウ</t>
    </rPh>
    <phoneticPr fontId="4"/>
  </si>
  <si>
    <t>捕獲わな、自動撮影カメラ等</t>
    <rPh sb="0" eb="2">
      <t>ホカク</t>
    </rPh>
    <rPh sb="5" eb="7">
      <t>ジドウ</t>
    </rPh>
    <rPh sb="7" eb="9">
      <t>サツエイ</t>
    </rPh>
    <rPh sb="12" eb="13">
      <t>トウ</t>
    </rPh>
    <phoneticPr fontId="4"/>
  </si>
  <si>
    <t>報告書</t>
    <rPh sb="0" eb="3">
      <t>ホウコクショ</t>
    </rPh>
    <phoneticPr fontId="4"/>
  </si>
  <si>
    <t>埋設地掘削費等</t>
    <rPh sb="0" eb="2">
      <t>マイセツ</t>
    </rPh>
    <rPh sb="2" eb="3">
      <t>チ</t>
    </rPh>
    <rPh sb="3" eb="5">
      <t>クッサク</t>
    </rPh>
    <rPh sb="5" eb="6">
      <t>ヒ</t>
    </rPh>
    <rPh sb="6" eb="7">
      <t>トウ</t>
    </rPh>
    <phoneticPr fontId="4"/>
  </si>
  <si>
    <t>15％以内</t>
    <rPh sb="3" eb="5">
      <t>イナイ</t>
    </rPh>
    <phoneticPr fontId="4"/>
  </si>
  <si>
    <t>旅費</t>
  </si>
  <si>
    <t>諸謝金</t>
  </si>
  <si>
    <t>印刷製本費</t>
  </si>
  <si>
    <t>その他</t>
  </si>
  <si>
    <t>計画検討、調査等</t>
    <rPh sb="0" eb="2">
      <t>ケイカク</t>
    </rPh>
    <rPh sb="2" eb="4">
      <t>ケントウ</t>
    </rPh>
    <rPh sb="5" eb="7">
      <t>チョウサ</t>
    </rPh>
    <rPh sb="7" eb="8">
      <t>トウ</t>
    </rPh>
    <phoneticPr fontId="4"/>
  </si>
  <si>
    <t>会議開催、ヒアリング</t>
    <rPh sb="0" eb="2">
      <t>カイギ</t>
    </rPh>
    <rPh sb="2" eb="4">
      <t>カイサイ</t>
    </rPh>
    <phoneticPr fontId="4"/>
  </si>
  <si>
    <t>報告書の印刷製本</t>
    <rPh sb="0" eb="3">
      <t>ホウコクショ</t>
    </rPh>
    <rPh sb="4" eb="6">
      <t>インサツ</t>
    </rPh>
    <rPh sb="6" eb="8">
      <t>セイホン</t>
    </rPh>
    <phoneticPr fontId="4"/>
  </si>
  <si>
    <t>機材購入、消耗品等</t>
    <rPh sb="0" eb="2">
      <t>キザイ</t>
    </rPh>
    <rPh sb="2" eb="4">
      <t>コウニュウ</t>
    </rPh>
    <rPh sb="5" eb="7">
      <t>ショウモウ</t>
    </rPh>
    <rPh sb="7" eb="8">
      <t>ヒン</t>
    </rPh>
    <rPh sb="8" eb="9">
      <t>トウ</t>
    </rPh>
    <phoneticPr fontId="4"/>
  </si>
  <si>
    <t>一般管理費、消費税等</t>
    <rPh sb="0" eb="2">
      <t>イッパン</t>
    </rPh>
    <rPh sb="2" eb="5">
      <t>カンリヒ</t>
    </rPh>
    <rPh sb="6" eb="9">
      <t>ショウヒゼイ</t>
    </rPh>
    <rPh sb="9" eb="10">
      <t>トウ</t>
    </rPh>
    <phoneticPr fontId="4"/>
  </si>
  <si>
    <t>国指定剣山山系及び石鎚山系鳥獣保護区周辺地域等の野生鳥獣対策等業務に関する派遣業務</t>
    <phoneticPr fontId="5"/>
  </si>
  <si>
    <t>アスクル（株）</t>
  </si>
  <si>
    <t>沖縄メディックス（株）</t>
  </si>
  <si>
    <t>沖縄日通エアカーゴサービス（株）</t>
  </si>
  <si>
    <t>（株）メイクマン豊見城店</t>
  </si>
  <si>
    <t>レインスーツ</t>
  </si>
  <si>
    <t>レインスーツ　ネイビー等　40着</t>
  </si>
  <si>
    <t>パコマ　5L</t>
  </si>
  <si>
    <t>パコマ　5L　6個</t>
  </si>
  <si>
    <t>検体輸送料金</t>
  </si>
  <si>
    <t>消石灰</t>
  </si>
  <si>
    <t>消石灰　6個</t>
  </si>
  <si>
    <t>少額随契</t>
  </si>
  <si>
    <t>-</t>
    <phoneticPr fontId="5"/>
  </si>
  <si>
    <t>アスクル（株）</t>
    <phoneticPr fontId="5"/>
  </si>
  <si>
    <t>K.アスクル（株）</t>
    <phoneticPr fontId="5"/>
  </si>
  <si>
    <t>支出額百万未満</t>
    <rPh sb="0" eb="2">
      <t>シシュツ</t>
    </rPh>
    <rPh sb="2" eb="3">
      <t>ガク</t>
    </rPh>
    <rPh sb="3" eb="4">
      <t>ヒャク</t>
    </rPh>
    <rPh sb="4" eb="5">
      <t>マン</t>
    </rPh>
    <rPh sb="5" eb="7">
      <t>ミマン</t>
    </rPh>
    <phoneticPr fontId="5"/>
  </si>
  <si>
    <t>出水干拓東土地改良区</t>
  </si>
  <si>
    <t>有限会社桑野水道設備</t>
  </si>
  <si>
    <t>鹿児島いずみ農業協同組合</t>
  </si>
  <si>
    <t>真心ファーマーズ株式会社</t>
    <rPh sb="8" eb="10">
      <t>カブシキ</t>
    </rPh>
    <rPh sb="10" eb="12">
      <t>カイシャ</t>
    </rPh>
    <phoneticPr fontId="5"/>
  </si>
  <si>
    <t>公益社団法人出水市シルバー人材センター</t>
    <rPh sb="0" eb="2">
      <t>コウエキ</t>
    </rPh>
    <rPh sb="2" eb="4">
      <t>シャダン</t>
    </rPh>
    <rPh sb="4" eb="6">
      <t>ホウジン</t>
    </rPh>
    <phoneticPr fontId="5"/>
  </si>
  <si>
    <t>ツル休遊地土地借り上げ</t>
  </si>
  <si>
    <t>農道復旧工事</t>
  </si>
  <si>
    <t>配布用資材の購入
（赤銀テープ，防鳥糸ほか）</t>
  </si>
  <si>
    <t>目隠し網購入</t>
  </si>
  <si>
    <t>給仕用小麦購入</t>
    <rPh sb="0" eb="2">
      <t>キュウジ</t>
    </rPh>
    <phoneticPr fontId="5"/>
  </si>
  <si>
    <t>L.出水干拓東土地改良区</t>
    <phoneticPr fontId="5"/>
  </si>
  <si>
    <t>ツル休遊地の土地借上料</t>
    <rPh sb="2" eb="3">
      <t>キュウ</t>
    </rPh>
    <rPh sb="3" eb="4">
      <t>ユ</t>
    </rPh>
    <rPh sb="4" eb="5">
      <t>チ</t>
    </rPh>
    <rPh sb="6" eb="8">
      <t>トチ</t>
    </rPh>
    <rPh sb="8" eb="9">
      <t>カ</t>
    </rPh>
    <rPh sb="9" eb="10">
      <t>ア</t>
    </rPh>
    <rPh sb="10" eb="11">
      <t>リョウ</t>
    </rPh>
    <phoneticPr fontId="5"/>
  </si>
  <si>
    <t>ニホンジカ及びイノシシの個体数推定及び生息状況等調査業務</t>
    <phoneticPr fontId="5"/>
  </si>
  <si>
    <t>夜間銃猟安全管理講習会開催等業務</t>
    <phoneticPr fontId="5"/>
  </si>
  <si>
    <t>鳥獣の保護管理のあり方検討業務</t>
  </si>
  <si>
    <t>狩猟等の事故防止に係る映像制作業務</t>
  </si>
  <si>
    <t>鳥獣保護管理に係る人材登録事業運営等業務</t>
  </si>
  <si>
    <t>本州以南における鳥類の鉛中毒に関する実態解明のための分析業務</t>
  </si>
  <si>
    <t>特定鳥獣（鳥類）に係る保護管理検討調査業務</t>
  </si>
  <si>
    <t>本州以南における鳥類の鉛中毒に関する実態解明のための検体採取業務</t>
  </si>
  <si>
    <t>クマ類に係る保護管理検討調査業務</t>
  </si>
  <si>
    <t>ニホンザルに係る保護管理検討調査業務</t>
  </si>
  <si>
    <t>認定鳥獣捕獲等事業者講習会開催等業務</t>
  </si>
  <si>
    <t>ナベヅル、マナヅルの全国飛来状況調査業務</t>
  </si>
  <si>
    <t>効果的捕獲促進事業（ICTを活用したわな猟等）取組事例集作成業務</t>
  </si>
  <si>
    <t>鳥類の鉛中毒対策に関する調査業務</t>
  </si>
  <si>
    <t>鳥獣保護管理法関連通知集等電子データ化業務</t>
  </si>
  <si>
    <t>株式会社野生動物保護管理事務所</t>
    <phoneticPr fontId="5"/>
  </si>
  <si>
    <t>四国地方ニホンジカ個体数推定及び密度分布図作成業務</t>
    <phoneticPr fontId="5"/>
  </si>
  <si>
    <t>クマ類出没対応マニュアル改定業務</t>
    <phoneticPr fontId="5"/>
  </si>
  <si>
    <t>鳥獣保護管理に係る人材育成研修業務</t>
    <phoneticPr fontId="5"/>
  </si>
  <si>
    <t>クボタシステムズ株式会社</t>
    <phoneticPr fontId="5"/>
  </si>
  <si>
    <t>捕獲情報収集システム運用・保守業務</t>
    <phoneticPr fontId="5"/>
  </si>
  <si>
    <t>捕獲情報収集システム更改に向けた要件定義書作成等業務</t>
    <phoneticPr fontId="5"/>
  </si>
  <si>
    <t>株式会社ブレイン</t>
    <phoneticPr fontId="5"/>
  </si>
  <si>
    <t>捕獲情報収集システム操作研修等業務</t>
    <phoneticPr fontId="5"/>
  </si>
  <si>
    <t>株式会社野生鳥獣対策連携センター</t>
    <phoneticPr fontId="5"/>
  </si>
  <si>
    <t>株式会社ＢＯ－ＧＡ</t>
    <phoneticPr fontId="5"/>
  </si>
  <si>
    <t>鳥獣保護管理の担い手確保促進及びジビエ利用の普及・啓発フォーラム開催業務</t>
    <phoneticPr fontId="5"/>
  </si>
  <si>
    <t>一般財団法人自然環境研究センター</t>
  </si>
  <si>
    <t>一般財団法人自然環境研究センター</t>
    <phoneticPr fontId="5"/>
  </si>
  <si>
    <t>ニホンジカ及びイノシシに係る特定計画ガイドライン改定案作成業務</t>
    <phoneticPr fontId="5"/>
  </si>
  <si>
    <t>個人</t>
    <rPh sb="0" eb="2">
      <t>コジン</t>
    </rPh>
    <phoneticPr fontId="5"/>
  </si>
  <si>
    <t>-</t>
    <phoneticPr fontId="5"/>
  </si>
  <si>
    <t>-</t>
    <phoneticPr fontId="5"/>
  </si>
  <si>
    <t>株式会社猛禽類医学研究所</t>
  </si>
  <si>
    <t>公益財団法人日本野鳥の会</t>
  </si>
  <si>
    <t>株式会社ウエストウッド・コンサルティング</t>
  </si>
  <si>
    <t>株式会社雲紙舎</t>
  </si>
  <si>
    <t>-</t>
    <phoneticPr fontId="5"/>
  </si>
  <si>
    <t>鳥インフルエンザに対する野鳥の緊急調査業務</t>
    <phoneticPr fontId="5"/>
  </si>
  <si>
    <t>8,800/3</t>
    <phoneticPr fontId="5"/>
  </si>
  <si>
    <t>5500/3</t>
    <phoneticPr fontId="5"/>
  </si>
  <si>
    <t>9,577/2</t>
    <phoneticPr fontId="5"/>
  </si>
  <si>
    <t>5000/1</t>
    <phoneticPr fontId="5"/>
  </si>
  <si>
    <t>-</t>
    <phoneticPr fontId="5"/>
  </si>
  <si>
    <t>シカ、イノシシによる農林業被害や生態系への影響は現在も継続しており、対策強化が求められている。</t>
    <rPh sb="10" eb="13">
      <t>ノウリンギョウ</t>
    </rPh>
    <rPh sb="13" eb="15">
      <t>ヒガイ</t>
    </rPh>
    <rPh sb="16" eb="19">
      <t>セイタイケイ</t>
    </rPh>
    <rPh sb="21" eb="23">
      <t>エイキョウ</t>
    </rPh>
    <rPh sb="24" eb="26">
      <t>ゲンザイ</t>
    </rPh>
    <rPh sb="27" eb="29">
      <t>ケイゾク</t>
    </rPh>
    <rPh sb="34" eb="36">
      <t>タイサク</t>
    </rPh>
    <rPh sb="36" eb="38">
      <t>キョウカ</t>
    </rPh>
    <rPh sb="39" eb="40">
      <t>モト</t>
    </rPh>
    <phoneticPr fontId="5"/>
  </si>
  <si>
    <t>鳥獣の保護管理については、鳥獣保護管理法の基本指針に基づき、全国的な観点から個体数の推定や管理のためのガイドラインの作成、各都道府県の取組を支援する必要がある。また、国立公園等、国が管理する区域においては国が主体的に取り組む必要がある。さらに、鳥インフルエンザは渡り鳥によりウイルスが拡散される可能性があることから、広域での対応が必要である。</t>
    <rPh sb="0" eb="2">
      <t>チョウジュウ</t>
    </rPh>
    <rPh sb="3" eb="5">
      <t>ホゴ</t>
    </rPh>
    <rPh sb="5" eb="7">
      <t>カンリ</t>
    </rPh>
    <rPh sb="30" eb="33">
      <t>ゼンコクテキ</t>
    </rPh>
    <rPh sb="34" eb="36">
      <t>カンテン</t>
    </rPh>
    <rPh sb="38" eb="41">
      <t>コタイスウ</t>
    </rPh>
    <rPh sb="42" eb="44">
      <t>スイテイ</t>
    </rPh>
    <rPh sb="45" eb="47">
      <t>カンリ</t>
    </rPh>
    <rPh sb="58" eb="60">
      <t>サクセイ</t>
    </rPh>
    <rPh sb="61" eb="62">
      <t>カク</t>
    </rPh>
    <rPh sb="62" eb="66">
      <t>トドウフケン</t>
    </rPh>
    <rPh sb="67" eb="69">
      <t>トリクミ</t>
    </rPh>
    <rPh sb="70" eb="72">
      <t>シエン</t>
    </rPh>
    <rPh sb="74" eb="76">
      <t>ヒツヨウ</t>
    </rPh>
    <rPh sb="83" eb="85">
      <t>コクリツ</t>
    </rPh>
    <rPh sb="85" eb="87">
      <t>コウエン</t>
    </rPh>
    <rPh sb="87" eb="88">
      <t>トウ</t>
    </rPh>
    <rPh sb="89" eb="90">
      <t>クニ</t>
    </rPh>
    <rPh sb="91" eb="93">
      <t>カンリ</t>
    </rPh>
    <rPh sb="95" eb="97">
      <t>クイキ</t>
    </rPh>
    <rPh sb="102" eb="103">
      <t>クニ</t>
    </rPh>
    <rPh sb="104" eb="107">
      <t>シュタイテキ</t>
    </rPh>
    <rPh sb="108" eb="109">
      <t>ト</t>
    </rPh>
    <rPh sb="110" eb="111">
      <t>ク</t>
    </rPh>
    <rPh sb="112" eb="114">
      <t>ヒツヨウ</t>
    </rPh>
    <rPh sb="122" eb="123">
      <t>トリ</t>
    </rPh>
    <rPh sb="131" eb="132">
      <t>ワタ</t>
    </rPh>
    <rPh sb="133" eb="134">
      <t>ドリ</t>
    </rPh>
    <rPh sb="142" eb="144">
      <t>カクサン</t>
    </rPh>
    <rPh sb="147" eb="150">
      <t>カノウセイ</t>
    </rPh>
    <rPh sb="158" eb="160">
      <t>コウイキ</t>
    </rPh>
    <rPh sb="162" eb="164">
      <t>タイオウ</t>
    </rPh>
    <rPh sb="165" eb="167">
      <t>ヒツヨウ</t>
    </rPh>
    <phoneticPr fontId="5"/>
  </si>
  <si>
    <t>鳥獣保護管理法等に基づき、各種被害をもたらしているニホンジカ等を対象として抜本的な鳥獣管理対策を進めるものであり、必要性、優先度とともに高い事業である。</t>
    <rPh sb="0" eb="2">
      <t>チョウジュウ</t>
    </rPh>
    <rPh sb="2" eb="4">
      <t>ホゴ</t>
    </rPh>
    <rPh sb="4" eb="6">
      <t>カンリ</t>
    </rPh>
    <rPh sb="6" eb="8">
      <t>ホウトウ</t>
    </rPh>
    <rPh sb="9" eb="10">
      <t>モト</t>
    </rPh>
    <rPh sb="13" eb="15">
      <t>カクシュ</t>
    </rPh>
    <rPh sb="15" eb="17">
      <t>ヒガイ</t>
    </rPh>
    <rPh sb="30" eb="31">
      <t>トウ</t>
    </rPh>
    <rPh sb="32" eb="34">
      <t>タイショウ</t>
    </rPh>
    <rPh sb="41" eb="43">
      <t>チョウジュウ</t>
    </rPh>
    <rPh sb="43" eb="45">
      <t>カンリ</t>
    </rPh>
    <rPh sb="45" eb="47">
      <t>タイサク</t>
    </rPh>
    <rPh sb="48" eb="49">
      <t>スス</t>
    </rPh>
    <rPh sb="59" eb="60">
      <t>セイ</t>
    </rPh>
    <rPh sb="61" eb="64">
      <t>ユウセンド</t>
    </rPh>
    <phoneticPr fontId="5"/>
  </si>
  <si>
    <t>一者応札の改善策として、複数者が入札に参加できるよう業務内容を見直し、複数業務への再編及び仕様書の変更や入札方式の変更等を検討している。
随意契約（少額を除く）の理由としては、該当地域において該当業務を実施している唯一の団体であることによる。なお、可能な限り競争性のある契約方法を採用している。</t>
    <rPh sb="0" eb="1">
      <t>イッ</t>
    </rPh>
    <rPh sb="1" eb="2">
      <t>シャ</t>
    </rPh>
    <rPh sb="2" eb="4">
      <t>オウサツ</t>
    </rPh>
    <rPh sb="5" eb="7">
      <t>カイゼン</t>
    </rPh>
    <rPh sb="7" eb="8">
      <t>サク</t>
    </rPh>
    <rPh sb="26" eb="28">
      <t>ギョウム</t>
    </rPh>
    <rPh sb="28" eb="30">
      <t>ナイヨウ</t>
    </rPh>
    <rPh sb="31" eb="33">
      <t>ミナオ</t>
    </rPh>
    <rPh sb="35" eb="37">
      <t>フクスウ</t>
    </rPh>
    <rPh sb="37" eb="39">
      <t>ギョウム</t>
    </rPh>
    <rPh sb="41" eb="43">
      <t>サイヘン</t>
    </rPh>
    <rPh sb="43" eb="44">
      <t>オヨ</t>
    </rPh>
    <rPh sb="45" eb="48">
      <t>シヨウショ</t>
    </rPh>
    <rPh sb="49" eb="51">
      <t>ヘンコウ</t>
    </rPh>
    <rPh sb="52" eb="54">
      <t>ニュウサツ</t>
    </rPh>
    <rPh sb="54" eb="56">
      <t>ホウシキ</t>
    </rPh>
    <rPh sb="57" eb="59">
      <t>ヘンコウ</t>
    </rPh>
    <rPh sb="59" eb="60">
      <t>トウ</t>
    </rPh>
    <rPh sb="81" eb="83">
      <t>リユウ</t>
    </rPh>
    <rPh sb="96" eb="98">
      <t>ガイトウ</t>
    </rPh>
    <phoneticPr fontId="5"/>
  </si>
  <si>
    <t>事業実施に当たっては、適正な執行がなされるよう執行状況、使途の把握に努めており、費目・使途については事業に必要な経費に限定されている。</t>
    <rPh sb="5" eb="6">
      <t>ア</t>
    </rPh>
    <phoneticPr fontId="5"/>
  </si>
  <si>
    <t>検討会の開催やガイドラインの改訂等を行い、効率的な鳥獣管理等を目的とした改善等を図っている。</t>
    <rPh sb="18" eb="19">
      <t>オコナ</t>
    </rPh>
    <rPh sb="36" eb="38">
      <t>カイゼン</t>
    </rPh>
    <rPh sb="38" eb="39">
      <t>トウ</t>
    </rPh>
    <rPh sb="40" eb="41">
      <t>ハカ</t>
    </rPh>
    <phoneticPr fontId="5"/>
  </si>
  <si>
    <t>鳥獣保護管理法の基本指針に基づき、鳥獣保護管理を実施しているが、特定計画作成のためのガイドラインを整備し、取組の明確化や実施内容の評価などを図り、効率的な事業実施に努めている。</t>
    <rPh sb="0" eb="2">
      <t>チョウジュウ</t>
    </rPh>
    <rPh sb="2" eb="4">
      <t>ホゴ</t>
    </rPh>
    <rPh sb="4" eb="7">
      <t>カンリホウ</t>
    </rPh>
    <rPh sb="8" eb="10">
      <t>キホン</t>
    </rPh>
    <rPh sb="10" eb="12">
      <t>シシン</t>
    </rPh>
    <rPh sb="13" eb="14">
      <t>モト</t>
    </rPh>
    <rPh sb="17" eb="19">
      <t>チョウジュウ</t>
    </rPh>
    <rPh sb="19" eb="21">
      <t>ホゴ</t>
    </rPh>
    <rPh sb="21" eb="23">
      <t>カンリ</t>
    </rPh>
    <rPh sb="24" eb="26">
      <t>ジッシ</t>
    </rPh>
    <rPh sb="32" eb="34">
      <t>トクテイ</t>
    </rPh>
    <rPh sb="34" eb="36">
      <t>ケイカク</t>
    </rPh>
    <phoneticPr fontId="5"/>
  </si>
  <si>
    <t>新型コロナウイルスの感染状況を考慮し、狩猟フォーラム等は一部開催を中止した影響もあり２回の実施となったが、概ね当初見込みに見合ったものとなっている。</t>
    <rPh sb="0" eb="2">
      <t>シンガタ</t>
    </rPh>
    <rPh sb="10" eb="12">
      <t>カンセン</t>
    </rPh>
    <rPh sb="12" eb="14">
      <t>ジョウキョウ</t>
    </rPh>
    <rPh sb="15" eb="17">
      <t>コウリョ</t>
    </rPh>
    <rPh sb="19" eb="21">
      <t>シュリョウ</t>
    </rPh>
    <rPh sb="26" eb="27">
      <t>トウ</t>
    </rPh>
    <rPh sb="28" eb="30">
      <t>イチブ</t>
    </rPh>
    <rPh sb="30" eb="32">
      <t>カイサイ</t>
    </rPh>
    <rPh sb="33" eb="35">
      <t>チュウシ</t>
    </rPh>
    <rPh sb="37" eb="39">
      <t>エイキョウ</t>
    </rPh>
    <rPh sb="43" eb="44">
      <t>カイ</t>
    </rPh>
    <rPh sb="45" eb="47">
      <t>ジッシ</t>
    </rPh>
    <rPh sb="53" eb="54">
      <t>オオム</t>
    </rPh>
    <rPh sb="55" eb="57">
      <t>トウショ</t>
    </rPh>
    <rPh sb="57" eb="59">
      <t>ミコ</t>
    </rPh>
    <rPh sb="61" eb="63">
      <t>ミア</t>
    </rPh>
    <phoneticPr fontId="5"/>
  </si>
  <si>
    <t>過年度の事業成果は速やかに都道府県等へフィードバックを行い、ホームページ等により普及啓発を行うなどにより、各地域への成果の還元や事業の実効性確保に努めることにより、成果物は十分に活用されている。</t>
  </si>
  <si>
    <t>H.一般財団法人自然環境研究センター</t>
    <phoneticPr fontId="5"/>
  </si>
  <si>
    <t>個人</t>
    <rPh sb="0" eb="2">
      <t>コジン</t>
    </rPh>
    <phoneticPr fontId="5"/>
  </si>
  <si>
    <t>-</t>
    <phoneticPr fontId="5"/>
  </si>
  <si>
    <t>生態系保全等専門員賃金</t>
    <phoneticPr fontId="5"/>
  </si>
  <si>
    <t>I.株式会社野生鳥獣対策連携センター</t>
    <phoneticPr fontId="5"/>
  </si>
  <si>
    <t>MPアグロ株式会社</t>
  </si>
  <si>
    <t>消耗品等購入</t>
    <rPh sb="0" eb="3">
      <t>ショウモウヒン</t>
    </rPh>
    <rPh sb="3" eb="4">
      <t>ナド</t>
    </rPh>
    <rPh sb="4" eb="6">
      <t>コウニュウ</t>
    </rPh>
    <phoneticPr fontId="4"/>
  </si>
  <si>
    <t>-</t>
    <phoneticPr fontId="5"/>
  </si>
  <si>
    <t>（株）ベルカディア</t>
  </si>
  <si>
    <t>（株）ヒシヤ</t>
  </si>
  <si>
    <t>（株）大東</t>
  </si>
  <si>
    <t>土屋メディカル（株）</t>
  </si>
  <si>
    <t>（株）ヤマダ電機</t>
  </si>
  <si>
    <t>アクティ（株）</t>
  </si>
  <si>
    <t>パウダーブーツ他購入</t>
  </si>
  <si>
    <t>スペリオダウン等購入</t>
  </si>
  <si>
    <t>消石灰他購入</t>
  </si>
  <si>
    <t>感染予防キット</t>
  </si>
  <si>
    <t>インフルエンザウイルス検査キット（アルソックFlu）</t>
  </si>
  <si>
    <t>双眼鏡</t>
  </si>
  <si>
    <t>酪農用殺ウイルス・殺菌消毒液（パコマL）</t>
  </si>
  <si>
    <t>株式会社カーク</t>
  </si>
  <si>
    <t>鳥インフルエンザ関連資材購入</t>
    <rPh sb="0" eb="1">
      <t>トリ</t>
    </rPh>
    <rPh sb="8" eb="10">
      <t>カンレン</t>
    </rPh>
    <rPh sb="10" eb="12">
      <t>シザイ</t>
    </rPh>
    <rPh sb="12" eb="14">
      <t>コウニュウ</t>
    </rPh>
    <phoneticPr fontId="4"/>
  </si>
  <si>
    <t>東邦薬品（株）</t>
  </si>
  <si>
    <t>（有）フローラ</t>
  </si>
  <si>
    <t>アークランドサカモト（株）</t>
    <rPh sb="11" eb="12">
      <t>カブ</t>
    </rPh>
    <phoneticPr fontId="4"/>
  </si>
  <si>
    <t>エスプラインＡインフルエンザ　等購入</t>
    <rPh sb="15" eb="16">
      <t>トウ</t>
    </rPh>
    <rPh sb="16" eb="18">
      <t>コウニュウ</t>
    </rPh>
    <phoneticPr fontId="4"/>
  </si>
  <si>
    <t>アルコール用スプレーボトル購入</t>
    <rPh sb="5" eb="6">
      <t>ヨウ</t>
    </rPh>
    <rPh sb="13" eb="15">
      <t>コウニュウ</t>
    </rPh>
    <phoneticPr fontId="4"/>
  </si>
  <si>
    <t>蓄圧式スプレー購入</t>
    <rPh sb="0" eb="2">
      <t>チクアツ</t>
    </rPh>
    <rPh sb="2" eb="3">
      <t>シキ</t>
    </rPh>
    <rPh sb="7" eb="9">
      <t>コウニュウ</t>
    </rPh>
    <phoneticPr fontId="4"/>
  </si>
  <si>
    <t>（株）星理科学器械</t>
  </si>
  <si>
    <t>（株）ジオナ</t>
  </si>
  <si>
    <t>小堺製薬（株）</t>
  </si>
  <si>
    <t>（有）宮城事務販売</t>
  </si>
  <si>
    <t>エスプラインAインフルエンザの購入</t>
  </si>
  <si>
    <t>ステン角形バットの購入　外</t>
  </si>
  <si>
    <t>高病原性鳥インフルエンザ業務用消毒用エタノールの購入</t>
  </si>
  <si>
    <t>結束バンド　外の購入</t>
    <rPh sb="8" eb="10">
      <t>コウニュウ</t>
    </rPh>
    <phoneticPr fontId="4"/>
  </si>
  <si>
    <t>オートクレーブ用廃棄バッグ等の購入　外</t>
  </si>
  <si>
    <t>北海道エネルギー（株）</t>
  </si>
  <si>
    <t>大槻理化学株式会社</t>
  </si>
  <si>
    <t>和商株式会社釧路営業所</t>
  </si>
  <si>
    <t>令和２年度釧路湿原野生生物保護センター燃料供給業務</t>
  </si>
  <si>
    <t>物品購入（エスプラインほか）</t>
  </si>
  <si>
    <t>令和２年度釧路湿原野生生物保護センターエンジンオイル交換業務</t>
  </si>
  <si>
    <t>立替払（軽油携行）</t>
  </si>
  <si>
    <t>-</t>
    <phoneticPr fontId="5"/>
  </si>
  <si>
    <t>株式会社ムトウ　苫小牧支店</t>
    <rPh sb="0" eb="4">
      <t>カブシキガイシャ</t>
    </rPh>
    <phoneticPr fontId="4"/>
  </si>
  <si>
    <t>鳥インフルエンザ検査 ウイルス輸送液他 購入</t>
    <rPh sb="20" eb="22">
      <t>コウニュウ</t>
    </rPh>
    <phoneticPr fontId="4"/>
  </si>
  <si>
    <t>株式会社アグロジャパン　札幌営業部</t>
    <rPh sb="0" eb="4">
      <t>カブシキガイシャ</t>
    </rPh>
    <phoneticPr fontId="4"/>
  </si>
  <si>
    <t>株式会社ホクユーサプライ</t>
    <rPh sb="0" eb="4">
      <t>カブシキガイシャ</t>
    </rPh>
    <phoneticPr fontId="4"/>
  </si>
  <si>
    <t>鳥インフルエンザ検査 エスプライン、消毒用エタノール 購入</t>
    <rPh sb="27" eb="29">
      <t>コウニュウ</t>
    </rPh>
    <phoneticPr fontId="4"/>
  </si>
  <si>
    <t>鳥インフルエンザ調査 胴長、ゴム手袋他 購入</t>
    <rPh sb="20" eb="22">
      <t>コウニュウ</t>
    </rPh>
    <phoneticPr fontId="4"/>
  </si>
  <si>
    <t>-</t>
    <phoneticPr fontId="5"/>
  </si>
  <si>
    <t>（特非）生物多様性
研究所
あーすわーむ</t>
    <phoneticPr fontId="5"/>
  </si>
  <si>
    <t>南アルプス国立公園
ニホンジカ個体数調整等業務（長野県）</t>
    <phoneticPr fontId="5"/>
  </si>
  <si>
    <t>308,959/19</t>
    <phoneticPr fontId="5"/>
  </si>
  <si>
    <t>370,310/20</t>
    <phoneticPr fontId="5"/>
  </si>
  <si>
    <t>静岡県糞塊密度調査（株式会緑生研究所）</t>
    <rPh sb="0" eb="3">
      <t>シズオカケン</t>
    </rPh>
    <rPh sb="3" eb="4">
      <t>フン</t>
    </rPh>
    <rPh sb="4" eb="5">
      <t>カタマリ</t>
    </rPh>
    <rPh sb="5" eb="7">
      <t>ミツド</t>
    </rPh>
    <rPh sb="7" eb="9">
      <t>チョウサ</t>
    </rPh>
    <rPh sb="10" eb="12">
      <t>カブシキ</t>
    </rPh>
    <rPh sb="12" eb="13">
      <t>カイ</t>
    </rPh>
    <rPh sb="13" eb="15">
      <t>リョクセイ</t>
    </rPh>
    <rPh sb="15" eb="18">
      <t>ケンキュウショ</t>
    </rPh>
    <phoneticPr fontId="5"/>
  </si>
  <si>
    <t>機器使用料・消耗品</t>
    <rPh sb="0" eb="2">
      <t>キキ</t>
    </rPh>
    <rPh sb="2" eb="5">
      <t>シヨウリョウ</t>
    </rPh>
    <rPh sb="6" eb="9">
      <t>ショウモウヒン</t>
    </rPh>
    <phoneticPr fontId="5"/>
  </si>
  <si>
    <t>雑役務費</t>
    <rPh sb="0" eb="1">
      <t>ザツ</t>
    </rPh>
    <rPh sb="1" eb="4">
      <t>エキムヒ</t>
    </rPh>
    <phoneticPr fontId="5"/>
  </si>
  <si>
    <t>-</t>
    <phoneticPr fontId="5"/>
  </si>
  <si>
    <t>-</t>
    <phoneticPr fontId="5"/>
  </si>
  <si>
    <t>-</t>
    <phoneticPr fontId="5"/>
  </si>
  <si>
    <t>-</t>
    <phoneticPr fontId="5"/>
  </si>
  <si>
    <t>-</t>
    <phoneticPr fontId="5"/>
  </si>
  <si>
    <t>-</t>
    <phoneticPr fontId="5"/>
  </si>
  <si>
    <t>-</t>
    <phoneticPr fontId="5"/>
  </si>
  <si>
    <t>-</t>
    <phoneticPr fontId="5"/>
  </si>
  <si>
    <t>一般財団法人自然環境研究センター</t>
    <rPh sb="0" eb="2">
      <t>イッパン</t>
    </rPh>
    <rPh sb="2" eb="6">
      <t>ザイダンホウジン</t>
    </rPh>
    <phoneticPr fontId="4"/>
  </si>
  <si>
    <t>-</t>
    <phoneticPr fontId="5"/>
  </si>
  <si>
    <t>-</t>
    <phoneticPr fontId="5"/>
  </si>
  <si>
    <t>-</t>
    <phoneticPr fontId="5"/>
  </si>
  <si>
    <t>業務打合せ、現地調査</t>
    <rPh sb="0" eb="4">
      <t>ギョウムウチアワ</t>
    </rPh>
    <rPh sb="6" eb="8">
      <t>ゲンチ</t>
    </rPh>
    <rPh sb="8" eb="10">
      <t>チョウサ</t>
    </rPh>
    <phoneticPr fontId="4"/>
  </si>
  <si>
    <t>材料費</t>
    <rPh sb="0" eb="3">
      <t>ザイリョウヒ</t>
    </rPh>
    <phoneticPr fontId="5"/>
  </si>
  <si>
    <t>国指定中海鳥獣保護区
カワウ個体群管理対策
及び中国四国カワウ
広域協議会等開催業務</t>
    <phoneticPr fontId="5"/>
  </si>
  <si>
    <t>個人</t>
    <rPh sb="0" eb="2">
      <t>コジン</t>
    </rPh>
    <phoneticPr fontId="5"/>
  </si>
  <si>
    <t>-</t>
    <phoneticPr fontId="5"/>
  </si>
  <si>
    <t>-</t>
    <phoneticPr fontId="5"/>
  </si>
  <si>
    <t>-</t>
    <phoneticPr fontId="5"/>
  </si>
  <si>
    <t>-</t>
    <phoneticPr fontId="5"/>
  </si>
  <si>
    <t>令和5年度までにニホンジカの推定生息頭数(全国）を平成23年度比で半減させる。　　　　　　　　　　　　　　（毎年度実施する個体数推定の結果により基準年度（平成23年度）及び目標年度の推定個体数が変動するため、目標最終年度のみ目標値を設定する。）</t>
    <phoneticPr fontId="5"/>
  </si>
  <si>
    <t>令和5年度までにイノシシの推定生息頭数(全国）を50万頭までに減少させる。　　　　　　　　（毎年度実施する個体数推定の結果により基準年度（平成23年度）及び目標年度の推定個体数が変動するため、目標最終年度のみ目標値を設定する。）</t>
    <phoneticPr fontId="5"/>
  </si>
  <si>
    <t>ニホンジカの推定個体数
※令和２年度以降の成果実績は集計中
（推定は毎年度新しいデータを追加して実施。過去に遡って推定値が見直されるため、過去の推定結果も変動する）</t>
    <rPh sb="8" eb="10">
      <t>コタイ</t>
    </rPh>
    <rPh sb="13" eb="15">
      <t>レイワ</t>
    </rPh>
    <rPh sb="16" eb="18">
      <t>ネンド</t>
    </rPh>
    <phoneticPr fontId="5"/>
  </si>
  <si>
    <t>イノシシの推定個体数
※令和２年度以降の成果実績は集計中
（推定は毎年度新しいデータを追加して実施。過去に遡って推定値が見直されるため、過去の推定結果も変動する）</t>
    <rPh sb="12" eb="14">
      <t>レイワ</t>
    </rPh>
    <rPh sb="15" eb="17">
      <t>ネンド</t>
    </rPh>
    <rPh sb="17" eb="19">
      <t>イコウ</t>
    </rPh>
    <phoneticPr fontId="5"/>
  </si>
  <si>
    <t>369,982/19</t>
    <phoneticPr fontId="5"/>
  </si>
  <si>
    <t>地権者への防護資材等の配布</t>
    <rPh sb="0" eb="3">
      <t>チケンシャ</t>
    </rPh>
    <rPh sb="5" eb="7">
      <t>ボウゴ</t>
    </rPh>
    <rPh sb="7" eb="9">
      <t>シザイ</t>
    </rPh>
    <rPh sb="9" eb="10">
      <t>トウ</t>
    </rPh>
    <rPh sb="11" eb="13">
      <t>ハイフ</t>
    </rPh>
    <phoneticPr fontId="5"/>
  </si>
  <si>
    <t>ツル休遊地目隠し網の設置及び撤去並びに側溝清掃</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</si>
  <si>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</si>
  <si>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</si>
  <si>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</si>
  <si>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</si>
  <si>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</si>
  <si>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</si>
  <si>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</si>
  <si>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</si>
  <si>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</si>
  <si>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</si>
  <si>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</si>
  <si>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</si>
  <si>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</si>
  <si>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</si>
  <si>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新24-007</t>
    <rPh sb="0" eb="1">
      <t>シン</t>
    </rPh>
    <phoneticPr fontId="5"/>
  </si>
  <si>
    <t>-</t>
    <phoneticPr fontId="5"/>
  </si>
  <si>
    <t>-</t>
    <phoneticPr fontId="5"/>
  </si>
  <si>
    <t>（成果実績は令和5年度に設定）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</si>
</sst>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51</xdr:col>
      <xdr:colOff>36758</xdr:colOff>
      <xdr:row>783</xdr:row>
      <xdr:rowOff>278625</xdr:rowOff>
    </xdr:to>
    <xdr:grpSp>
      <xdr:nvGrpSpPr>
        <xdr:cNvPr id="106" name="グループ化 105"/>
        <xdr:cNvGrpSpPr/>
      </xdr:nvGrpSpPr>
      <xdr:grpSpPr>
        <a:xfrm>
          <a:off x="1411941" y="58236971"/>
          <a:ext cx="9012670" cy="13042125"/>
          <a:chOff x="1337704" y="51085184"/>
          <a:chExt cx="9037594" cy="13288696"/>
        </a:xfrm>
      </xdr:grpSpPr>
      <xdr:sp macro="" textlink="">
        <xdr:nvSpPr>
          <xdr:cNvPr id="107" name="正方形/長方形 106"/>
          <xdr:cNvSpPr/>
        </xdr:nvSpPr>
        <xdr:spPr>
          <a:xfrm>
            <a:off x="1337704" y="51085184"/>
            <a:ext cx="1045890" cy="75076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５９５．５</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108" name="カギ線コネクタ 107"/>
          <xdr:cNvCxnSpPr>
            <a:stCxn id="107" idx="3"/>
            <a:endCxn id="109" idx="1"/>
          </xdr:cNvCxnSpPr>
        </xdr:nvCxnSpPr>
        <xdr:spPr>
          <a:xfrm>
            <a:off x="2383593" y="51460568"/>
            <a:ext cx="392574" cy="292369"/>
          </a:xfrm>
          <a:prstGeom prst="bentConnector3">
            <a:avLst/>
          </a:prstGeom>
          <a:noFill/>
          <a:ln w="9525" cap="flat" cmpd="sng" algn="ctr">
            <a:solidFill>
              <a:sysClr val="windowText" lastClr="000000"/>
            </a:solidFill>
            <a:prstDash val="solid"/>
            <a:tailEnd type="arrow"/>
          </a:ln>
          <a:effectLst/>
        </xdr:spPr>
      </xdr:cxnSp>
      <xdr:sp macro="" textlink="">
        <xdr:nvSpPr>
          <xdr:cNvPr id="109" name="正方形/長方形 108"/>
          <xdr:cNvSpPr/>
        </xdr:nvSpPr>
        <xdr:spPr>
          <a:xfrm>
            <a:off x="2776167" y="51332337"/>
            <a:ext cx="1857372" cy="8412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lang="ja-JP" altLang="ja-JP" sz="1100">
                <a:effectLst/>
                <a:latin typeface="+mn-lt"/>
                <a:ea typeface="+mn-ea"/>
                <a:cs typeface="+mn-cs"/>
              </a:rPr>
              <a:t>野生動物保護管理事務所</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１９６．６百万円</a:t>
            </a:r>
          </a:p>
        </xdr:txBody>
      </xdr:sp>
      <xdr:cxnSp macro="">
        <xdr:nvCxnSpPr>
          <xdr:cNvPr id="110" name="直線矢印コネクタ 109"/>
          <xdr:cNvCxnSpPr/>
        </xdr:nvCxnSpPr>
        <xdr:spPr>
          <a:xfrm>
            <a:off x="1984809" y="51849683"/>
            <a:ext cx="16052" cy="11336242"/>
          </a:xfrm>
          <a:prstGeom prst="straightConnector1">
            <a:avLst/>
          </a:prstGeom>
          <a:noFill/>
          <a:ln w="9525" cap="flat" cmpd="sng" algn="ctr">
            <a:solidFill>
              <a:sysClr val="windowText" lastClr="000000"/>
            </a:solidFill>
            <a:prstDash val="solid"/>
            <a:tailEnd type="none"/>
          </a:ln>
          <a:effectLst/>
        </xdr:spPr>
      </xdr:cxnSp>
      <xdr:sp macro="" textlink="">
        <xdr:nvSpPr>
          <xdr:cNvPr id="111" name="正方形/長方形 110"/>
          <xdr:cNvSpPr/>
        </xdr:nvSpPr>
        <xdr:spPr>
          <a:xfrm>
            <a:off x="2739952" y="52472193"/>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５９．６百万円</a:t>
            </a:r>
          </a:p>
        </xdr:txBody>
      </xdr:sp>
      <xdr:sp macro="" textlink="">
        <xdr:nvSpPr>
          <xdr:cNvPr id="112" name="正方形/長方形 111"/>
          <xdr:cNvSpPr/>
        </xdr:nvSpPr>
        <xdr:spPr>
          <a:xfrm>
            <a:off x="5191897" y="52470170"/>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特定非営利活動法人北の海の動物センター</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５９．６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3" name="正方形/長方形 112"/>
          <xdr:cNvSpPr/>
        </xdr:nvSpPr>
        <xdr:spPr>
          <a:xfrm>
            <a:off x="2739952" y="53527441"/>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釧路自然環境事務所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６５．８百万円</a:t>
            </a:r>
          </a:p>
        </xdr:txBody>
      </xdr:sp>
      <xdr:sp macro="" textlink="">
        <xdr:nvSpPr>
          <xdr:cNvPr id="114" name="正方形/長方形 113"/>
          <xdr:cNvSpPr/>
        </xdr:nvSpPr>
        <xdr:spPr>
          <a:xfrm>
            <a:off x="5168398" y="53539037"/>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公益財団法人知床財団</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６５．８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15" name="直線矢印コネクタ 114"/>
          <xdr:cNvCxnSpPr>
            <a:endCxn id="111" idx="1"/>
          </xdr:cNvCxnSpPr>
        </xdr:nvCxnSpPr>
        <xdr:spPr>
          <a:xfrm>
            <a:off x="1989169" y="52792384"/>
            <a:ext cx="750783" cy="0"/>
          </a:xfrm>
          <a:prstGeom prst="straightConnector1">
            <a:avLst/>
          </a:prstGeom>
          <a:noFill/>
          <a:ln w="9525" cap="flat" cmpd="sng" algn="ctr">
            <a:solidFill>
              <a:sysClr val="windowText" lastClr="000000"/>
            </a:solidFill>
            <a:prstDash val="solid"/>
            <a:tailEnd type="arrow"/>
          </a:ln>
          <a:effectLst/>
        </xdr:spPr>
      </xdr:cxnSp>
      <xdr:sp macro="" textlink="">
        <xdr:nvSpPr>
          <xdr:cNvPr id="116" name="正方形/長方形 115"/>
          <xdr:cNvSpPr/>
        </xdr:nvSpPr>
        <xdr:spPr>
          <a:xfrm>
            <a:off x="2751183" y="54595765"/>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８．８百万円</a:t>
            </a:r>
          </a:p>
        </xdr:txBody>
      </xdr:sp>
      <xdr:cxnSp macro="">
        <xdr:nvCxnSpPr>
          <xdr:cNvPr id="117" name="直線矢印コネクタ 116"/>
          <xdr:cNvCxnSpPr>
            <a:endCxn id="116" idx="1"/>
          </xdr:cNvCxnSpPr>
        </xdr:nvCxnSpPr>
        <xdr:spPr>
          <a:xfrm>
            <a:off x="1977937" y="54931444"/>
            <a:ext cx="773246" cy="0"/>
          </a:xfrm>
          <a:prstGeom prst="straightConnector1">
            <a:avLst/>
          </a:prstGeom>
          <a:noFill/>
          <a:ln w="9525" cap="flat" cmpd="sng" algn="ctr">
            <a:solidFill>
              <a:sysClr val="windowText" lastClr="000000"/>
            </a:solidFill>
            <a:prstDash val="solid"/>
            <a:tailEnd type="arrow"/>
          </a:ln>
          <a:effectLst/>
        </xdr:spPr>
      </xdr:cxnSp>
      <xdr:sp macro="" textlink="">
        <xdr:nvSpPr>
          <xdr:cNvPr id="118" name="正方形/長方形 117"/>
          <xdr:cNvSpPr/>
        </xdr:nvSpPr>
        <xdr:spPr>
          <a:xfrm>
            <a:off x="5181345" y="54598304"/>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東北緑化環境保全株式会社</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9" name="正方形/長方形 118"/>
          <xdr:cNvSpPr/>
        </xdr:nvSpPr>
        <xdr:spPr>
          <a:xfrm>
            <a:off x="2762418" y="56702089"/>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中部地方環境事務所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５．２百万円</a:t>
            </a:r>
          </a:p>
        </xdr:txBody>
      </xdr:sp>
      <xdr:sp macro="" textlink="">
        <xdr:nvSpPr>
          <xdr:cNvPr id="120" name="正方形/長方形 119"/>
          <xdr:cNvSpPr/>
        </xdr:nvSpPr>
        <xdr:spPr>
          <a:xfrm>
            <a:off x="5168066" y="56706793"/>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ja-JP" sz="1100" b="0" i="0" baseline="0">
                <a:effectLst/>
                <a:latin typeface="+mn-lt"/>
                <a:ea typeface="+mn-ea"/>
                <a:cs typeface="+mn-cs"/>
              </a:rPr>
              <a:t>一般財団法人自然環境研究センター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等（４者）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21" name="直線矢印コネクタ 120"/>
          <xdr:cNvCxnSpPr>
            <a:endCxn id="119" idx="1"/>
          </xdr:cNvCxnSpPr>
        </xdr:nvCxnSpPr>
        <xdr:spPr>
          <a:xfrm>
            <a:off x="2000401" y="57029953"/>
            <a:ext cx="762016" cy="0"/>
          </a:xfrm>
          <a:prstGeom prst="straightConnector1">
            <a:avLst/>
          </a:prstGeom>
          <a:noFill/>
          <a:ln w="9525" cap="flat" cmpd="sng" algn="ctr">
            <a:solidFill>
              <a:sysClr val="windowText" lastClr="000000"/>
            </a:solidFill>
            <a:prstDash val="solid"/>
            <a:tailEnd type="arrow"/>
          </a:ln>
          <a:effectLst/>
        </xdr:spPr>
      </xdr:cxnSp>
      <xdr:sp macro="" textlink="">
        <xdr:nvSpPr>
          <xdr:cNvPr id="122" name="正方形/長方形 121"/>
          <xdr:cNvSpPr/>
        </xdr:nvSpPr>
        <xdr:spPr>
          <a:xfrm>
            <a:off x="2751185" y="57702582"/>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４．４百万円</a:t>
            </a:r>
          </a:p>
        </xdr:txBody>
      </xdr:sp>
      <xdr:cxnSp macro="">
        <xdr:nvCxnSpPr>
          <xdr:cNvPr id="123" name="直線矢印コネクタ 122"/>
          <xdr:cNvCxnSpPr>
            <a:endCxn id="122" idx="1"/>
          </xdr:cNvCxnSpPr>
        </xdr:nvCxnSpPr>
        <xdr:spPr>
          <a:xfrm>
            <a:off x="1989169" y="58033587"/>
            <a:ext cx="762016" cy="0"/>
          </a:xfrm>
          <a:prstGeom prst="straightConnector1">
            <a:avLst/>
          </a:prstGeom>
          <a:noFill/>
          <a:ln w="9525" cap="flat" cmpd="sng" algn="ctr">
            <a:solidFill>
              <a:sysClr val="windowText" lastClr="000000"/>
            </a:solidFill>
            <a:prstDash val="solid"/>
            <a:tailEnd type="arrow"/>
          </a:ln>
          <a:effectLst/>
        </xdr:spPr>
      </xdr:cxnSp>
      <xdr:sp macro="" textlink="">
        <xdr:nvSpPr>
          <xdr:cNvPr id="124" name="正方形/長方形 123"/>
          <xdr:cNvSpPr/>
        </xdr:nvSpPr>
        <xdr:spPr>
          <a:xfrm>
            <a:off x="5142980" y="57695574"/>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lang="en-US" altLang="ja-JP" sz="1100">
                <a:effectLst/>
                <a:latin typeface="+mn-lt"/>
                <a:ea typeface="+mn-ea"/>
                <a:cs typeface="+mn-cs"/>
              </a:rPr>
              <a:t>BO-GA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等（８者）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5" name="正方形/長方形 124"/>
          <xdr:cNvSpPr/>
        </xdr:nvSpPr>
        <xdr:spPr>
          <a:xfrm>
            <a:off x="2751185" y="58692130"/>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３６．６百万円</a:t>
            </a:r>
          </a:p>
        </xdr:txBody>
      </xdr:sp>
      <xdr:sp macro="" textlink="">
        <xdr:nvSpPr>
          <xdr:cNvPr id="126" name="正方形/長方形 125"/>
          <xdr:cNvSpPr/>
        </xdr:nvSpPr>
        <xdr:spPr>
          <a:xfrm>
            <a:off x="5158857" y="58697488"/>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一般財団法人自然環境研究センター等（６者）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３６．６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27" name="直線矢印コネクタ 126"/>
          <xdr:cNvCxnSpPr>
            <a:endCxn id="125" idx="1"/>
          </xdr:cNvCxnSpPr>
        </xdr:nvCxnSpPr>
        <xdr:spPr>
          <a:xfrm>
            <a:off x="1977937" y="59016945"/>
            <a:ext cx="773249" cy="0"/>
          </a:xfrm>
          <a:prstGeom prst="straightConnector1">
            <a:avLst/>
          </a:prstGeom>
          <a:noFill/>
          <a:ln w="9525" cap="flat" cmpd="sng" algn="ctr">
            <a:solidFill>
              <a:sysClr val="windowText" lastClr="000000"/>
            </a:solidFill>
            <a:prstDash val="solid"/>
            <a:tailEnd type="arrow"/>
          </a:ln>
          <a:effectLst/>
        </xdr:spPr>
      </xdr:cxnSp>
      <xdr:sp macro="" textlink="">
        <xdr:nvSpPr>
          <xdr:cNvPr id="128" name="正方形/長方形 127"/>
          <xdr:cNvSpPr/>
        </xdr:nvSpPr>
        <xdr:spPr>
          <a:xfrm>
            <a:off x="2730491" y="59784450"/>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１８．６百万円</a:t>
            </a:r>
          </a:p>
        </xdr:txBody>
      </xdr:sp>
      <xdr:sp macro="" textlink="">
        <xdr:nvSpPr>
          <xdr:cNvPr id="129" name="正方形/長方形 128"/>
          <xdr:cNvSpPr/>
        </xdr:nvSpPr>
        <xdr:spPr>
          <a:xfrm>
            <a:off x="5179964" y="59777113"/>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株式会社野生鳥獣対策連携センター等（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0" name="直線矢印コネクタ 129"/>
          <xdr:cNvCxnSpPr>
            <a:endCxn id="128" idx="1"/>
          </xdr:cNvCxnSpPr>
        </xdr:nvCxnSpPr>
        <xdr:spPr>
          <a:xfrm flipV="1">
            <a:off x="2000861" y="60147150"/>
            <a:ext cx="729630" cy="0"/>
          </a:xfrm>
          <a:prstGeom prst="straightConnector1">
            <a:avLst/>
          </a:prstGeom>
          <a:noFill/>
          <a:ln w="9525" cap="flat" cmpd="sng" algn="ctr">
            <a:solidFill>
              <a:sysClr val="windowText" lastClr="000000"/>
            </a:solidFill>
            <a:prstDash val="solid"/>
            <a:tailEnd type="arrow"/>
          </a:ln>
          <a:effectLst/>
        </xdr:spPr>
      </xdr:cxnSp>
      <xdr:sp macro="" textlink="">
        <xdr:nvSpPr>
          <xdr:cNvPr id="131" name="正方形/長方形 130"/>
          <xdr:cNvSpPr/>
        </xdr:nvSpPr>
        <xdr:spPr>
          <a:xfrm>
            <a:off x="2762418" y="55662175"/>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１２６．２百万円</a:t>
            </a:r>
          </a:p>
        </xdr:txBody>
      </xdr:sp>
      <xdr:cxnSp macro="">
        <xdr:nvCxnSpPr>
          <xdr:cNvPr id="132" name="直線矢印コネクタ 131"/>
          <xdr:cNvCxnSpPr>
            <a:endCxn id="131" idx="1"/>
          </xdr:cNvCxnSpPr>
        </xdr:nvCxnSpPr>
        <xdr:spPr>
          <a:xfrm>
            <a:off x="2011634" y="55985766"/>
            <a:ext cx="750784" cy="0"/>
          </a:xfrm>
          <a:prstGeom prst="straightConnector1">
            <a:avLst/>
          </a:prstGeom>
          <a:noFill/>
          <a:ln w="9525" cap="flat" cmpd="sng" algn="ctr">
            <a:solidFill>
              <a:sysClr val="windowText" lastClr="000000"/>
            </a:solidFill>
            <a:prstDash val="solid"/>
            <a:tailEnd type="arrow"/>
          </a:ln>
          <a:effectLst/>
        </xdr:spPr>
      </xdr:cxnSp>
      <xdr:cxnSp macro="">
        <xdr:nvCxnSpPr>
          <xdr:cNvPr id="133" name="直線矢印コネクタ 132"/>
          <xdr:cNvCxnSpPr>
            <a:stCxn id="131" idx="3"/>
            <a:endCxn id="158" idx="1"/>
          </xdr:cNvCxnSpPr>
        </xdr:nvCxnSpPr>
        <xdr:spPr>
          <a:xfrm>
            <a:off x="4672768" y="56024875"/>
            <a:ext cx="499470" cy="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34" name="正方形/長方形 133"/>
          <xdr:cNvSpPr/>
        </xdr:nvSpPr>
        <xdr:spPr>
          <a:xfrm>
            <a:off x="2751185" y="60762826"/>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５８．２百万円</a:t>
            </a:r>
          </a:p>
        </xdr:txBody>
      </xdr:sp>
      <xdr:sp macro="" textlink="">
        <xdr:nvSpPr>
          <xdr:cNvPr id="135" name="正方形/長方形 134"/>
          <xdr:cNvSpPr/>
        </xdr:nvSpPr>
        <xdr:spPr>
          <a:xfrm>
            <a:off x="5169331" y="60764277"/>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株式会社一成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５８．２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6" name="正方形/長方形 135"/>
          <xdr:cNvSpPr/>
        </xdr:nvSpPr>
        <xdr:spPr>
          <a:xfrm>
            <a:off x="2763532" y="62811691"/>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鹿児島県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１３．９百万円</a:t>
            </a:r>
          </a:p>
        </xdr:txBody>
      </xdr:sp>
      <xdr:sp macro="" textlink="">
        <xdr:nvSpPr>
          <xdr:cNvPr id="137" name="正方形/長方形 136"/>
          <xdr:cNvSpPr/>
        </xdr:nvSpPr>
        <xdr:spPr>
          <a:xfrm>
            <a:off x="5153502" y="62809025"/>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出水干拓東土地改良区等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（５者）</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138" name="直線矢印コネクタ 137"/>
          <xdr:cNvCxnSpPr>
            <a:endCxn id="136" idx="1"/>
          </xdr:cNvCxnSpPr>
        </xdr:nvCxnSpPr>
        <xdr:spPr>
          <a:xfrm flipV="1">
            <a:off x="1986444" y="63174391"/>
            <a:ext cx="777088" cy="0"/>
          </a:xfrm>
          <a:prstGeom prst="straightConnector1">
            <a:avLst/>
          </a:prstGeom>
          <a:noFill/>
          <a:ln w="9525" cap="flat" cmpd="sng" algn="ctr">
            <a:solidFill>
              <a:sysClr val="windowText" lastClr="000000"/>
            </a:solidFill>
            <a:prstDash val="solid"/>
            <a:tailEnd type="arrow"/>
          </a:ln>
          <a:effectLst/>
        </xdr:spPr>
      </xdr:cxnSp>
      <xdr:sp macro="" textlink="">
        <xdr:nvSpPr>
          <xdr:cNvPr id="139" name="テキスト ボックス 138"/>
          <xdr:cNvSpPr txBox="1"/>
        </xdr:nvSpPr>
        <xdr:spPr>
          <a:xfrm>
            <a:off x="2549658" y="51099385"/>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p>
        </xdr:txBody>
      </xdr:sp>
      <xdr:sp macro="" textlink="">
        <xdr:nvSpPr>
          <xdr:cNvPr id="140" name="左大かっこ 139"/>
          <xdr:cNvSpPr/>
        </xdr:nvSpPr>
        <xdr:spPr>
          <a:xfrm>
            <a:off x="4815048" y="51255076"/>
            <a:ext cx="100138" cy="933947"/>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1" name="テキスト ボックス 140"/>
          <xdr:cNvSpPr txBox="1"/>
        </xdr:nvSpPr>
        <xdr:spPr>
          <a:xfrm>
            <a:off x="4924356" y="51230000"/>
            <a:ext cx="4514541" cy="100925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・ニホンジカ及びイノシシの個体数推定及び生息状況等調査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・野生鳥獣保護管理情報システムの運用　　　　　　　　　　　　　　等</a:t>
            </a:r>
          </a:p>
        </xdr:txBody>
      </xdr:sp>
      <xdr:sp macro="" textlink="">
        <xdr:nvSpPr>
          <xdr:cNvPr id="142" name="右大かっこ 141"/>
          <xdr:cNvSpPr/>
        </xdr:nvSpPr>
        <xdr:spPr>
          <a:xfrm>
            <a:off x="9469915" y="51309504"/>
            <a:ext cx="88902" cy="933947"/>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3" name="左大かっこ 142"/>
          <xdr:cNvSpPr/>
        </xdr:nvSpPr>
        <xdr:spPr>
          <a:xfrm>
            <a:off x="7917810" y="52398048"/>
            <a:ext cx="109558" cy="790263"/>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4" name="テキスト ボックス 143"/>
          <xdr:cNvSpPr txBox="1"/>
        </xdr:nvSpPr>
        <xdr:spPr>
          <a:xfrm>
            <a:off x="5257726" y="52232160"/>
            <a:ext cx="2586934" cy="23581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p>
        </xdr:txBody>
      </xdr:sp>
      <xdr:sp macro="" textlink="">
        <xdr:nvSpPr>
          <xdr:cNvPr id="145" name="テキスト ボックス 144"/>
          <xdr:cNvSpPr txBox="1"/>
        </xdr:nvSpPr>
        <xdr:spPr>
          <a:xfrm>
            <a:off x="5252203" y="53300362"/>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p>
        </xdr:txBody>
      </xdr:sp>
      <xdr:sp macro="" textlink="">
        <xdr:nvSpPr>
          <xdr:cNvPr id="146" name="テキスト ボックス 145"/>
          <xdr:cNvSpPr txBox="1"/>
        </xdr:nvSpPr>
        <xdr:spPr>
          <a:xfrm>
            <a:off x="5270699" y="54364125"/>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p>
        </xdr:txBody>
      </xdr:sp>
      <xdr:sp macro="" textlink="">
        <xdr:nvSpPr>
          <xdr:cNvPr id="147" name="テキスト ボックス 146"/>
          <xdr:cNvSpPr txBox="1"/>
        </xdr:nvSpPr>
        <xdr:spPr>
          <a:xfrm>
            <a:off x="5277961" y="55433482"/>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＜随意契約（公募）等＞</a:t>
            </a:r>
          </a:p>
        </xdr:txBody>
      </xdr:sp>
      <xdr:sp macro="" textlink="">
        <xdr:nvSpPr>
          <xdr:cNvPr id="148" name="テキスト ボックス 147"/>
          <xdr:cNvSpPr txBox="1"/>
        </xdr:nvSpPr>
        <xdr:spPr>
          <a:xfrm>
            <a:off x="5276154" y="56472231"/>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p>
        </xdr:txBody>
      </xdr:sp>
      <xdr:sp macro="" textlink="">
        <xdr:nvSpPr>
          <xdr:cNvPr id="149" name="テキスト ボックス 148"/>
          <xdr:cNvSpPr txBox="1"/>
        </xdr:nvSpPr>
        <xdr:spPr>
          <a:xfrm>
            <a:off x="5289904" y="57462434"/>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p>
        </xdr:txBody>
      </xdr:sp>
      <xdr:sp macro="" textlink="">
        <xdr:nvSpPr>
          <xdr:cNvPr id="150" name="テキスト ボックス 149"/>
          <xdr:cNvSpPr txBox="1"/>
        </xdr:nvSpPr>
        <xdr:spPr>
          <a:xfrm>
            <a:off x="5252239" y="58461237"/>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p>
        </xdr:txBody>
      </xdr:sp>
      <xdr:sp macro="" textlink="">
        <xdr:nvSpPr>
          <xdr:cNvPr id="151" name="テキスト ボックス 150"/>
          <xdr:cNvSpPr txBox="1"/>
        </xdr:nvSpPr>
        <xdr:spPr>
          <a:xfrm>
            <a:off x="5304431" y="59548614"/>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p>
        </xdr:txBody>
      </xdr:sp>
      <xdr:sp macro="" textlink="">
        <xdr:nvSpPr>
          <xdr:cNvPr id="152" name="テキスト ボックス 151"/>
          <xdr:cNvSpPr txBox="1"/>
        </xdr:nvSpPr>
        <xdr:spPr>
          <a:xfrm>
            <a:off x="5268928" y="60547085"/>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p>
        </xdr:txBody>
      </xdr:sp>
      <xdr:sp macro="" textlink="">
        <xdr:nvSpPr>
          <xdr:cNvPr id="153" name="テキスト ボックス 152"/>
          <xdr:cNvSpPr txBox="1"/>
        </xdr:nvSpPr>
        <xdr:spPr>
          <a:xfrm>
            <a:off x="5487444" y="62555251"/>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p>
        </xdr:txBody>
      </xdr:sp>
      <xdr:sp macro="" textlink="">
        <xdr:nvSpPr>
          <xdr:cNvPr id="154" name="テキスト ボックス 153"/>
          <xdr:cNvSpPr txBox="1"/>
        </xdr:nvSpPr>
        <xdr:spPr>
          <a:xfrm>
            <a:off x="7936547" y="52449056"/>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えりも地域ゼニガタアザラシ生態モニタリング調査等</a:t>
            </a:r>
          </a:p>
        </xdr:txBody>
      </xdr:sp>
      <xdr:sp macro="" textlink="">
        <xdr:nvSpPr>
          <xdr:cNvPr id="155" name="左大かっこ 154"/>
          <xdr:cNvSpPr/>
        </xdr:nvSpPr>
        <xdr:spPr>
          <a:xfrm>
            <a:off x="7911677" y="53466869"/>
            <a:ext cx="109558" cy="790263"/>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6" name="左大かっこ 155"/>
          <xdr:cNvSpPr/>
        </xdr:nvSpPr>
        <xdr:spPr>
          <a:xfrm>
            <a:off x="7939942" y="54551703"/>
            <a:ext cx="135248" cy="790263"/>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7" name="テキスト ボックス 156"/>
          <xdr:cNvSpPr txBox="1"/>
        </xdr:nvSpPr>
        <xdr:spPr>
          <a:xfrm>
            <a:off x="7932236" y="53528763"/>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知床国立公園エゾシカ個体数調整実施業務等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8" name="正方形/長方形 157"/>
          <xdr:cNvSpPr/>
        </xdr:nvSpPr>
        <xdr:spPr>
          <a:xfrm>
            <a:off x="5172238" y="55668923"/>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株式会社野生動物保護管理事務所等（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１２６．２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9" name="テキスト ボックス 158"/>
          <xdr:cNvSpPr txBox="1"/>
        </xdr:nvSpPr>
        <xdr:spPr>
          <a:xfrm>
            <a:off x="7951498" y="55596896"/>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尾瀬国立公園及び周辺域等ニホンジカ広域対策推進業務等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0" name="テキスト ボックス 159"/>
          <xdr:cNvSpPr txBox="1"/>
        </xdr:nvSpPr>
        <xdr:spPr>
          <a:xfrm>
            <a:off x="7915643" y="56689691"/>
            <a:ext cx="2387939" cy="10881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白山国立公園ニホンジカ対策検討業務等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1" name="テキスト ボックス 160"/>
          <xdr:cNvSpPr txBox="1"/>
        </xdr:nvSpPr>
        <xdr:spPr>
          <a:xfrm>
            <a:off x="7987359" y="57665813"/>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中</a:t>
            </a:r>
            <a:r>
              <a:rPr lang="ja-JP" altLang="ja-JP" sz="1100">
                <a:effectLst/>
                <a:latin typeface="+mn-lt"/>
                <a:ea typeface="+mn-ea"/>
                <a:cs typeface="+mn-cs"/>
              </a:rPr>
              <a:t>部山岳国立公園野生鳥獣対策検討業務</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p>
        </xdr:txBody>
      </xdr:sp>
      <xdr:sp macro="" textlink="">
        <xdr:nvSpPr>
          <xdr:cNvPr id="162" name="テキスト ボックス 161"/>
          <xdr:cNvSpPr txBox="1"/>
        </xdr:nvSpPr>
        <xdr:spPr>
          <a:xfrm>
            <a:off x="7952533" y="54625010"/>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白神山地ニホンジカ対策検討業務等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3" name="テキスト ボックス 162"/>
          <xdr:cNvSpPr txBox="1"/>
        </xdr:nvSpPr>
        <xdr:spPr>
          <a:xfrm>
            <a:off x="7972235" y="58642200"/>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ニホンジカ個体数調整業務等</a:t>
            </a:r>
          </a:p>
        </xdr:txBody>
      </xdr:sp>
      <xdr:sp macro="" textlink="">
        <xdr:nvSpPr>
          <xdr:cNvPr id="164" name="テキスト ボックス 163"/>
          <xdr:cNvSpPr txBox="1"/>
        </xdr:nvSpPr>
        <xdr:spPr>
          <a:xfrm>
            <a:off x="7974394" y="59703709"/>
            <a:ext cx="2387939" cy="86083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国指定剣山山系及び石鎚山系鳥獣保護区周辺地域等の野生鳥獣対策等業務に関する派遣業務等</a:t>
            </a:r>
          </a:p>
        </xdr:txBody>
      </xdr:sp>
      <xdr:sp macro="" textlink="">
        <xdr:nvSpPr>
          <xdr:cNvPr id="165" name="テキスト ボックス 164"/>
          <xdr:cNvSpPr txBox="1"/>
        </xdr:nvSpPr>
        <xdr:spPr>
          <a:xfrm>
            <a:off x="7916076" y="60788036"/>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ヤクシカ保護管理対策推進等</a:t>
            </a:r>
          </a:p>
        </xdr:txBody>
      </xdr:sp>
      <xdr:sp macro="" textlink="">
        <xdr:nvSpPr>
          <xdr:cNvPr id="166" name="テキスト ボックス 165"/>
          <xdr:cNvSpPr txBox="1"/>
        </xdr:nvSpPr>
        <xdr:spPr>
          <a:xfrm>
            <a:off x="7965748" y="62823425"/>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ツル休遊地の土地借上料等</a:t>
            </a:r>
          </a:p>
        </xdr:txBody>
      </xdr:sp>
      <xdr:sp macro="" textlink="">
        <xdr:nvSpPr>
          <xdr:cNvPr id="167" name="左大かっこ 166"/>
          <xdr:cNvSpPr/>
        </xdr:nvSpPr>
        <xdr:spPr>
          <a:xfrm>
            <a:off x="7916938" y="55592179"/>
            <a:ext cx="103899" cy="839644"/>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8" name="左大かっこ 167"/>
          <xdr:cNvSpPr/>
        </xdr:nvSpPr>
        <xdr:spPr>
          <a:xfrm>
            <a:off x="7919747" y="56667189"/>
            <a:ext cx="120719" cy="790263"/>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9" name="左大かっこ 168"/>
          <xdr:cNvSpPr/>
        </xdr:nvSpPr>
        <xdr:spPr>
          <a:xfrm>
            <a:off x="7916806" y="57611109"/>
            <a:ext cx="135248" cy="790263"/>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0" name="左大かっこ 169"/>
          <xdr:cNvSpPr/>
        </xdr:nvSpPr>
        <xdr:spPr>
          <a:xfrm>
            <a:off x="7921903" y="58607853"/>
            <a:ext cx="135248" cy="790263"/>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1" name="左大かっこ 170"/>
          <xdr:cNvSpPr/>
        </xdr:nvSpPr>
        <xdr:spPr>
          <a:xfrm>
            <a:off x="7920096" y="59704107"/>
            <a:ext cx="135248" cy="834211"/>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2" name="左大かっこ 171"/>
          <xdr:cNvSpPr/>
        </xdr:nvSpPr>
        <xdr:spPr>
          <a:xfrm>
            <a:off x="7920451" y="60698920"/>
            <a:ext cx="135248" cy="790263"/>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3" name="左大かっこ 172"/>
          <xdr:cNvSpPr/>
        </xdr:nvSpPr>
        <xdr:spPr>
          <a:xfrm>
            <a:off x="7906025" y="62718928"/>
            <a:ext cx="135949" cy="790263"/>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4" name="右大かっこ 173"/>
          <xdr:cNvSpPr/>
        </xdr:nvSpPr>
        <xdr:spPr>
          <a:xfrm>
            <a:off x="10074115" y="52394627"/>
            <a:ext cx="144325" cy="790263"/>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5" name="右大かっこ 174"/>
          <xdr:cNvSpPr/>
        </xdr:nvSpPr>
        <xdr:spPr>
          <a:xfrm>
            <a:off x="10112516" y="53448501"/>
            <a:ext cx="117937" cy="790263"/>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6" name="右大かっこ 175"/>
          <xdr:cNvSpPr/>
        </xdr:nvSpPr>
        <xdr:spPr>
          <a:xfrm>
            <a:off x="10095360" y="54531210"/>
            <a:ext cx="117937" cy="790263"/>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7" name="右大かっこ 176"/>
          <xdr:cNvSpPr/>
        </xdr:nvSpPr>
        <xdr:spPr>
          <a:xfrm>
            <a:off x="10176279" y="55590230"/>
            <a:ext cx="50544" cy="841593"/>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8" name="右大かっこ 177"/>
          <xdr:cNvSpPr/>
        </xdr:nvSpPr>
        <xdr:spPr>
          <a:xfrm>
            <a:off x="10140768" y="56654713"/>
            <a:ext cx="117937" cy="790263"/>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9" name="右大かっこ 178"/>
          <xdr:cNvSpPr/>
        </xdr:nvSpPr>
        <xdr:spPr>
          <a:xfrm>
            <a:off x="10147384" y="57612490"/>
            <a:ext cx="117937" cy="790263"/>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0" name="右大かっこ 179"/>
          <xdr:cNvSpPr/>
        </xdr:nvSpPr>
        <xdr:spPr>
          <a:xfrm>
            <a:off x="10164792" y="58577224"/>
            <a:ext cx="117937" cy="835798"/>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1" name="右大かっこ 180"/>
          <xdr:cNvSpPr/>
        </xdr:nvSpPr>
        <xdr:spPr>
          <a:xfrm>
            <a:off x="10188244" y="59710828"/>
            <a:ext cx="86187" cy="834211"/>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2" name="右大かっこ 181"/>
          <xdr:cNvSpPr/>
        </xdr:nvSpPr>
        <xdr:spPr>
          <a:xfrm>
            <a:off x="10157920" y="60694008"/>
            <a:ext cx="117937" cy="790263"/>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3" name="右大かっこ 182"/>
          <xdr:cNvSpPr/>
        </xdr:nvSpPr>
        <xdr:spPr>
          <a:xfrm>
            <a:off x="10127735" y="62696319"/>
            <a:ext cx="117937" cy="790263"/>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84" name="直線矢印コネクタ 183"/>
          <xdr:cNvCxnSpPr>
            <a:stCxn id="116" idx="3"/>
            <a:endCxn id="118" idx="1"/>
          </xdr:cNvCxnSpPr>
        </xdr:nvCxnSpPr>
        <xdr:spPr>
          <a:xfrm>
            <a:off x="4661534" y="54958465"/>
            <a:ext cx="519812"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85" name="直線矢印コネクタ 184"/>
          <xdr:cNvCxnSpPr>
            <a:stCxn id="119" idx="3"/>
            <a:endCxn id="120" idx="1"/>
          </xdr:cNvCxnSpPr>
        </xdr:nvCxnSpPr>
        <xdr:spPr>
          <a:xfrm>
            <a:off x="4672768" y="57064789"/>
            <a:ext cx="495298"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86" name="直線矢印コネクタ 185"/>
          <xdr:cNvCxnSpPr>
            <a:stCxn id="122" idx="3"/>
            <a:endCxn id="124" idx="1"/>
          </xdr:cNvCxnSpPr>
        </xdr:nvCxnSpPr>
        <xdr:spPr>
          <a:xfrm flipV="1">
            <a:off x="4661536" y="58058215"/>
            <a:ext cx="481444"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87" name="直線矢印コネクタ 186"/>
          <xdr:cNvCxnSpPr>
            <a:stCxn id="125" idx="3"/>
            <a:endCxn id="126" idx="1"/>
          </xdr:cNvCxnSpPr>
        </xdr:nvCxnSpPr>
        <xdr:spPr>
          <a:xfrm>
            <a:off x="4661536" y="59054830"/>
            <a:ext cx="497321"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88" name="直線矢印コネクタ 187"/>
          <xdr:cNvCxnSpPr>
            <a:stCxn id="128" idx="3"/>
            <a:endCxn id="129" idx="1"/>
          </xdr:cNvCxnSpPr>
        </xdr:nvCxnSpPr>
        <xdr:spPr>
          <a:xfrm flipV="1">
            <a:off x="4640842" y="60139754"/>
            <a:ext cx="539122"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89" name="直線矢印コネクタ 188"/>
          <xdr:cNvCxnSpPr>
            <a:endCxn id="134" idx="1"/>
          </xdr:cNvCxnSpPr>
        </xdr:nvCxnSpPr>
        <xdr:spPr>
          <a:xfrm flipV="1">
            <a:off x="2000861" y="61125526"/>
            <a:ext cx="750324"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90" name="直線矢印コネクタ 189"/>
          <xdr:cNvCxnSpPr>
            <a:stCxn id="134" idx="3"/>
            <a:endCxn id="135" idx="1"/>
          </xdr:cNvCxnSpPr>
        </xdr:nvCxnSpPr>
        <xdr:spPr>
          <a:xfrm>
            <a:off x="4661536" y="61125526"/>
            <a:ext cx="507795"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91" name="直線矢印コネクタ 190"/>
          <xdr:cNvCxnSpPr>
            <a:endCxn id="137" idx="1"/>
          </xdr:cNvCxnSpPr>
        </xdr:nvCxnSpPr>
        <xdr:spPr>
          <a:xfrm>
            <a:off x="4689128" y="63130170"/>
            <a:ext cx="464374" cy="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92" name="直線コネクタ 191"/>
          <xdr:cNvCxnSpPr/>
        </xdr:nvCxnSpPr>
        <xdr:spPr>
          <a:xfrm flipH="1">
            <a:off x="1528651" y="51832222"/>
            <a:ext cx="27780" cy="12165045"/>
          </a:xfrm>
          <a:prstGeom prst="line">
            <a:avLst/>
          </a:prstGeom>
          <a:noFill/>
          <a:ln w="9525" cap="flat" cmpd="sng" algn="ctr">
            <a:solidFill>
              <a:sysClr val="windowText" lastClr="000000"/>
            </a:solidFill>
            <a:prstDash val="solid"/>
          </a:ln>
          <a:effectLst/>
        </xdr:spPr>
      </xdr:cxnSp>
      <xdr:cxnSp macro="">
        <xdr:nvCxnSpPr>
          <xdr:cNvPr id="193" name="直線矢印コネクタ 192"/>
          <xdr:cNvCxnSpPr>
            <a:endCxn id="194" idx="1"/>
          </xdr:cNvCxnSpPr>
        </xdr:nvCxnSpPr>
        <xdr:spPr>
          <a:xfrm flipV="1">
            <a:off x="1539534" y="64011180"/>
            <a:ext cx="1212615" cy="0"/>
          </a:xfrm>
          <a:prstGeom prst="straightConnector1">
            <a:avLst/>
          </a:prstGeom>
          <a:noFill/>
          <a:ln w="9525" cap="flat" cmpd="sng" algn="ctr">
            <a:solidFill>
              <a:sysClr val="windowText" lastClr="000000"/>
            </a:solidFill>
            <a:prstDash val="solid"/>
            <a:tailEnd type="arrow"/>
          </a:ln>
          <a:effectLst/>
        </xdr:spPr>
      </xdr:cxnSp>
      <xdr:sp macro="" textlink="">
        <xdr:nvSpPr>
          <xdr:cNvPr id="194" name="正方形/長方形 193"/>
          <xdr:cNvSpPr/>
        </xdr:nvSpPr>
        <xdr:spPr>
          <a:xfrm>
            <a:off x="2752149" y="63648479"/>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sp macro="" textlink="">
        <xdr:nvSpPr>
          <xdr:cNvPr id="195" name="テキスト ボックス 194"/>
          <xdr:cNvSpPr txBox="1"/>
        </xdr:nvSpPr>
        <xdr:spPr>
          <a:xfrm>
            <a:off x="4817456" y="63692347"/>
            <a:ext cx="889987" cy="642984"/>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物品購入等</a:t>
            </a:r>
          </a:p>
        </xdr:txBody>
      </xdr:sp>
      <xdr:sp macro="" textlink="">
        <xdr:nvSpPr>
          <xdr:cNvPr id="196" name="左大かっこ 195"/>
          <xdr:cNvSpPr/>
        </xdr:nvSpPr>
        <xdr:spPr>
          <a:xfrm>
            <a:off x="4802658" y="63647077"/>
            <a:ext cx="80129" cy="646579"/>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7" name="右大かっこ 196"/>
          <xdr:cNvSpPr/>
        </xdr:nvSpPr>
        <xdr:spPr>
          <a:xfrm>
            <a:off x="5661402" y="63678509"/>
            <a:ext cx="93235" cy="646579"/>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98" name="直線矢印コネクタ 197"/>
          <xdr:cNvCxnSpPr>
            <a:endCxn id="113" idx="1"/>
          </xdr:cNvCxnSpPr>
        </xdr:nvCxnSpPr>
        <xdr:spPr>
          <a:xfrm>
            <a:off x="1977937" y="53856846"/>
            <a:ext cx="762015" cy="0"/>
          </a:xfrm>
          <a:prstGeom prst="straightConnector1">
            <a:avLst/>
          </a:prstGeom>
          <a:noFill/>
          <a:ln w="9525" cap="flat" cmpd="sng" algn="ctr">
            <a:solidFill>
              <a:sysClr val="windowText" lastClr="000000"/>
            </a:solidFill>
            <a:prstDash val="solid"/>
            <a:tailEnd type="arrow"/>
          </a:ln>
          <a:effectLst/>
        </xdr:spPr>
      </xdr:cxnSp>
      <xdr:cxnSp macro="">
        <xdr:nvCxnSpPr>
          <xdr:cNvPr id="199" name="直線矢印コネクタ 198"/>
          <xdr:cNvCxnSpPr>
            <a:stCxn id="111" idx="3"/>
            <a:endCxn id="112" idx="1"/>
          </xdr:cNvCxnSpPr>
        </xdr:nvCxnSpPr>
        <xdr:spPr>
          <a:xfrm flipV="1">
            <a:off x="4650302" y="52832811"/>
            <a:ext cx="541594" cy="0"/>
          </a:xfrm>
          <a:prstGeom prst="straightConnector1">
            <a:avLst/>
          </a:prstGeom>
          <a:noFill/>
          <a:ln w="9525" cap="flat" cmpd="sng" algn="ctr">
            <a:solidFill>
              <a:sysClr val="windowText" lastClr="000000"/>
            </a:solidFill>
            <a:prstDash val="solid"/>
            <a:tailEnd type="arrow"/>
          </a:ln>
          <a:effectLst/>
        </xdr:spPr>
      </xdr:cxnSp>
      <xdr:cxnSp macro="">
        <xdr:nvCxnSpPr>
          <xdr:cNvPr id="200" name="直線矢印コネクタ 199"/>
          <xdr:cNvCxnSpPr>
            <a:stCxn id="113" idx="3"/>
            <a:endCxn id="114" idx="1"/>
          </xdr:cNvCxnSpPr>
        </xdr:nvCxnSpPr>
        <xdr:spPr>
          <a:xfrm>
            <a:off x="4650302" y="53890141"/>
            <a:ext cx="518096" cy="0"/>
          </a:xfrm>
          <a:prstGeom prst="straightConnector1">
            <a:avLst/>
          </a:prstGeom>
          <a:noFill/>
          <a:ln w="9525" cap="flat" cmpd="sng" algn="ctr">
            <a:solidFill>
              <a:sysClr val="windowText" lastClr="000000"/>
            </a:solidFill>
            <a:prstDash val="solid"/>
            <a:tailEnd type="arrow"/>
          </a:ln>
          <a:effectLst/>
        </xdr:spPr>
      </xdr:cxnSp>
      <xdr:sp macro="" textlink="">
        <xdr:nvSpPr>
          <xdr:cNvPr id="201" name="正方形/長方形 200"/>
          <xdr:cNvSpPr/>
        </xdr:nvSpPr>
        <xdr:spPr>
          <a:xfrm>
            <a:off x="2762418" y="61798196"/>
            <a:ext cx="1910351" cy="72540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０．１百万円</a:t>
            </a:r>
          </a:p>
        </xdr:txBody>
      </xdr:sp>
      <xdr:sp macro="" textlink="">
        <xdr:nvSpPr>
          <xdr:cNvPr id="202" name="正方形/長方形 201"/>
          <xdr:cNvSpPr/>
        </xdr:nvSpPr>
        <xdr:spPr>
          <a:xfrm>
            <a:off x="5174226" y="61795531"/>
            <a:ext cx="2586934" cy="7252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．アスクル株式会社等（４者）</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203" name="直線矢印コネクタ 202"/>
          <xdr:cNvCxnSpPr>
            <a:endCxn id="201" idx="1"/>
          </xdr:cNvCxnSpPr>
        </xdr:nvCxnSpPr>
        <xdr:spPr>
          <a:xfrm flipV="1">
            <a:off x="2000861" y="62160896"/>
            <a:ext cx="761557" cy="0"/>
          </a:xfrm>
          <a:prstGeom prst="straightConnector1">
            <a:avLst/>
          </a:prstGeom>
          <a:noFill/>
          <a:ln w="9525" cap="flat" cmpd="sng" algn="ctr">
            <a:solidFill>
              <a:sysClr val="windowText" lastClr="000000"/>
            </a:solidFill>
            <a:prstDash val="solid"/>
            <a:tailEnd type="arrow"/>
          </a:ln>
          <a:effectLst/>
        </xdr:spPr>
      </xdr:cxnSp>
      <xdr:sp macro="" textlink="">
        <xdr:nvSpPr>
          <xdr:cNvPr id="204" name="テキスト ボックス 203"/>
          <xdr:cNvSpPr txBox="1"/>
        </xdr:nvSpPr>
        <xdr:spPr>
          <a:xfrm>
            <a:off x="5508168" y="61572171"/>
            <a:ext cx="2586934" cy="275717"/>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p>
        </xdr:txBody>
      </xdr:sp>
      <xdr:sp macro="" textlink="">
        <xdr:nvSpPr>
          <xdr:cNvPr id="205" name="テキスト ボックス 204"/>
          <xdr:cNvSpPr txBox="1"/>
        </xdr:nvSpPr>
        <xdr:spPr>
          <a:xfrm>
            <a:off x="7975244" y="61819623"/>
            <a:ext cx="2387939" cy="7254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消耗品購入等</a:t>
            </a:r>
          </a:p>
        </xdr:txBody>
      </xdr:sp>
      <xdr:sp macro="" textlink="">
        <xdr:nvSpPr>
          <xdr:cNvPr id="206" name="左大かっこ 205"/>
          <xdr:cNvSpPr/>
        </xdr:nvSpPr>
        <xdr:spPr>
          <a:xfrm>
            <a:off x="7904284" y="61705433"/>
            <a:ext cx="119809" cy="790263"/>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7" name="右大かっこ 206"/>
          <xdr:cNvSpPr/>
        </xdr:nvSpPr>
        <xdr:spPr>
          <a:xfrm>
            <a:off x="10156883" y="61696667"/>
            <a:ext cx="117937" cy="790263"/>
          </a:xfrm>
          <a:prstGeom prst="righ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8" name="直線矢印コネクタ 207"/>
          <xdr:cNvCxnSpPr>
            <a:stCxn id="201" idx="3"/>
            <a:endCxn id="202" idx="1"/>
          </xdr:cNvCxnSpPr>
        </xdr:nvCxnSpPr>
        <xdr:spPr>
          <a:xfrm flipV="1">
            <a:off x="4672768" y="62158172"/>
            <a:ext cx="501458" cy="0"/>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87" sqref="G787:AB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393</v>
      </c>
      <c r="AJ2" s="961" t="s">
        <v>699</v>
      </c>
      <c r="AK2" s="961"/>
      <c r="AL2" s="961"/>
      <c r="AM2" s="961"/>
      <c r="AN2" s="98" t="s">
        <v>393</v>
      </c>
      <c r="AO2" s="961">
        <v>20</v>
      </c>
      <c r="AP2" s="961"/>
      <c r="AQ2" s="961"/>
      <c r="AR2" s="99" t="s">
        <v>698</v>
      </c>
      <c r="AS2" s="967">
        <v>222</v>
      </c>
      <c r="AT2" s="967"/>
      <c r="AU2" s="967"/>
      <c r="AV2" s="98" t="str">
        <f>IF(AW2="","","-")</f>
        <v/>
      </c>
      <c r="AW2" s="927"/>
      <c r="AX2" s="927"/>
    </row>
    <row r="3" spans="1:50" ht="21" customHeight="1" thickBot="1" x14ac:dyDescent="0.2">
      <c r="A3" s="862" t="s">
        <v>691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706</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704</v>
      </c>
      <c r="AF5" s="697"/>
      <c r="AG5" s="697"/>
      <c r="AH5" s="697"/>
      <c r="AI5" s="697"/>
      <c r="AJ5" s="697"/>
      <c r="AK5" s="697"/>
      <c r="AL5" s="697"/>
      <c r="AM5" s="697"/>
      <c r="AN5" s="697"/>
      <c r="AO5" s="697"/>
      <c r="AP5" s="698"/>
      <c r="AQ5" s="699" t="s">
        <v>705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2.5" customHeight="1" x14ac:dyDescent="0.15">
      <c r="A7" s="494" t="s">
        <v>22</v>
      </c>
      <c r="B7" s="495"/>
      <c r="C7" s="495"/>
      <c r="D7" s="495"/>
      <c r="E7" s="495"/>
      <c r="F7" s="496"/>
      <c r="G7" s="497" t="s">
        <v>708</v>
      </c>
      <c r="H7" s="498"/>
      <c r="I7" s="498"/>
      <c r="J7" s="498"/>
      <c r="K7" s="498"/>
      <c r="L7" s="498"/>
      <c r="M7" s="498"/>
      <c r="N7" s="498"/>
      <c r="O7" s="498"/>
      <c r="P7" s="498"/>
      <c r="Q7" s="498"/>
      <c r="R7" s="498"/>
      <c r="S7" s="498"/>
      <c r="T7" s="498"/>
      <c r="U7" s="498"/>
      <c r="V7" s="498"/>
      <c r="W7" s="498"/>
      <c r="X7" s="499"/>
      <c r="Y7" s="939" t="s">
        <v>376</v>
      </c>
      <c r="Z7" s="439"/>
      <c r="AA7" s="439"/>
      <c r="AB7" s="439"/>
      <c r="AC7" s="439"/>
      <c r="AD7" s="940"/>
      <c r="AE7" s="928" t="s">
        <v>709</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4" t="s">
        <v>255</v>
      </c>
      <c r="B8" s="495"/>
      <c r="C8" s="495"/>
      <c r="D8" s="495"/>
      <c r="E8" s="495"/>
      <c r="F8" s="496"/>
      <c r="G8" s="962" t="str">
        <f>入力規則等!A27</f>
        <v>-</v>
      </c>
      <c r="H8" s="716"/>
      <c r="I8" s="716"/>
      <c r="J8" s="716"/>
      <c r="K8" s="716"/>
      <c r="L8" s="716"/>
      <c r="M8" s="716"/>
      <c r="N8" s="716"/>
      <c r="O8" s="716"/>
      <c r="P8" s="716"/>
      <c r="Q8" s="716"/>
      <c r="R8" s="716"/>
      <c r="S8" s="716"/>
      <c r="T8" s="716"/>
      <c r="U8" s="716"/>
      <c r="V8" s="716"/>
      <c r="W8" s="716"/>
      <c r="X8" s="963"/>
      <c r="Y8" s="841" t="s">
        <v>256</v>
      </c>
      <c r="Z8" s="842"/>
      <c r="AA8" s="842"/>
      <c r="AB8" s="842"/>
      <c r="AC8" s="842"/>
      <c r="AD8" s="843"/>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4" t="s">
        <v>23</v>
      </c>
      <c r="B9" s="845"/>
      <c r="C9" s="845"/>
      <c r="D9" s="845"/>
      <c r="E9" s="845"/>
      <c r="F9" s="845"/>
      <c r="G9" s="846" t="s">
        <v>710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0" t="s">
        <v>711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80" t="s">
        <v>24</v>
      </c>
      <c r="B12" s="981"/>
      <c r="C12" s="981"/>
      <c r="D12" s="981"/>
      <c r="E12" s="981"/>
      <c r="F12" s="982"/>
      <c r="G12" s="756"/>
      <c r="H12" s="757"/>
      <c r="I12" s="757"/>
      <c r="J12" s="757"/>
      <c r="K12" s="757"/>
      <c r="L12" s="757"/>
      <c r="M12" s="757"/>
      <c r="N12" s="757"/>
      <c r="O12" s="757"/>
      <c r="P12" s="446" t="s">
        <v>377</v>
      </c>
      <c r="Q12" s="441"/>
      <c r="R12" s="441"/>
      <c r="S12" s="441"/>
      <c r="T12" s="441"/>
      <c r="U12" s="441"/>
      <c r="V12" s="442"/>
      <c r="W12" s="446" t="s">
        <v>399</v>
      </c>
      <c r="X12" s="441"/>
      <c r="Y12" s="441"/>
      <c r="Z12" s="441"/>
      <c r="AA12" s="441"/>
      <c r="AB12" s="441"/>
      <c r="AC12" s="442"/>
      <c r="AD12" s="446" t="s">
        <v>688</v>
      </c>
      <c r="AE12" s="441"/>
      <c r="AF12" s="441"/>
      <c r="AG12" s="441"/>
      <c r="AH12" s="441"/>
      <c r="AI12" s="441"/>
      <c r="AJ12" s="442"/>
      <c r="AK12" s="446" t="s">
        <v>692</v>
      </c>
      <c r="AL12" s="441"/>
      <c r="AM12" s="441"/>
      <c r="AN12" s="441"/>
      <c r="AO12" s="441"/>
      <c r="AP12" s="441"/>
      <c r="AQ12" s="442"/>
      <c r="AR12" s="446" t="s">
        <v>693</v>
      </c>
      <c r="AS12" s="441"/>
      <c r="AT12" s="441"/>
      <c r="AU12" s="441"/>
      <c r="AV12" s="441"/>
      <c r="AW12" s="441"/>
      <c r="AX12" s="718"/>
    </row>
    <row r="13" spans="1:50" ht="21" customHeight="1" x14ac:dyDescent="0.15">
      <c r="A13" s="612"/>
      <c r="B13" s="613"/>
      <c r="C13" s="613"/>
      <c r="D13" s="613"/>
      <c r="E13" s="613"/>
      <c r="F13" s="614"/>
      <c r="G13" s="719" t="s">
        <v>6</v>
      </c>
      <c r="H13" s="720"/>
      <c r="I13" s="760" t="s">
        <v>7</v>
      </c>
      <c r="J13" s="761"/>
      <c r="K13" s="761"/>
      <c r="L13" s="761"/>
      <c r="M13" s="761"/>
      <c r="N13" s="761"/>
      <c r="O13" s="762"/>
      <c r="P13" s="655">
        <v>748</v>
      </c>
      <c r="Q13" s="656"/>
      <c r="R13" s="656"/>
      <c r="S13" s="656"/>
      <c r="T13" s="656"/>
      <c r="U13" s="656"/>
      <c r="V13" s="657"/>
      <c r="W13" s="655">
        <v>770</v>
      </c>
      <c r="X13" s="656"/>
      <c r="Y13" s="656"/>
      <c r="Z13" s="656"/>
      <c r="AA13" s="656"/>
      <c r="AB13" s="656"/>
      <c r="AC13" s="657"/>
      <c r="AD13" s="655">
        <v>730</v>
      </c>
      <c r="AE13" s="656"/>
      <c r="AF13" s="656"/>
      <c r="AG13" s="656"/>
      <c r="AH13" s="656"/>
      <c r="AI13" s="656"/>
      <c r="AJ13" s="657"/>
      <c r="AK13" s="655">
        <v>712</v>
      </c>
      <c r="AL13" s="656"/>
      <c r="AM13" s="656"/>
      <c r="AN13" s="656"/>
      <c r="AO13" s="656"/>
      <c r="AP13" s="656"/>
      <c r="AQ13" s="657"/>
      <c r="AR13" s="936"/>
      <c r="AS13" s="937"/>
      <c r="AT13" s="937"/>
      <c r="AU13" s="937"/>
      <c r="AV13" s="937"/>
      <c r="AW13" s="937"/>
      <c r="AX13" s="938"/>
    </row>
    <row r="14" spans="1:50" ht="21" customHeight="1" x14ac:dyDescent="0.15">
      <c r="A14" s="612"/>
      <c r="B14" s="613"/>
      <c r="C14" s="613"/>
      <c r="D14" s="613"/>
      <c r="E14" s="613"/>
      <c r="F14" s="614"/>
      <c r="G14" s="721"/>
      <c r="H14" s="722"/>
      <c r="I14" s="709" t="s">
        <v>8</v>
      </c>
      <c r="J14" s="758"/>
      <c r="K14" s="758"/>
      <c r="L14" s="758"/>
      <c r="M14" s="758"/>
      <c r="N14" s="758"/>
      <c r="O14" s="759"/>
      <c r="P14" s="655" t="s">
        <v>713</v>
      </c>
      <c r="Q14" s="656"/>
      <c r="R14" s="656"/>
      <c r="S14" s="656"/>
      <c r="T14" s="656"/>
      <c r="U14" s="656"/>
      <c r="V14" s="657"/>
      <c r="W14" s="655" t="s">
        <v>713</v>
      </c>
      <c r="X14" s="656"/>
      <c r="Y14" s="656"/>
      <c r="Z14" s="656"/>
      <c r="AA14" s="656"/>
      <c r="AB14" s="656"/>
      <c r="AC14" s="657"/>
      <c r="AD14" s="655" t="s">
        <v>713</v>
      </c>
      <c r="AE14" s="656"/>
      <c r="AF14" s="656"/>
      <c r="AG14" s="656"/>
      <c r="AH14" s="656"/>
      <c r="AI14" s="656"/>
      <c r="AJ14" s="657"/>
      <c r="AK14" s="655" t="s">
        <v>714</v>
      </c>
      <c r="AL14" s="656"/>
      <c r="AM14" s="656"/>
      <c r="AN14" s="656"/>
      <c r="AO14" s="656"/>
      <c r="AP14" s="656"/>
      <c r="AQ14" s="657"/>
      <c r="AR14" s="784"/>
      <c r="AS14" s="784"/>
      <c r="AT14" s="784"/>
      <c r="AU14" s="784"/>
      <c r="AV14" s="784"/>
      <c r="AW14" s="784"/>
      <c r="AX14" s="785"/>
    </row>
    <row r="15" spans="1:50" ht="21" customHeight="1" x14ac:dyDescent="0.15">
      <c r="A15" s="612"/>
      <c r="B15" s="613"/>
      <c r="C15" s="613"/>
      <c r="D15" s="613"/>
      <c r="E15" s="613"/>
      <c r="F15" s="614"/>
      <c r="G15" s="721"/>
      <c r="H15" s="722"/>
      <c r="I15" s="709" t="s">
        <v>51</v>
      </c>
      <c r="J15" s="710"/>
      <c r="K15" s="710"/>
      <c r="L15" s="710"/>
      <c r="M15" s="710"/>
      <c r="N15" s="710"/>
      <c r="O15" s="711"/>
      <c r="P15" s="655" t="s">
        <v>714</v>
      </c>
      <c r="Q15" s="656"/>
      <c r="R15" s="656"/>
      <c r="S15" s="656"/>
      <c r="T15" s="656"/>
      <c r="U15" s="656"/>
      <c r="V15" s="657"/>
      <c r="W15" s="655" t="s">
        <v>714</v>
      </c>
      <c r="X15" s="656"/>
      <c r="Y15" s="656"/>
      <c r="Z15" s="656"/>
      <c r="AA15" s="656"/>
      <c r="AB15" s="656"/>
      <c r="AC15" s="657"/>
      <c r="AD15" s="655" t="s">
        <v>713</v>
      </c>
      <c r="AE15" s="656"/>
      <c r="AF15" s="656"/>
      <c r="AG15" s="656"/>
      <c r="AH15" s="656"/>
      <c r="AI15" s="656"/>
      <c r="AJ15" s="657"/>
      <c r="AK15" s="655" t="s">
        <v>713</v>
      </c>
      <c r="AL15" s="656"/>
      <c r="AM15" s="656"/>
      <c r="AN15" s="656"/>
      <c r="AO15" s="656"/>
      <c r="AP15" s="656"/>
      <c r="AQ15" s="657"/>
      <c r="AR15" s="655"/>
      <c r="AS15" s="656"/>
      <c r="AT15" s="656"/>
      <c r="AU15" s="656"/>
      <c r="AV15" s="656"/>
      <c r="AW15" s="656"/>
      <c r="AX15" s="799"/>
    </row>
    <row r="16" spans="1:50" ht="21" customHeight="1" x14ac:dyDescent="0.15">
      <c r="A16" s="612"/>
      <c r="B16" s="613"/>
      <c r="C16" s="613"/>
      <c r="D16" s="613"/>
      <c r="E16" s="613"/>
      <c r="F16" s="614"/>
      <c r="G16" s="721"/>
      <c r="H16" s="722"/>
      <c r="I16" s="709" t="s">
        <v>52</v>
      </c>
      <c r="J16" s="710"/>
      <c r="K16" s="710"/>
      <c r="L16" s="710"/>
      <c r="M16" s="710"/>
      <c r="N16" s="710"/>
      <c r="O16" s="711"/>
      <c r="P16" s="655" t="s">
        <v>713</v>
      </c>
      <c r="Q16" s="656"/>
      <c r="R16" s="656"/>
      <c r="S16" s="656"/>
      <c r="T16" s="656"/>
      <c r="U16" s="656"/>
      <c r="V16" s="657"/>
      <c r="W16" s="655" t="s">
        <v>713</v>
      </c>
      <c r="X16" s="656"/>
      <c r="Y16" s="656"/>
      <c r="Z16" s="656"/>
      <c r="AA16" s="656"/>
      <c r="AB16" s="656"/>
      <c r="AC16" s="657"/>
      <c r="AD16" s="655" t="s">
        <v>713</v>
      </c>
      <c r="AE16" s="656"/>
      <c r="AF16" s="656"/>
      <c r="AG16" s="656"/>
      <c r="AH16" s="656"/>
      <c r="AI16" s="656"/>
      <c r="AJ16" s="657"/>
      <c r="AK16" s="655" t="s">
        <v>715</v>
      </c>
      <c r="AL16" s="656"/>
      <c r="AM16" s="656"/>
      <c r="AN16" s="656"/>
      <c r="AO16" s="656"/>
      <c r="AP16" s="656"/>
      <c r="AQ16" s="657"/>
      <c r="AR16" s="753"/>
      <c r="AS16" s="754"/>
      <c r="AT16" s="754"/>
      <c r="AU16" s="754"/>
      <c r="AV16" s="754"/>
      <c r="AW16" s="754"/>
      <c r="AX16" s="755"/>
    </row>
    <row r="17" spans="1:50" ht="24.75" customHeight="1" x14ac:dyDescent="0.15">
      <c r="A17" s="612"/>
      <c r="B17" s="613"/>
      <c r="C17" s="613"/>
      <c r="D17" s="613"/>
      <c r="E17" s="613"/>
      <c r="F17" s="614"/>
      <c r="G17" s="721"/>
      <c r="H17" s="722"/>
      <c r="I17" s="709" t="s">
        <v>50</v>
      </c>
      <c r="J17" s="758"/>
      <c r="K17" s="758"/>
      <c r="L17" s="758"/>
      <c r="M17" s="758"/>
      <c r="N17" s="758"/>
      <c r="O17" s="759"/>
      <c r="P17" s="655" t="s">
        <v>713</v>
      </c>
      <c r="Q17" s="656"/>
      <c r="R17" s="656"/>
      <c r="S17" s="656"/>
      <c r="T17" s="656"/>
      <c r="U17" s="656"/>
      <c r="V17" s="657"/>
      <c r="W17" s="655" t="s">
        <v>715</v>
      </c>
      <c r="X17" s="656"/>
      <c r="Y17" s="656"/>
      <c r="Z17" s="656"/>
      <c r="AA17" s="656"/>
      <c r="AB17" s="656"/>
      <c r="AC17" s="657"/>
      <c r="AD17" s="655" t="s">
        <v>713</v>
      </c>
      <c r="AE17" s="656"/>
      <c r="AF17" s="656"/>
      <c r="AG17" s="656"/>
      <c r="AH17" s="656"/>
      <c r="AI17" s="656"/>
      <c r="AJ17" s="657"/>
      <c r="AK17" s="655" t="s">
        <v>713</v>
      </c>
      <c r="AL17" s="656"/>
      <c r="AM17" s="656"/>
      <c r="AN17" s="656"/>
      <c r="AO17" s="656"/>
      <c r="AP17" s="656"/>
      <c r="AQ17" s="657"/>
      <c r="AR17" s="934"/>
      <c r="AS17" s="934"/>
      <c r="AT17" s="934"/>
      <c r="AU17" s="934"/>
      <c r="AV17" s="934"/>
      <c r="AW17" s="934"/>
      <c r="AX17" s="935"/>
    </row>
    <row r="18" spans="1:50" ht="24.75" customHeight="1" x14ac:dyDescent="0.15">
      <c r="A18" s="612"/>
      <c r="B18" s="613"/>
      <c r="C18" s="613"/>
      <c r="D18" s="613"/>
      <c r="E18" s="613"/>
      <c r="F18" s="614"/>
      <c r="G18" s="723"/>
      <c r="H18" s="724"/>
      <c r="I18" s="712" t="s">
        <v>20</v>
      </c>
      <c r="J18" s="713"/>
      <c r="K18" s="713"/>
      <c r="L18" s="713"/>
      <c r="M18" s="713"/>
      <c r="N18" s="713"/>
      <c r="O18" s="714"/>
      <c r="P18" s="873">
        <f>SUM(P13:V17)</f>
        <v>748</v>
      </c>
      <c r="Q18" s="874"/>
      <c r="R18" s="874"/>
      <c r="S18" s="874"/>
      <c r="T18" s="874"/>
      <c r="U18" s="874"/>
      <c r="V18" s="875"/>
      <c r="W18" s="873">
        <f>SUM(W13:AC17)</f>
        <v>770</v>
      </c>
      <c r="X18" s="874"/>
      <c r="Y18" s="874"/>
      <c r="Z18" s="874"/>
      <c r="AA18" s="874"/>
      <c r="AB18" s="874"/>
      <c r="AC18" s="875"/>
      <c r="AD18" s="873">
        <f>SUM(AD13:AJ17)</f>
        <v>730</v>
      </c>
      <c r="AE18" s="874"/>
      <c r="AF18" s="874"/>
      <c r="AG18" s="874"/>
      <c r="AH18" s="874"/>
      <c r="AI18" s="874"/>
      <c r="AJ18" s="875"/>
      <c r="AK18" s="873">
        <f>SUM(AK13:AQ17)</f>
        <v>712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710</v>
      </c>
      <c r="Q19" s="656"/>
      <c r="R19" s="656"/>
      <c r="S19" s="656"/>
      <c r="T19" s="656"/>
      <c r="U19" s="656"/>
      <c r="V19" s="657"/>
      <c r="W19" s="655">
        <v>659</v>
      </c>
      <c r="X19" s="656"/>
      <c r="Y19" s="656"/>
      <c r="Z19" s="656"/>
      <c r="AA19" s="656"/>
      <c r="AB19" s="656"/>
      <c r="AC19" s="657"/>
      <c r="AD19" s="655">
        <v>596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0.94919786096256686</v>
      </c>
      <c r="Q20" s="316"/>
      <c r="R20" s="316"/>
      <c r="S20" s="316"/>
      <c r="T20" s="316"/>
      <c r="U20" s="316"/>
      <c r="V20" s="316"/>
      <c r="W20" s="316">
        <f>IF(W18=0, "-", SUM(W19)/W18)</f>
        <v>0.85584415584415585</v>
      </c>
      <c r="X20" s="316"/>
      <c r="Y20" s="316"/>
      <c r="Z20" s="316"/>
      <c r="AA20" s="316"/>
      <c r="AB20" s="316"/>
      <c r="AC20" s="316"/>
      <c r="AD20" s="316">
        <f>IF(AD18=0, "-", SUM(AD19)/AD18)</f>
        <v>0.81643835616438354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83"/>
      <c r="G21" s="314" t="s">
        <v>345</v>
      </c>
      <c r="H21" s="315"/>
      <c r="I21" s="315"/>
      <c r="J21" s="315"/>
      <c r="K21" s="315"/>
      <c r="L21" s="315"/>
      <c r="M21" s="315"/>
      <c r="N21" s="315"/>
      <c r="O21" s="315"/>
      <c r="P21" s="316">
        <f>IF(P19=0, "-", SUM(P19)/SUM(P13,P14))</f>
        <v>0.94919786096256686</v>
      </c>
      <c r="Q21" s="316"/>
      <c r="R21" s="316"/>
      <c r="S21" s="316"/>
      <c r="T21" s="316"/>
      <c r="U21" s="316"/>
      <c r="V21" s="316"/>
      <c r="W21" s="316">
        <f>IF(W19=0, "-", SUM(W19)/SUM(W13,W14))</f>
        <v>0.85584415584415585</v>
      </c>
      <c r="X21" s="316"/>
      <c r="Y21" s="316"/>
      <c r="Z21" s="316"/>
      <c r="AA21" s="316"/>
      <c r="AB21" s="316"/>
      <c r="AC21" s="316"/>
      <c r="AD21" s="316">
        <f>IF(AD19=0, "-", SUM(AD19)/SUM(AD13,AD14))</f>
        <v>0.81643835616438354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9" t="s">
        <v>696</v>
      </c>
      <c r="B22" s="990"/>
      <c r="C22" s="990"/>
      <c r="D22" s="990"/>
      <c r="E22" s="990"/>
      <c r="F22" s="991"/>
      <c r="G22" s="985" t="s">
        <v>325</v>
      </c>
      <c r="H22" s="222"/>
      <c r="I22" s="222"/>
      <c r="J22" s="222"/>
      <c r="K22" s="222"/>
      <c r="L22" s="222"/>
      <c r="M22" s="222"/>
      <c r="N22" s="222"/>
      <c r="O22" s="223"/>
      <c r="P22" s="950" t="s">
        <v>694</v>
      </c>
      <c r="Q22" s="222"/>
      <c r="R22" s="222"/>
      <c r="S22" s="222"/>
      <c r="T22" s="222"/>
      <c r="U22" s="222"/>
      <c r="V22" s="223"/>
      <c r="W22" s="950" t="s">
        <v>695</v>
      </c>
      <c r="X22" s="222"/>
      <c r="Y22" s="222"/>
      <c r="Z22" s="222"/>
      <c r="AA22" s="222"/>
      <c r="AB22" s="222"/>
      <c r="AC22" s="223"/>
      <c r="AD22" s="950" t="s">
        <v>324</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86" t="s">
        <v>716</v>
      </c>
      <c r="H23" s="987"/>
      <c r="I23" s="987"/>
      <c r="J23" s="987"/>
      <c r="K23" s="987"/>
      <c r="L23" s="987"/>
      <c r="M23" s="987"/>
      <c r="N23" s="987"/>
      <c r="O23" s="988"/>
      <c r="P23" s="936">
        <v>672</v>
      </c>
      <c r="Q23" s="937"/>
      <c r="R23" s="937"/>
      <c r="S23" s="937"/>
      <c r="T23" s="937"/>
      <c r="U23" s="937"/>
      <c r="V23" s="951"/>
      <c r="W23" s="936"/>
      <c r="X23" s="937"/>
      <c r="Y23" s="937"/>
      <c r="Z23" s="937"/>
      <c r="AA23" s="937"/>
      <c r="AB23" s="937"/>
      <c r="AC23" s="951"/>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52" t="s">
        <v>717</v>
      </c>
      <c r="H24" s="953"/>
      <c r="I24" s="953"/>
      <c r="J24" s="953"/>
      <c r="K24" s="953"/>
      <c r="L24" s="953"/>
      <c r="M24" s="953"/>
      <c r="N24" s="953"/>
      <c r="O24" s="954"/>
      <c r="P24" s="655">
        <v>30</v>
      </c>
      <c r="Q24" s="656"/>
      <c r="R24" s="656"/>
      <c r="S24" s="656"/>
      <c r="T24" s="656"/>
      <c r="U24" s="656"/>
      <c r="V24" s="657"/>
      <c r="W24" s="655"/>
      <c r="X24" s="656"/>
      <c r="Y24" s="656"/>
      <c r="Z24" s="656"/>
      <c r="AA24" s="656"/>
      <c r="AB24" s="656"/>
      <c r="AC24" s="657"/>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52" t="s">
        <v>718</v>
      </c>
      <c r="H25" s="953"/>
      <c r="I25" s="953"/>
      <c r="J25" s="953"/>
      <c r="K25" s="953"/>
      <c r="L25" s="953"/>
      <c r="M25" s="953"/>
      <c r="N25" s="953"/>
      <c r="O25" s="954"/>
      <c r="P25" s="655">
        <v>8</v>
      </c>
      <c r="Q25" s="656"/>
      <c r="R25" s="656"/>
      <c r="S25" s="656"/>
      <c r="T25" s="656"/>
      <c r="U25" s="656"/>
      <c r="V25" s="657"/>
      <c r="W25" s="655"/>
      <c r="X25" s="656"/>
      <c r="Y25" s="656"/>
      <c r="Z25" s="656"/>
      <c r="AA25" s="656"/>
      <c r="AB25" s="656"/>
      <c r="AC25" s="657"/>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52" t="s">
        <v>719</v>
      </c>
      <c r="H26" s="953"/>
      <c r="I26" s="953"/>
      <c r="J26" s="953"/>
      <c r="K26" s="953"/>
      <c r="L26" s="953"/>
      <c r="M26" s="953"/>
      <c r="N26" s="953"/>
      <c r="O26" s="954"/>
      <c r="P26" s="655">
        <v>2</v>
      </c>
      <c r="Q26" s="656"/>
      <c r="R26" s="656"/>
      <c r="S26" s="656"/>
      <c r="T26" s="656"/>
      <c r="U26" s="656"/>
      <c r="V26" s="657"/>
      <c r="W26" s="655"/>
      <c r="X26" s="656"/>
      <c r="Y26" s="656"/>
      <c r="Z26" s="656"/>
      <c r="AA26" s="656"/>
      <c r="AB26" s="656"/>
      <c r="AC26" s="657"/>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52"/>
      <c r="H27" s="953"/>
      <c r="I27" s="953"/>
      <c r="J27" s="953"/>
      <c r="K27" s="953"/>
      <c r="L27" s="953"/>
      <c r="M27" s="953"/>
      <c r="N27" s="953"/>
      <c r="O27" s="954"/>
      <c r="P27" s="655"/>
      <c r="Q27" s="656"/>
      <c r="R27" s="656"/>
      <c r="S27" s="656"/>
      <c r="T27" s="656"/>
      <c r="U27" s="656"/>
      <c r="V27" s="657"/>
      <c r="W27" s="655"/>
      <c r="X27" s="656"/>
      <c r="Y27" s="656"/>
      <c r="Z27" s="656"/>
      <c r="AA27" s="656"/>
      <c r="AB27" s="656"/>
      <c r="AC27" s="657"/>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55" t="s">
        <v>329</v>
      </c>
      <c r="H28" s="956"/>
      <c r="I28" s="956"/>
      <c r="J28" s="956"/>
      <c r="K28" s="956"/>
      <c r="L28" s="956"/>
      <c r="M28" s="956"/>
      <c r="N28" s="956"/>
      <c r="O28" s="957"/>
      <c r="P28" s="873">
        <f>P29-SUM(P23:P27)</f>
        <v>0</v>
      </c>
      <c r="Q28" s="874"/>
      <c r="R28" s="874"/>
      <c r="S28" s="874"/>
      <c r="T28" s="874"/>
      <c r="U28" s="874"/>
      <c r="V28" s="875"/>
      <c r="W28" s="873">
        <f>W29-SUM(W23:W27)</f>
        <v>0</v>
      </c>
      <c r="X28" s="874"/>
      <c r="Y28" s="874"/>
      <c r="Z28" s="874"/>
      <c r="AA28" s="874"/>
      <c r="AB28" s="874"/>
      <c r="AC28" s="87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58" t="s">
        <v>326</v>
      </c>
      <c r="H29" s="959"/>
      <c r="I29" s="959"/>
      <c r="J29" s="959"/>
      <c r="K29" s="959"/>
      <c r="L29" s="959"/>
      <c r="M29" s="959"/>
      <c r="N29" s="959"/>
      <c r="O29" s="960"/>
      <c r="P29" s="655">
        <f>AK13</f>
        <v>712</v>
      </c>
      <c r="Q29" s="656"/>
      <c r="R29" s="656"/>
      <c r="S29" s="656"/>
      <c r="T29" s="656"/>
      <c r="U29" s="656"/>
      <c r="V29" s="657"/>
      <c r="W29" s="968">
        <f>AR13</f>
        <v>0</v>
      </c>
      <c r="X29" s="969"/>
      <c r="Y29" s="969"/>
      <c r="Z29" s="969"/>
      <c r="AA29" s="969"/>
      <c r="AB29" s="969"/>
      <c r="AC29" s="97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56" t="s">
        <v>340</v>
      </c>
      <c r="B30" s="857"/>
      <c r="C30" s="857"/>
      <c r="D30" s="857"/>
      <c r="E30" s="857"/>
      <c r="F30" s="858"/>
      <c r="G30" s="769" t="s">
        <v>146</v>
      </c>
      <c r="H30" s="770"/>
      <c r="I30" s="770"/>
      <c r="J30" s="770"/>
      <c r="K30" s="770"/>
      <c r="L30" s="770"/>
      <c r="M30" s="770"/>
      <c r="N30" s="770"/>
      <c r="O30" s="771"/>
      <c r="P30" s="852" t="s">
        <v>59</v>
      </c>
      <c r="Q30" s="770"/>
      <c r="R30" s="770"/>
      <c r="S30" s="770"/>
      <c r="T30" s="770"/>
      <c r="U30" s="770"/>
      <c r="V30" s="770"/>
      <c r="W30" s="770"/>
      <c r="X30" s="771"/>
      <c r="Y30" s="849"/>
      <c r="Z30" s="850"/>
      <c r="AA30" s="851"/>
      <c r="AB30" s="853" t="s">
        <v>11</v>
      </c>
      <c r="AC30" s="854"/>
      <c r="AD30" s="855"/>
      <c r="AE30" s="853" t="s">
        <v>377</v>
      </c>
      <c r="AF30" s="854"/>
      <c r="AG30" s="854"/>
      <c r="AH30" s="855"/>
      <c r="AI30" s="931" t="s">
        <v>399</v>
      </c>
      <c r="AJ30" s="931"/>
      <c r="AK30" s="931"/>
      <c r="AL30" s="853"/>
      <c r="AM30" s="931" t="s">
        <v>496</v>
      </c>
      <c r="AN30" s="931"/>
      <c r="AO30" s="931"/>
      <c r="AP30" s="853"/>
      <c r="AQ30" s="763" t="s">
        <v>231</v>
      </c>
      <c r="AR30" s="764"/>
      <c r="AS30" s="764"/>
      <c r="AT30" s="765"/>
      <c r="AU30" s="770" t="s">
        <v>134</v>
      </c>
      <c r="AV30" s="770"/>
      <c r="AW30" s="770"/>
      <c r="AX30" s="93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32"/>
      <c r="AJ31" s="932"/>
      <c r="AK31" s="932"/>
      <c r="AL31" s="407"/>
      <c r="AM31" s="932"/>
      <c r="AN31" s="932"/>
      <c r="AO31" s="932"/>
      <c r="AP31" s="407"/>
      <c r="AQ31" s="250" t="s">
        <v>1214</v>
      </c>
      <c r="AR31" s="201"/>
      <c r="AS31" s="136" t="s">
        <v>232</v>
      </c>
      <c r="AT31" s="137"/>
      <c r="AU31" s="200">
        <v>5</v>
      </c>
      <c r="AV31" s="200"/>
      <c r="AW31" s="392" t="s">
        <v>179</v>
      </c>
      <c r="AX31" s="393"/>
    </row>
    <row r="32" spans="1:50" ht="34.9" customHeight="1" x14ac:dyDescent="0.15">
      <c r="A32" s="397"/>
      <c r="B32" s="395"/>
      <c r="C32" s="395"/>
      <c r="D32" s="395"/>
      <c r="E32" s="395"/>
      <c r="F32" s="396"/>
      <c r="G32" s="563" t="s">
        <v>1192</v>
      </c>
      <c r="H32" s="564"/>
      <c r="I32" s="564"/>
      <c r="J32" s="564"/>
      <c r="K32" s="564"/>
      <c r="L32" s="564"/>
      <c r="M32" s="564"/>
      <c r="N32" s="564"/>
      <c r="O32" s="565"/>
      <c r="P32" s="108" t="s">
        <v>804</v>
      </c>
      <c r="Q32" s="108"/>
      <c r="R32" s="108"/>
      <c r="S32" s="108"/>
      <c r="T32" s="108"/>
      <c r="U32" s="108"/>
      <c r="V32" s="108"/>
      <c r="W32" s="108"/>
      <c r="X32" s="109"/>
      <c r="Y32" s="470" t="s">
        <v>12</v>
      </c>
      <c r="Z32" s="530"/>
      <c r="AA32" s="531"/>
      <c r="AB32" s="460" t="s">
        <v>720</v>
      </c>
      <c r="AC32" s="460"/>
      <c r="AD32" s="460"/>
      <c r="AE32" s="218">
        <v>266</v>
      </c>
      <c r="AF32" s="219"/>
      <c r="AG32" s="219"/>
      <c r="AH32" s="219"/>
      <c r="AI32" s="218">
        <v>256</v>
      </c>
      <c r="AJ32" s="219"/>
      <c r="AK32" s="219"/>
      <c r="AL32" s="219"/>
      <c r="AM32" s="218" t="s">
        <v>713</v>
      </c>
      <c r="AN32" s="219"/>
      <c r="AO32" s="219"/>
      <c r="AP32" s="219"/>
      <c r="AQ32" s="336" t="s">
        <v>713</v>
      </c>
      <c r="AR32" s="208"/>
      <c r="AS32" s="208"/>
      <c r="AT32" s="337"/>
      <c r="AU32" s="219" t="s">
        <v>713</v>
      </c>
      <c r="AV32" s="219"/>
      <c r="AW32" s="219"/>
      <c r="AX32" s="221"/>
    </row>
    <row r="33" spans="1:51" ht="34.9"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t="s">
        <v>713</v>
      </c>
      <c r="AF33" s="219"/>
      <c r="AG33" s="219"/>
      <c r="AH33" s="219"/>
      <c r="AI33" s="218" t="s">
        <v>713</v>
      </c>
      <c r="AJ33" s="219"/>
      <c r="AK33" s="219"/>
      <c r="AL33" s="219"/>
      <c r="AM33" s="218" t="s">
        <v>713</v>
      </c>
      <c r="AN33" s="219"/>
      <c r="AO33" s="219"/>
      <c r="AP33" s="219"/>
      <c r="AQ33" s="336" t="s">
        <v>714</v>
      </c>
      <c r="AR33" s="208"/>
      <c r="AS33" s="208"/>
      <c r="AT33" s="337"/>
      <c r="AU33" s="219">
        <v>134</v>
      </c>
      <c r="AV33" s="219"/>
      <c r="AW33" s="219"/>
      <c r="AX33" s="221"/>
    </row>
    <row r="34" spans="1:51" ht="81.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714</v>
      </c>
      <c r="AF34" s="219"/>
      <c r="AG34" s="219"/>
      <c r="AH34" s="219"/>
      <c r="AI34" s="218" t="s">
        <v>713</v>
      </c>
      <c r="AJ34" s="219"/>
      <c r="AK34" s="219"/>
      <c r="AL34" s="219"/>
      <c r="AM34" s="218" t="s">
        <v>721</v>
      </c>
      <c r="AN34" s="219"/>
      <c r="AO34" s="219"/>
      <c r="AP34" s="219"/>
      <c r="AQ34" s="336" t="s">
        <v>713</v>
      </c>
      <c r="AR34" s="208"/>
      <c r="AS34" s="208"/>
      <c r="AT34" s="337"/>
      <c r="AU34" s="219" t="s">
        <v>714</v>
      </c>
      <c r="AV34" s="219"/>
      <c r="AW34" s="219"/>
      <c r="AX34" s="221"/>
    </row>
    <row r="35" spans="1:51" ht="23.25" customHeight="1" x14ac:dyDescent="0.15">
      <c r="A35" s="228" t="s">
        <v>367</v>
      </c>
      <c r="B35" s="229"/>
      <c r="C35" s="229"/>
      <c r="D35" s="229"/>
      <c r="E35" s="229"/>
      <c r="F35" s="230"/>
      <c r="G35" s="234" t="s">
        <v>802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4.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6" t="s">
        <v>340</v>
      </c>
      <c r="B37" s="767"/>
      <c r="C37" s="767"/>
      <c r="D37" s="767"/>
      <c r="E37" s="767"/>
      <c r="F37" s="768"/>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377</v>
      </c>
      <c r="AF37" s="247"/>
      <c r="AG37" s="247"/>
      <c r="AH37" s="247"/>
      <c r="AI37" s="247" t="s">
        <v>399</v>
      </c>
      <c r="AJ37" s="247"/>
      <c r="AK37" s="247"/>
      <c r="AL37" s="247"/>
      <c r="AM37" s="247" t="s">
        <v>496</v>
      </c>
      <c r="AN37" s="247"/>
      <c r="AO37" s="247"/>
      <c r="AP37" s="247"/>
      <c r="AQ37" s="154" t="s">
        <v>231</v>
      </c>
      <c r="AR37" s="155"/>
      <c r="AS37" s="155"/>
      <c r="AT37" s="156"/>
      <c r="AU37" s="411" t="s">
        <v>134</v>
      </c>
      <c r="AV37" s="411"/>
      <c r="AW37" s="411"/>
      <c r="AX37" s="926"/>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1215</v>
      </c>
      <c r="AR38" s="201"/>
      <c r="AS38" s="136" t="s">
        <v>232</v>
      </c>
      <c r="AT38" s="137"/>
      <c r="AU38" s="200">
        <v>5</v>
      </c>
      <c r="AV38" s="200"/>
      <c r="AW38" s="392" t="s">
        <v>179</v>
      </c>
      <c r="AX38" s="393"/>
      <c r="AY38">
        <f t="shared" ref="AY38:AY43" si="0">$AY$37</f>
        <v>1</v>
      </c>
    </row>
    <row r="39" spans="1:51" ht="34.9" customHeight="1" x14ac:dyDescent="0.15">
      <c r="A39" s="397"/>
      <c r="B39" s="395"/>
      <c r="C39" s="395"/>
      <c r="D39" s="395"/>
      <c r="E39" s="395"/>
      <c r="F39" s="396"/>
      <c r="G39" s="563" t="s">
        <v>1193</v>
      </c>
      <c r="H39" s="564"/>
      <c r="I39" s="564"/>
      <c r="J39" s="564"/>
      <c r="K39" s="564"/>
      <c r="L39" s="564"/>
      <c r="M39" s="564"/>
      <c r="N39" s="564"/>
      <c r="O39" s="565"/>
      <c r="P39" s="108" t="s">
        <v>803</v>
      </c>
      <c r="Q39" s="108"/>
      <c r="R39" s="108"/>
      <c r="S39" s="108"/>
      <c r="T39" s="108"/>
      <c r="U39" s="108"/>
      <c r="V39" s="108"/>
      <c r="W39" s="108"/>
      <c r="X39" s="109"/>
      <c r="Y39" s="470" t="s">
        <v>12</v>
      </c>
      <c r="Z39" s="530"/>
      <c r="AA39" s="531"/>
      <c r="AB39" s="522" t="s">
        <v>720</v>
      </c>
      <c r="AC39" s="522"/>
      <c r="AD39" s="522"/>
      <c r="AE39" s="218">
        <v>87</v>
      </c>
      <c r="AF39" s="219"/>
      <c r="AG39" s="219"/>
      <c r="AH39" s="219"/>
      <c r="AI39" s="218">
        <v>80</v>
      </c>
      <c r="AJ39" s="219"/>
      <c r="AK39" s="219"/>
      <c r="AL39" s="219"/>
      <c r="AM39" s="218" t="s">
        <v>713</v>
      </c>
      <c r="AN39" s="219"/>
      <c r="AO39" s="219"/>
      <c r="AP39" s="219"/>
      <c r="AQ39" s="336" t="s">
        <v>722</v>
      </c>
      <c r="AR39" s="208"/>
      <c r="AS39" s="208"/>
      <c r="AT39" s="337"/>
      <c r="AU39" s="219" t="s">
        <v>713</v>
      </c>
      <c r="AV39" s="219"/>
      <c r="AW39" s="219"/>
      <c r="AX39" s="221"/>
      <c r="AY39">
        <f t="shared" si="0"/>
        <v>1</v>
      </c>
    </row>
    <row r="40" spans="1:51" ht="34.9"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720</v>
      </c>
      <c r="AC40" s="522"/>
      <c r="AD40" s="522"/>
      <c r="AE40" s="218" t="s">
        <v>713</v>
      </c>
      <c r="AF40" s="219"/>
      <c r="AG40" s="219"/>
      <c r="AH40" s="219"/>
      <c r="AI40" s="218" t="s">
        <v>723</v>
      </c>
      <c r="AJ40" s="219"/>
      <c r="AK40" s="219"/>
      <c r="AL40" s="219"/>
      <c r="AM40" s="218" t="s">
        <v>713</v>
      </c>
      <c r="AN40" s="219"/>
      <c r="AO40" s="219"/>
      <c r="AP40" s="219"/>
      <c r="AQ40" s="336" t="s">
        <v>714</v>
      </c>
      <c r="AR40" s="208"/>
      <c r="AS40" s="208"/>
      <c r="AT40" s="337"/>
      <c r="AU40" s="219">
        <v>50</v>
      </c>
      <c r="AV40" s="219"/>
      <c r="AW40" s="219"/>
      <c r="AX40" s="221"/>
      <c r="AY40">
        <f t="shared" si="0"/>
        <v>1</v>
      </c>
    </row>
    <row r="41" spans="1:51" ht="80.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713</v>
      </c>
      <c r="AF41" s="219"/>
      <c r="AG41" s="219"/>
      <c r="AH41" s="219"/>
      <c r="AI41" s="218" t="s">
        <v>713</v>
      </c>
      <c r="AJ41" s="219"/>
      <c r="AK41" s="219"/>
      <c r="AL41" s="219"/>
      <c r="AM41" s="218" t="s">
        <v>713</v>
      </c>
      <c r="AN41" s="219"/>
      <c r="AO41" s="219"/>
      <c r="AP41" s="219"/>
      <c r="AQ41" s="336" t="s">
        <v>723</v>
      </c>
      <c r="AR41" s="208"/>
      <c r="AS41" s="208"/>
      <c r="AT41" s="337"/>
      <c r="AU41" s="219" t="s">
        <v>713</v>
      </c>
      <c r="AV41" s="219"/>
      <c r="AW41" s="219"/>
      <c r="AX41" s="221"/>
      <c r="AY41">
        <f t="shared" si="0"/>
        <v>1</v>
      </c>
    </row>
    <row r="42" spans="1:51" ht="23.25" customHeight="1" x14ac:dyDescent="0.15">
      <c r="A42" s="228" t="s">
        <v>367</v>
      </c>
      <c r="B42" s="229"/>
      <c r="C42" s="229"/>
      <c r="D42" s="229"/>
      <c r="E42" s="229"/>
      <c r="F42" s="230"/>
      <c r="G42" s="234" t="s">
        <v>802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34.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customHeight="1" x14ac:dyDescent="0.15">
      <c r="A44" s="766" t="s">
        <v>340</v>
      </c>
      <c r="B44" s="767"/>
      <c r="C44" s="767"/>
      <c r="D44" s="767"/>
      <c r="E44" s="767"/>
      <c r="F44" s="768"/>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377</v>
      </c>
      <c r="AF44" s="247"/>
      <c r="AG44" s="247"/>
      <c r="AH44" s="247"/>
      <c r="AI44" s="247" t="s">
        <v>399</v>
      </c>
      <c r="AJ44" s="247"/>
      <c r="AK44" s="247"/>
      <c r="AL44" s="247"/>
      <c r="AM44" s="247" t="s">
        <v>496</v>
      </c>
      <c r="AN44" s="247"/>
      <c r="AO44" s="247"/>
      <c r="AP44" s="247"/>
      <c r="AQ44" s="154" t="s">
        <v>231</v>
      </c>
      <c r="AR44" s="155"/>
      <c r="AS44" s="155"/>
      <c r="AT44" s="156"/>
      <c r="AU44" s="411" t="s">
        <v>134</v>
      </c>
      <c r="AV44" s="411"/>
      <c r="AW44" s="411"/>
      <c r="AX44" s="926"/>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1</v>
      </c>
      <c r="AR45" s="201"/>
      <c r="AS45" s="136" t="s">
        <v>232</v>
      </c>
      <c r="AT45" s="137"/>
      <c r="AU45" s="200">
        <v>5</v>
      </c>
      <c r="AV45" s="200"/>
      <c r="AW45" s="392" t="s">
        <v>179</v>
      </c>
      <c r="AX45" s="393"/>
      <c r="AY45">
        <f t="shared" ref="AY45:AY50" si="1">$AY$44</f>
        <v>1</v>
      </c>
    </row>
    <row r="46" spans="1:51" ht="23.25" customHeight="1" x14ac:dyDescent="0.15">
      <c r="A46" s="397"/>
      <c r="B46" s="395"/>
      <c r="C46" s="395"/>
      <c r="D46" s="395"/>
      <c r="E46" s="395"/>
      <c r="F46" s="396"/>
      <c r="G46" s="563" t="s">
        <v>724</v>
      </c>
      <c r="H46" s="564"/>
      <c r="I46" s="564"/>
      <c r="J46" s="564"/>
      <c r="K46" s="564"/>
      <c r="L46" s="564"/>
      <c r="M46" s="564"/>
      <c r="N46" s="564"/>
      <c r="O46" s="565"/>
      <c r="P46" s="108" t="s">
        <v>725</v>
      </c>
      <c r="Q46" s="108"/>
      <c r="R46" s="108"/>
      <c r="S46" s="108"/>
      <c r="T46" s="108"/>
      <c r="U46" s="108"/>
      <c r="V46" s="108"/>
      <c r="W46" s="108"/>
      <c r="X46" s="109"/>
      <c r="Y46" s="470" t="s">
        <v>12</v>
      </c>
      <c r="Z46" s="530"/>
      <c r="AA46" s="531"/>
      <c r="AB46" s="460" t="s">
        <v>727</v>
      </c>
      <c r="AC46" s="460"/>
      <c r="AD46" s="460"/>
      <c r="AE46" s="282">
        <v>41</v>
      </c>
      <c r="AF46" s="282"/>
      <c r="AG46" s="282"/>
      <c r="AH46" s="282"/>
      <c r="AI46" s="282">
        <v>42</v>
      </c>
      <c r="AJ46" s="282"/>
      <c r="AK46" s="282"/>
      <c r="AL46" s="282"/>
      <c r="AM46" s="282">
        <v>42</v>
      </c>
      <c r="AN46" s="282"/>
      <c r="AO46" s="282"/>
      <c r="AP46" s="282"/>
      <c r="AQ46" s="336">
        <v>42</v>
      </c>
      <c r="AR46" s="208"/>
      <c r="AS46" s="208"/>
      <c r="AT46" s="337"/>
      <c r="AU46" s="219" t="s">
        <v>712</v>
      </c>
      <c r="AV46" s="219"/>
      <c r="AW46" s="219"/>
      <c r="AX46" s="221"/>
      <c r="AY46">
        <f t="shared" si="1"/>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727</v>
      </c>
      <c r="AC47" s="522"/>
      <c r="AD47" s="522"/>
      <c r="AE47" s="218">
        <v>47</v>
      </c>
      <c r="AF47" s="219"/>
      <c r="AG47" s="219"/>
      <c r="AH47" s="219"/>
      <c r="AI47" s="218">
        <v>47</v>
      </c>
      <c r="AJ47" s="219"/>
      <c r="AK47" s="219"/>
      <c r="AL47" s="219"/>
      <c r="AM47" s="218">
        <v>47</v>
      </c>
      <c r="AN47" s="219"/>
      <c r="AO47" s="219"/>
      <c r="AP47" s="219"/>
      <c r="AQ47" s="336">
        <v>47</v>
      </c>
      <c r="AR47" s="208"/>
      <c r="AS47" s="208"/>
      <c r="AT47" s="337"/>
      <c r="AU47" s="219">
        <v>47</v>
      </c>
      <c r="AV47" s="219"/>
      <c r="AW47" s="219"/>
      <c r="AX47" s="221"/>
      <c r="AY47">
        <f t="shared" si="1"/>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f>AE46/AE47*100</f>
        <v>87.2340425531915</v>
      </c>
      <c r="AF48" s="219"/>
      <c r="AG48" s="219"/>
      <c r="AH48" s="219"/>
      <c r="AI48" s="218">
        <f>AI46/AI47*100</f>
        <v>89.361702127659569</v>
      </c>
      <c r="AJ48" s="219"/>
      <c r="AK48" s="219"/>
      <c r="AL48" s="219"/>
      <c r="AM48" s="218">
        <f>AM46/AM47*100</f>
        <v>89.361702127659569</v>
      </c>
      <c r="AN48" s="219"/>
      <c r="AO48" s="219"/>
      <c r="AP48" s="219"/>
      <c r="AQ48" s="336">
        <f>AQ46/AQ47*100</f>
        <v>89.361702127659569</v>
      </c>
      <c r="AR48" s="208"/>
      <c r="AS48" s="208"/>
      <c r="AT48" s="337"/>
      <c r="AU48" s="219" t="s">
        <v>712</v>
      </c>
      <c r="AV48" s="219"/>
      <c r="AW48" s="219"/>
      <c r="AX48" s="221"/>
      <c r="AY48">
        <f t="shared" si="1"/>
        <v>1</v>
      </c>
    </row>
    <row r="49" spans="1:51" ht="23.25" customHeight="1" x14ac:dyDescent="0.15">
      <c r="A49" s="228" t="s">
        <v>367</v>
      </c>
      <c r="B49" s="229"/>
      <c r="C49" s="229"/>
      <c r="D49" s="229"/>
      <c r="E49" s="229"/>
      <c r="F49" s="230"/>
      <c r="G49" s="234" t="s">
        <v>726</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1</v>
      </c>
    </row>
    <row r="51" spans="1:51" ht="18.75" hidden="1" customHeight="1" x14ac:dyDescent="0.15">
      <c r="A51" s="394" t="s">
        <v>340</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377</v>
      </c>
      <c r="AF51" s="247"/>
      <c r="AG51" s="247"/>
      <c r="AH51" s="247"/>
      <c r="AI51" s="247" t="s">
        <v>399</v>
      </c>
      <c r="AJ51" s="247"/>
      <c r="AK51" s="247"/>
      <c r="AL51" s="247"/>
      <c r="AM51" s="247" t="s">
        <v>496</v>
      </c>
      <c r="AN51" s="247"/>
      <c r="AO51" s="247"/>
      <c r="AP51" s="247"/>
      <c r="AQ51" s="154" t="s">
        <v>231</v>
      </c>
      <c r="AR51" s="155"/>
      <c r="AS51" s="155"/>
      <c r="AT51" s="156"/>
      <c r="AU51" s="941" t="s">
        <v>134</v>
      </c>
      <c r="AV51" s="941"/>
      <c r="AW51" s="941"/>
      <c r="AX51" s="94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 t="shared" ref="AY52:AY57" si="2">$AY$51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4" t="s">
        <v>340</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377</v>
      </c>
      <c r="AF58" s="247"/>
      <c r="AG58" s="247"/>
      <c r="AH58" s="247"/>
      <c r="AI58" s="247" t="s">
        <v>399</v>
      </c>
      <c r="AJ58" s="247"/>
      <c r="AK58" s="247"/>
      <c r="AL58" s="247"/>
      <c r="AM58" s="247" t="s">
        <v>496</v>
      </c>
      <c r="AN58" s="247"/>
      <c r="AO58" s="247"/>
      <c r="AP58" s="247"/>
      <c r="AQ58" s="154" t="s">
        <v>231</v>
      </c>
      <c r="AR58" s="155"/>
      <c r="AS58" s="155"/>
      <c r="AT58" s="156"/>
      <c r="AU58" s="941" t="s">
        <v>134</v>
      </c>
      <c r="AV58" s="941"/>
      <c r="AW58" s="941"/>
      <c r="AX58" s="94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 t="shared" ref="AY59:AY64" si="3">$AY$58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1" t="s">
        <v>341</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336</v>
      </c>
      <c r="X65" s="487"/>
      <c r="Y65" s="490"/>
      <c r="Z65" s="490"/>
      <c r="AA65" s="491"/>
      <c r="AB65" s="241" t="s">
        <v>11</v>
      </c>
      <c r="AC65" s="242"/>
      <c r="AD65" s="243"/>
      <c r="AE65" s="247" t="s">
        <v>377</v>
      </c>
      <c r="AF65" s="247"/>
      <c r="AG65" s="247"/>
      <c r="AH65" s="247"/>
      <c r="AI65" s="247" t="s">
        <v>399</v>
      </c>
      <c r="AJ65" s="247"/>
      <c r="AK65" s="247"/>
      <c r="AL65" s="247"/>
      <c r="AM65" s="247" t="s">
        <v>496</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339</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4" t="s">
        <v>346</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356</v>
      </c>
      <c r="X70" s="309"/>
      <c r="Y70" s="267" t="s">
        <v>12</v>
      </c>
      <c r="Z70" s="267"/>
      <c r="AA70" s="268"/>
      <c r="AB70" s="269" t="s">
        <v>357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5" t="s">
        <v>341</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377</v>
      </c>
      <c r="AF73" s="247"/>
      <c r="AG73" s="247"/>
      <c r="AH73" s="247"/>
      <c r="AI73" s="247" t="s">
        <v>399</v>
      </c>
      <c r="AJ73" s="247"/>
      <c r="AK73" s="247"/>
      <c r="AL73" s="247"/>
      <c r="AM73" s="247" t="s">
        <v>496</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$AY$73</f>
        <v>0</v>
      </c>
    </row>
    <row r="78" spans="1:51" ht="69.75" hidden="1" customHeight="1" x14ac:dyDescent="0.15">
      <c r="A78" s="329" t="s">
        <v>370</v>
      </c>
      <c r="B78" s="330"/>
      <c r="C78" s="330"/>
      <c r="D78" s="330"/>
      <c r="E78" s="327" t="s">
        <v>320</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$AY$73</f>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335</v>
      </c>
      <c r="AP79" s="274"/>
      <c r="AQ79" s="274"/>
      <c r="AR79" s="76"/>
      <c r="AS79" s="273"/>
      <c r="AT79" s="274"/>
      <c r="AU79" s="274"/>
      <c r="AV79" s="274"/>
      <c r="AW79" s="274"/>
      <c r="AX79" s="984"/>
      <c r="AY79">
        <f>COUNTIF($AR$79,"☑")</f>
        <v>0</v>
      </c>
    </row>
    <row r="80" spans="1:51" ht="18.75" hidden="1" customHeight="1" x14ac:dyDescent="0.15">
      <c r="A80" s="859" t="s">
        <v>147</v>
      </c>
      <c r="B80" s="523" t="s">
        <v>333</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5">$AY$80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5"/>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5"/>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377</v>
      </c>
      <c r="AF85" s="247"/>
      <c r="AG85" s="247"/>
      <c r="AH85" s="247"/>
      <c r="AI85" s="247" t="s">
        <v>399</v>
      </c>
      <c r="AJ85" s="247"/>
      <c r="AK85" s="247"/>
      <c r="AL85" s="247"/>
      <c r="AM85" s="247" t="s">
        <v>496</v>
      </c>
      <c r="AN85" s="247"/>
      <c r="AO85" s="247"/>
      <c r="AP85" s="247"/>
      <c r="AQ85" s="158" t="s">
        <v>231</v>
      </c>
      <c r="AR85" s="133"/>
      <c r="AS85" s="133"/>
      <c r="AT85" s="134"/>
      <c r="AU85" s="532" t="s">
        <v>134</v>
      </c>
      <c r="AV85" s="532"/>
      <c r="AW85" s="532"/>
      <c r="AX85" s="533"/>
      <c r="AY85">
        <f t="shared" si="5"/>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5"/>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377</v>
      </c>
      <c r="AF90" s="247"/>
      <c r="AG90" s="247"/>
      <c r="AH90" s="247"/>
      <c r="AI90" s="247" t="s">
        <v>399</v>
      </c>
      <c r="AJ90" s="247"/>
      <c r="AK90" s="247"/>
      <c r="AL90" s="247"/>
      <c r="AM90" s="247" t="s">
        <v>496</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377</v>
      </c>
      <c r="AF95" s="247"/>
      <c r="AG95" s="247"/>
      <c r="AH95" s="247"/>
      <c r="AI95" s="247" t="s">
        <v>399</v>
      </c>
      <c r="AJ95" s="247"/>
      <c r="AK95" s="247"/>
      <c r="AL95" s="247"/>
      <c r="AM95" s="247" t="s">
        <v>496</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$AY$95</f>
        <v>0</v>
      </c>
    </row>
    <row r="100" spans="1:60" ht="31.5" customHeight="1" x14ac:dyDescent="0.15">
      <c r="A100" s="500" t="s">
        <v>342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377</v>
      </c>
      <c r="AF100" s="539"/>
      <c r="AG100" s="539"/>
      <c r="AH100" s="540"/>
      <c r="AI100" s="538" t="s">
        <v>399</v>
      </c>
      <c r="AJ100" s="539"/>
      <c r="AK100" s="539"/>
      <c r="AL100" s="540"/>
      <c r="AM100" s="538" t="s">
        <v>496</v>
      </c>
      <c r="AN100" s="539"/>
      <c r="AO100" s="539"/>
      <c r="AP100" s="540"/>
      <c r="AQ100" s="317" t="s">
        <v>404</v>
      </c>
      <c r="AR100" s="318"/>
      <c r="AS100" s="318"/>
      <c r="AT100" s="319"/>
      <c r="AU100" s="317" t="s">
        <v>530</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3</v>
      </c>
      <c r="AF101" s="282"/>
      <c r="AG101" s="282"/>
      <c r="AH101" s="282"/>
      <c r="AI101" s="282">
        <v>3</v>
      </c>
      <c r="AJ101" s="282"/>
      <c r="AK101" s="282"/>
      <c r="AL101" s="282"/>
      <c r="AM101" s="282">
        <v>2</v>
      </c>
      <c r="AN101" s="282"/>
      <c r="AO101" s="282"/>
      <c r="AP101" s="282"/>
      <c r="AQ101" s="282" t="s">
        <v>714</v>
      </c>
      <c r="AR101" s="282"/>
      <c r="AS101" s="282"/>
      <c r="AT101" s="282"/>
      <c r="AU101" s="218" t="s">
        <v>713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3</v>
      </c>
      <c r="AF102" s="282"/>
      <c r="AG102" s="282"/>
      <c r="AH102" s="282"/>
      <c r="AI102" s="282">
        <v>3</v>
      </c>
      <c r="AJ102" s="282"/>
      <c r="AK102" s="282"/>
      <c r="AL102" s="282"/>
      <c r="AM102" s="282">
        <v>4</v>
      </c>
      <c r="AN102" s="282"/>
      <c r="AO102" s="282"/>
      <c r="AP102" s="282"/>
      <c r="AQ102" s="282">
        <v>1</v>
      </c>
      <c r="AR102" s="282"/>
      <c r="AS102" s="282"/>
      <c r="AT102" s="282"/>
      <c r="AU102" s="225" t="s">
        <v>713</v>
      </c>
      <c r="AV102" s="226"/>
      <c r="AW102" s="226"/>
      <c r="AX102" s="321"/>
    </row>
    <row r="103" spans="1:60" ht="31.5" customHeight="1" x14ac:dyDescent="0.15">
      <c r="A103" s="415" t="s">
        <v>342</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377</v>
      </c>
      <c r="AF103" s="247"/>
      <c r="AG103" s="247"/>
      <c r="AH103" s="247"/>
      <c r="AI103" s="247" t="s">
        <v>399</v>
      </c>
      <c r="AJ103" s="247"/>
      <c r="AK103" s="247"/>
      <c r="AL103" s="247"/>
      <c r="AM103" s="247" t="s">
        <v>496</v>
      </c>
      <c r="AN103" s="247"/>
      <c r="AO103" s="247"/>
      <c r="AP103" s="247"/>
      <c r="AQ103" s="279" t="s">
        <v>404</v>
      </c>
      <c r="AR103" s="280"/>
      <c r="AS103" s="280"/>
      <c r="AT103" s="280"/>
      <c r="AU103" s="279" t="s">
        <v>530</v>
      </c>
      <c r="AV103" s="280"/>
      <c r="AW103" s="280"/>
      <c r="AX103" s="281"/>
      <c r="AY103">
        <f>COUNTA($G$104)</f>
        <v>1</v>
      </c>
    </row>
    <row r="104" spans="1:60" ht="23.25" customHeight="1" x14ac:dyDescent="0.15">
      <c r="A104" s="418"/>
      <c r="B104" s="419"/>
      <c r="C104" s="419"/>
      <c r="D104" s="419"/>
      <c r="E104" s="419"/>
      <c r="F104" s="420"/>
      <c r="G104" s="108" t="s">
        <v>730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731</v>
      </c>
      <c r="AC104" s="545"/>
      <c r="AD104" s="546"/>
      <c r="AE104" s="282">
        <v>7</v>
      </c>
      <c r="AF104" s="282"/>
      <c r="AG104" s="282"/>
      <c r="AH104" s="282"/>
      <c r="AI104" s="282">
        <v>5</v>
      </c>
      <c r="AJ104" s="282"/>
      <c r="AK104" s="282"/>
      <c r="AL104" s="282"/>
      <c r="AM104" s="282">
        <v>3</v>
      </c>
      <c r="AN104" s="282"/>
      <c r="AO104" s="282"/>
      <c r="AP104" s="282"/>
      <c r="AQ104" s="282" t="s">
        <v>713</v>
      </c>
      <c r="AR104" s="282"/>
      <c r="AS104" s="282"/>
      <c r="AT104" s="282"/>
      <c r="AU104" s="282" t="s">
        <v>713</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731</v>
      </c>
      <c r="AC105" s="468"/>
      <c r="AD105" s="469"/>
      <c r="AE105" s="282">
        <v>7</v>
      </c>
      <c r="AF105" s="282"/>
      <c r="AG105" s="282"/>
      <c r="AH105" s="282"/>
      <c r="AI105" s="282">
        <v>6</v>
      </c>
      <c r="AJ105" s="282"/>
      <c r="AK105" s="282"/>
      <c r="AL105" s="282"/>
      <c r="AM105" s="282">
        <v>3</v>
      </c>
      <c r="AN105" s="282"/>
      <c r="AO105" s="282"/>
      <c r="AP105" s="282"/>
      <c r="AQ105" s="282">
        <v>3</v>
      </c>
      <c r="AR105" s="282"/>
      <c r="AS105" s="282"/>
      <c r="AT105" s="282"/>
      <c r="AU105" s="282" t="s">
        <v>713</v>
      </c>
      <c r="AV105" s="282"/>
      <c r="AW105" s="282"/>
      <c r="AX105" s="283"/>
      <c r="AY105">
        <f>$AY$103</f>
        <v>1</v>
      </c>
    </row>
    <row r="106" spans="1:60" ht="31.5" customHeight="1" x14ac:dyDescent="0.15">
      <c r="A106" s="415" t="s">
        <v>342</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377</v>
      </c>
      <c r="AF106" s="247"/>
      <c r="AG106" s="247"/>
      <c r="AH106" s="247"/>
      <c r="AI106" s="247" t="s">
        <v>399</v>
      </c>
      <c r="AJ106" s="247"/>
      <c r="AK106" s="247"/>
      <c r="AL106" s="247"/>
      <c r="AM106" s="247" t="s">
        <v>496</v>
      </c>
      <c r="AN106" s="247"/>
      <c r="AO106" s="247"/>
      <c r="AP106" s="247"/>
      <c r="AQ106" s="279" t="s">
        <v>404</v>
      </c>
      <c r="AR106" s="280"/>
      <c r="AS106" s="280"/>
      <c r="AT106" s="280"/>
      <c r="AU106" s="279" t="s">
        <v>530</v>
      </c>
      <c r="AV106" s="280"/>
      <c r="AW106" s="280"/>
      <c r="AX106" s="281"/>
      <c r="AY106">
        <f>COUNTA($G$107)</f>
        <v>1</v>
      </c>
    </row>
    <row r="107" spans="1:60" ht="23.25" customHeight="1" x14ac:dyDescent="0.15">
      <c r="A107" s="418"/>
      <c r="B107" s="419"/>
      <c r="C107" s="419"/>
      <c r="D107" s="419"/>
      <c r="E107" s="419"/>
      <c r="F107" s="420"/>
      <c r="G107" s="108" t="s">
        <v>732</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733</v>
      </c>
      <c r="AC107" s="545"/>
      <c r="AD107" s="546"/>
      <c r="AE107" s="282">
        <v>19</v>
      </c>
      <c r="AF107" s="282"/>
      <c r="AG107" s="282"/>
      <c r="AH107" s="282"/>
      <c r="AI107" s="282">
        <v>21</v>
      </c>
      <c r="AJ107" s="282"/>
      <c r="AK107" s="282"/>
      <c r="AL107" s="282"/>
      <c r="AM107" s="282">
        <v>20</v>
      </c>
      <c r="AN107" s="282"/>
      <c r="AO107" s="282"/>
      <c r="AP107" s="282"/>
      <c r="AQ107" s="282" t="s">
        <v>714</v>
      </c>
      <c r="AR107" s="282"/>
      <c r="AS107" s="282"/>
      <c r="AT107" s="282"/>
      <c r="AU107" s="282" t="s">
        <v>713</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733</v>
      </c>
      <c r="AC108" s="468"/>
      <c r="AD108" s="469"/>
      <c r="AE108" s="282">
        <v>22</v>
      </c>
      <c r="AF108" s="282"/>
      <c r="AG108" s="282"/>
      <c r="AH108" s="282"/>
      <c r="AI108" s="282">
        <v>21</v>
      </c>
      <c r="AJ108" s="282"/>
      <c r="AK108" s="282"/>
      <c r="AL108" s="282"/>
      <c r="AM108" s="282">
        <v>21</v>
      </c>
      <c r="AN108" s="282"/>
      <c r="AO108" s="282"/>
      <c r="AP108" s="282"/>
      <c r="AQ108" s="282">
        <v>19</v>
      </c>
      <c r="AR108" s="282"/>
      <c r="AS108" s="282"/>
      <c r="AT108" s="282"/>
      <c r="AU108" s="282" t="s">
        <v>713</v>
      </c>
      <c r="AV108" s="282"/>
      <c r="AW108" s="282"/>
      <c r="AX108" s="283"/>
      <c r="AY108">
        <f>$AY$106</f>
        <v>1</v>
      </c>
    </row>
    <row r="109" spans="1:60" ht="31.5" hidden="1" customHeight="1" x14ac:dyDescent="0.15">
      <c r="A109" s="415" t="s">
        <v>342</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377</v>
      </c>
      <c r="AF109" s="247"/>
      <c r="AG109" s="247"/>
      <c r="AH109" s="247"/>
      <c r="AI109" s="247" t="s">
        <v>399</v>
      </c>
      <c r="AJ109" s="247"/>
      <c r="AK109" s="247"/>
      <c r="AL109" s="247"/>
      <c r="AM109" s="247" t="s">
        <v>496</v>
      </c>
      <c r="AN109" s="247"/>
      <c r="AO109" s="247"/>
      <c r="AP109" s="247"/>
      <c r="AQ109" s="279" t="s">
        <v>404</v>
      </c>
      <c r="AR109" s="280"/>
      <c r="AS109" s="280"/>
      <c r="AT109" s="280"/>
      <c r="AU109" s="279" t="s">
        <v>530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342</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377</v>
      </c>
      <c r="AF112" s="247"/>
      <c r="AG112" s="247"/>
      <c r="AH112" s="247"/>
      <c r="AI112" s="247" t="s">
        <v>399</v>
      </c>
      <c r="AJ112" s="247"/>
      <c r="AK112" s="247"/>
      <c r="AL112" s="247"/>
      <c r="AM112" s="247" t="s">
        <v>496</v>
      </c>
      <c r="AN112" s="247"/>
      <c r="AO112" s="247"/>
      <c r="AP112" s="247"/>
      <c r="AQ112" s="279" t="s">
        <v>404</v>
      </c>
      <c r="AR112" s="280"/>
      <c r="AS112" s="280"/>
      <c r="AT112" s="280"/>
      <c r="AU112" s="279" t="s">
        <v>530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377</v>
      </c>
      <c r="AF115" s="247"/>
      <c r="AG115" s="247"/>
      <c r="AH115" s="247"/>
      <c r="AI115" s="247" t="s">
        <v>399</v>
      </c>
      <c r="AJ115" s="247"/>
      <c r="AK115" s="247"/>
      <c r="AL115" s="247"/>
      <c r="AM115" s="247" t="s">
        <v>496</v>
      </c>
      <c r="AN115" s="247"/>
      <c r="AO115" s="247"/>
      <c r="AP115" s="247"/>
      <c r="AQ115" s="589" t="s">
        <v>531</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737</v>
      </c>
      <c r="AC116" s="462"/>
      <c r="AD116" s="463"/>
      <c r="AE116" s="282">
        <v>7655</v>
      </c>
      <c r="AF116" s="282"/>
      <c r="AG116" s="282"/>
      <c r="AH116" s="282"/>
      <c r="AI116" s="282">
        <v>7645</v>
      </c>
      <c r="AJ116" s="282"/>
      <c r="AK116" s="282"/>
      <c r="AL116" s="282"/>
      <c r="AM116" s="282">
        <v>4789</v>
      </c>
      <c r="AN116" s="282"/>
      <c r="AO116" s="282"/>
      <c r="AP116" s="282"/>
      <c r="AQ116" s="218">
        <v>5000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738</v>
      </c>
      <c r="AC117" s="472"/>
      <c r="AD117" s="473"/>
      <c r="AE117" s="550" t="s">
        <v>739</v>
      </c>
      <c r="AF117" s="550"/>
      <c r="AG117" s="550"/>
      <c r="AH117" s="550"/>
      <c r="AI117" s="550" t="s">
        <v>740</v>
      </c>
      <c r="AJ117" s="550"/>
      <c r="AK117" s="550"/>
      <c r="AL117" s="550"/>
      <c r="AM117" s="550" t="s">
        <v>1100</v>
      </c>
      <c r="AN117" s="550"/>
      <c r="AO117" s="550"/>
      <c r="AP117" s="550"/>
      <c r="AQ117" s="550" t="s">
        <v>1101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377</v>
      </c>
      <c r="AF118" s="247"/>
      <c r="AG118" s="247"/>
      <c r="AH118" s="247"/>
      <c r="AI118" s="247" t="s">
        <v>399</v>
      </c>
      <c r="AJ118" s="247"/>
      <c r="AK118" s="247"/>
      <c r="AL118" s="247"/>
      <c r="AM118" s="247" t="s">
        <v>496</v>
      </c>
      <c r="AN118" s="247"/>
      <c r="AO118" s="247"/>
      <c r="AP118" s="247"/>
      <c r="AQ118" s="589" t="s">
        <v>531</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737</v>
      </c>
      <c r="AC119" s="462"/>
      <c r="AD119" s="463"/>
      <c r="AE119" s="282">
        <v>3350</v>
      </c>
      <c r="AF119" s="282"/>
      <c r="AG119" s="282"/>
      <c r="AH119" s="282"/>
      <c r="AI119" s="282">
        <v>1718</v>
      </c>
      <c r="AJ119" s="282"/>
      <c r="AK119" s="282"/>
      <c r="AL119" s="282"/>
      <c r="AM119" s="282">
        <v>2933</v>
      </c>
      <c r="AN119" s="282"/>
      <c r="AO119" s="282"/>
      <c r="AP119" s="282"/>
      <c r="AQ119" s="282">
        <v>1833</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741</v>
      </c>
      <c r="AC120" s="472"/>
      <c r="AD120" s="473"/>
      <c r="AE120" s="550" t="s">
        <v>742</v>
      </c>
      <c r="AF120" s="550"/>
      <c r="AG120" s="550"/>
      <c r="AH120" s="550"/>
      <c r="AI120" s="550" t="s">
        <v>743</v>
      </c>
      <c r="AJ120" s="550"/>
      <c r="AK120" s="550"/>
      <c r="AL120" s="550"/>
      <c r="AM120" s="550" t="s">
        <v>1098</v>
      </c>
      <c r="AN120" s="550"/>
      <c r="AO120" s="550"/>
      <c r="AP120" s="550"/>
      <c r="AQ120" s="550" t="s">
        <v>1099</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377</v>
      </c>
      <c r="AF121" s="247"/>
      <c r="AG121" s="247"/>
      <c r="AH121" s="247"/>
      <c r="AI121" s="247" t="s">
        <v>399</v>
      </c>
      <c r="AJ121" s="247"/>
      <c r="AK121" s="247"/>
      <c r="AL121" s="247"/>
      <c r="AM121" s="247" t="s">
        <v>496</v>
      </c>
      <c r="AN121" s="247"/>
      <c r="AO121" s="247"/>
      <c r="AP121" s="247"/>
      <c r="AQ121" s="589" t="s">
        <v>531</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737</v>
      </c>
      <c r="AC122" s="462"/>
      <c r="AD122" s="463"/>
      <c r="AE122" s="282">
        <v>16261</v>
      </c>
      <c r="AF122" s="282"/>
      <c r="AG122" s="282"/>
      <c r="AH122" s="282"/>
      <c r="AI122" s="282">
        <v>16453</v>
      </c>
      <c r="AJ122" s="282"/>
      <c r="AK122" s="282"/>
      <c r="AL122" s="282"/>
      <c r="AM122" s="282">
        <v>18515</v>
      </c>
      <c r="AN122" s="282"/>
      <c r="AO122" s="282"/>
      <c r="AP122" s="282"/>
      <c r="AQ122" s="282">
        <v>19472</v>
      </c>
      <c r="AR122" s="282"/>
      <c r="AS122" s="282"/>
      <c r="AT122" s="282"/>
      <c r="AU122" s="282"/>
      <c r="AV122" s="282"/>
      <c r="AW122" s="282"/>
      <c r="AX122" s="283"/>
      <c r="AY122">
        <f>$AY$121</f>
        <v>1</v>
      </c>
    </row>
    <row r="123" spans="1:51" ht="46.5"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738</v>
      </c>
      <c r="AC123" s="472"/>
      <c r="AD123" s="473"/>
      <c r="AE123" s="550" t="s">
        <v>1167</v>
      </c>
      <c r="AF123" s="550"/>
      <c r="AG123" s="550"/>
      <c r="AH123" s="550"/>
      <c r="AI123" s="550" t="s">
        <v>744</v>
      </c>
      <c r="AJ123" s="550"/>
      <c r="AK123" s="550"/>
      <c r="AL123" s="550"/>
      <c r="AM123" s="550" t="s">
        <v>1168</v>
      </c>
      <c r="AN123" s="550"/>
      <c r="AO123" s="550"/>
      <c r="AP123" s="550"/>
      <c r="AQ123" s="550" t="s">
        <v>1196</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377</v>
      </c>
      <c r="AF124" s="247"/>
      <c r="AG124" s="247"/>
      <c r="AH124" s="247"/>
      <c r="AI124" s="247" t="s">
        <v>399</v>
      </c>
      <c r="AJ124" s="247"/>
      <c r="AK124" s="247"/>
      <c r="AL124" s="247"/>
      <c r="AM124" s="247" t="s">
        <v>496</v>
      </c>
      <c r="AN124" s="247"/>
      <c r="AO124" s="247"/>
      <c r="AP124" s="247"/>
      <c r="AQ124" s="589" t="s">
        <v>531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527</v>
      </c>
      <c r="H125" s="387"/>
      <c r="I125" s="387"/>
      <c r="J125" s="387"/>
      <c r="K125" s="387"/>
      <c r="L125" s="387"/>
      <c r="M125" s="387"/>
      <c r="N125" s="387"/>
      <c r="O125" s="387"/>
      <c r="P125" s="387"/>
      <c r="Q125" s="387"/>
      <c r="R125" s="387"/>
      <c r="S125" s="387"/>
      <c r="T125" s="387"/>
      <c r="U125" s="387"/>
      <c r="V125" s="387"/>
      <c r="W125" s="387"/>
      <c r="X125" s="94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7"/>
      <c r="Y126" s="470" t="s">
        <v>49</v>
      </c>
      <c r="Z126" s="444"/>
      <c r="AA126" s="445"/>
      <c r="AB126" s="471" t="s">
        <v>349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43"/>
      <c r="Z127" s="944"/>
      <c r="AA127" s="945"/>
      <c r="AB127" s="407" t="s">
        <v>11</v>
      </c>
      <c r="AC127" s="408"/>
      <c r="AD127" s="409"/>
      <c r="AE127" s="247" t="s">
        <v>377</v>
      </c>
      <c r="AF127" s="247"/>
      <c r="AG127" s="247"/>
      <c r="AH127" s="247"/>
      <c r="AI127" s="247" t="s">
        <v>399</v>
      </c>
      <c r="AJ127" s="247"/>
      <c r="AK127" s="247"/>
      <c r="AL127" s="247"/>
      <c r="AM127" s="247" t="s">
        <v>496</v>
      </c>
      <c r="AN127" s="247"/>
      <c r="AO127" s="247"/>
      <c r="AP127" s="247"/>
      <c r="AQ127" s="589" t="s">
        <v>531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528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349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392</v>
      </c>
      <c r="B130" s="186"/>
      <c r="C130" s="185" t="s">
        <v>235</v>
      </c>
      <c r="D130" s="186"/>
      <c r="E130" s="170" t="s">
        <v>264</v>
      </c>
      <c r="F130" s="171"/>
      <c r="G130" s="172" t="s">
        <v>701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377</v>
      </c>
      <c r="AF132" s="133"/>
      <c r="AG132" s="133"/>
      <c r="AH132" s="134"/>
      <c r="AI132" s="158" t="s">
        <v>399</v>
      </c>
      <c r="AJ132" s="133"/>
      <c r="AK132" s="133"/>
      <c r="AL132" s="134"/>
      <c r="AM132" s="158" t="s">
        <v>688</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1</v>
      </c>
      <c r="AR133" s="200"/>
      <c r="AS133" s="136" t="s">
        <v>232</v>
      </c>
      <c r="AT133" s="137"/>
      <c r="AU133" s="201">
        <v>5</v>
      </c>
      <c r="AV133" s="201"/>
      <c r="AW133" s="136" t="s">
        <v>179</v>
      </c>
      <c r="AX133" s="196"/>
      <c r="AY133">
        <f>$AY$132</f>
        <v>1</v>
      </c>
    </row>
    <row r="134" spans="1:51" ht="39.75" customHeight="1" x14ac:dyDescent="0.15">
      <c r="A134" s="190"/>
      <c r="B134" s="187"/>
      <c r="C134" s="181"/>
      <c r="D134" s="187"/>
      <c r="E134" s="181"/>
      <c r="F134" s="182"/>
      <c r="G134" s="107" t="s">
        <v>1194</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720</v>
      </c>
      <c r="AC134" s="206"/>
      <c r="AD134" s="206"/>
      <c r="AE134" s="207">
        <v>266</v>
      </c>
      <c r="AF134" s="208"/>
      <c r="AG134" s="208"/>
      <c r="AH134" s="208"/>
      <c r="AI134" s="207">
        <v>256</v>
      </c>
      <c r="AJ134" s="208"/>
      <c r="AK134" s="208"/>
      <c r="AL134" s="208"/>
      <c r="AM134" s="207" t="s">
        <v>713</v>
      </c>
      <c r="AN134" s="208"/>
      <c r="AO134" s="208"/>
      <c r="AP134" s="208"/>
      <c r="AQ134" s="207" t="s">
        <v>713</v>
      </c>
      <c r="AR134" s="208"/>
      <c r="AS134" s="208"/>
      <c r="AT134" s="208"/>
      <c r="AU134" s="207" t="s">
        <v>713</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713</v>
      </c>
      <c r="AF135" s="208"/>
      <c r="AG135" s="208"/>
      <c r="AH135" s="208"/>
      <c r="AI135" s="207" t="s">
        <v>713</v>
      </c>
      <c r="AJ135" s="208"/>
      <c r="AK135" s="208"/>
      <c r="AL135" s="208"/>
      <c r="AM135" s="207" t="s">
        <v>713</v>
      </c>
      <c r="AN135" s="208"/>
      <c r="AO135" s="208"/>
      <c r="AP135" s="208"/>
      <c r="AQ135" s="207" t="s">
        <v>713</v>
      </c>
      <c r="AR135" s="208"/>
      <c r="AS135" s="208"/>
      <c r="AT135" s="208"/>
      <c r="AU135" s="207">
        <v>134</v>
      </c>
      <c r="AV135" s="208"/>
      <c r="AW135" s="208"/>
      <c r="AX135" s="209"/>
      <c r="AY135">
        <f>$AY$132</f>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377</v>
      </c>
      <c r="AF136" s="133"/>
      <c r="AG136" s="133"/>
      <c r="AH136" s="134"/>
      <c r="AI136" s="158" t="s">
        <v>399</v>
      </c>
      <c r="AJ136" s="133"/>
      <c r="AK136" s="133"/>
      <c r="AL136" s="134"/>
      <c r="AM136" s="158" t="s">
        <v>688</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1</v>
      </c>
      <c r="AR137" s="200"/>
      <c r="AS137" s="136" t="s">
        <v>232</v>
      </c>
      <c r="AT137" s="137"/>
      <c r="AU137" s="201">
        <v>5</v>
      </c>
      <c r="AV137" s="201"/>
      <c r="AW137" s="136" t="s">
        <v>179</v>
      </c>
      <c r="AX137" s="196"/>
      <c r="AY137">
        <f>$AY$136</f>
        <v>1</v>
      </c>
    </row>
    <row r="138" spans="1:51" ht="39.75" customHeight="1" x14ac:dyDescent="0.15">
      <c r="A138" s="190"/>
      <c r="B138" s="187"/>
      <c r="C138" s="181"/>
      <c r="D138" s="187"/>
      <c r="E138" s="181"/>
      <c r="F138" s="182"/>
      <c r="G138" s="107" t="s">
        <v>1195</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720</v>
      </c>
      <c r="AC138" s="206"/>
      <c r="AD138" s="206"/>
      <c r="AE138" s="207">
        <v>87</v>
      </c>
      <c r="AF138" s="208"/>
      <c r="AG138" s="208"/>
      <c r="AH138" s="208"/>
      <c r="AI138" s="207">
        <v>80</v>
      </c>
      <c r="AJ138" s="208"/>
      <c r="AK138" s="208"/>
      <c r="AL138" s="208"/>
      <c r="AM138" s="207" t="s">
        <v>714</v>
      </c>
      <c r="AN138" s="208"/>
      <c r="AO138" s="208"/>
      <c r="AP138" s="208"/>
      <c r="AQ138" s="207" t="s">
        <v>714</v>
      </c>
      <c r="AR138" s="208"/>
      <c r="AS138" s="208"/>
      <c r="AT138" s="208"/>
      <c r="AU138" s="207" t="s">
        <v>713</v>
      </c>
      <c r="AV138" s="208"/>
      <c r="AW138" s="208"/>
      <c r="AX138" s="209"/>
      <c r="AY138">
        <f>$AY$136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720</v>
      </c>
      <c r="AC139" s="214"/>
      <c r="AD139" s="214"/>
      <c r="AE139" s="207" t="s">
        <v>713</v>
      </c>
      <c r="AF139" s="208"/>
      <c r="AG139" s="208"/>
      <c r="AH139" s="208"/>
      <c r="AI139" s="207" t="s">
        <v>713</v>
      </c>
      <c r="AJ139" s="208"/>
      <c r="AK139" s="208"/>
      <c r="AL139" s="208"/>
      <c r="AM139" s="207" t="s">
        <v>713</v>
      </c>
      <c r="AN139" s="208"/>
      <c r="AO139" s="208"/>
      <c r="AP139" s="208"/>
      <c r="AQ139" s="207" t="s">
        <v>713</v>
      </c>
      <c r="AR139" s="208"/>
      <c r="AS139" s="208"/>
      <c r="AT139" s="208"/>
      <c r="AU139" s="207">
        <v>50</v>
      </c>
      <c r="AV139" s="208"/>
      <c r="AW139" s="208"/>
      <c r="AX139" s="209"/>
      <c r="AY139">
        <f>$AY$136</f>
        <v>1</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377</v>
      </c>
      <c r="AF140" s="133"/>
      <c r="AG140" s="133"/>
      <c r="AH140" s="134"/>
      <c r="AI140" s="158" t="s">
        <v>399</v>
      </c>
      <c r="AJ140" s="133"/>
      <c r="AK140" s="133"/>
      <c r="AL140" s="134"/>
      <c r="AM140" s="158" t="s">
        <v>688</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377</v>
      </c>
      <c r="AF144" s="133"/>
      <c r="AG144" s="133"/>
      <c r="AH144" s="134"/>
      <c r="AI144" s="158" t="s">
        <v>399</v>
      </c>
      <c r="AJ144" s="133"/>
      <c r="AK144" s="133"/>
      <c r="AL144" s="134"/>
      <c r="AM144" s="158" t="s">
        <v>688</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377</v>
      </c>
      <c r="AF148" s="133"/>
      <c r="AG148" s="133"/>
      <c r="AH148" s="134"/>
      <c r="AI148" s="158" t="s">
        <v>399</v>
      </c>
      <c r="AJ148" s="133"/>
      <c r="AK148" s="133"/>
      <c r="AL148" s="134"/>
      <c r="AM148" s="158" t="s">
        <v>688</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327</v>
      </c>
      <c r="R152" s="133"/>
      <c r="S152" s="133"/>
      <c r="T152" s="133"/>
      <c r="U152" s="133"/>
      <c r="V152" s="133"/>
      <c r="W152" s="133"/>
      <c r="X152" s="133"/>
      <c r="Y152" s="133"/>
      <c r="Z152" s="133"/>
      <c r="AA152" s="133"/>
      <c r="AB152" s="132" t="s">
        <v>328</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1</v>
      </c>
    </row>
    <row r="154" spans="1:51" ht="22.5" customHeight="1" x14ac:dyDescent="0.15">
      <c r="A154" s="190"/>
      <c r="B154" s="187"/>
      <c r="C154" s="181"/>
      <c r="D154" s="187"/>
      <c r="E154" s="181"/>
      <c r="F154" s="182"/>
      <c r="G154" s="107" t="s">
        <v>746</v>
      </c>
      <c r="H154" s="108"/>
      <c r="I154" s="108"/>
      <c r="J154" s="108"/>
      <c r="K154" s="108"/>
      <c r="L154" s="108"/>
      <c r="M154" s="108"/>
      <c r="N154" s="108"/>
      <c r="O154" s="108"/>
      <c r="P154" s="109"/>
      <c r="Q154" s="128" t="s">
        <v>747</v>
      </c>
      <c r="R154" s="108"/>
      <c r="S154" s="108"/>
      <c r="T154" s="108"/>
      <c r="U154" s="108"/>
      <c r="V154" s="108"/>
      <c r="W154" s="108"/>
      <c r="X154" s="108"/>
      <c r="Y154" s="108"/>
      <c r="Z154" s="108"/>
      <c r="AA154" s="290"/>
      <c r="AB154" s="144" t="s">
        <v>713</v>
      </c>
      <c r="AC154" s="145"/>
      <c r="AD154" s="145"/>
      <c r="AE154" s="150" t="s">
        <v>748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327</v>
      </c>
      <c r="R159" s="133"/>
      <c r="S159" s="133"/>
      <c r="T159" s="133"/>
      <c r="U159" s="133"/>
      <c r="V159" s="133"/>
      <c r="W159" s="133"/>
      <c r="X159" s="133"/>
      <c r="Y159" s="133"/>
      <c r="Z159" s="133"/>
      <c r="AA159" s="133"/>
      <c r="AB159" s="132" t="s">
        <v>328</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327</v>
      </c>
      <c r="R166" s="133"/>
      <c r="S166" s="133"/>
      <c r="T166" s="133"/>
      <c r="U166" s="133"/>
      <c r="V166" s="133"/>
      <c r="W166" s="133"/>
      <c r="X166" s="133"/>
      <c r="Y166" s="133"/>
      <c r="Z166" s="133"/>
      <c r="AA166" s="133"/>
      <c r="AB166" s="132" t="s">
        <v>328</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327</v>
      </c>
      <c r="R173" s="133"/>
      <c r="S173" s="133"/>
      <c r="T173" s="133"/>
      <c r="U173" s="133"/>
      <c r="V173" s="133"/>
      <c r="W173" s="133"/>
      <c r="X173" s="133"/>
      <c r="Y173" s="133"/>
      <c r="Z173" s="133"/>
      <c r="AA173" s="133"/>
      <c r="AB173" s="132" t="s">
        <v>328</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327</v>
      </c>
      <c r="R180" s="133"/>
      <c r="S180" s="133"/>
      <c r="T180" s="133"/>
      <c r="U180" s="133"/>
      <c r="V180" s="133"/>
      <c r="W180" s="133"/>
      <c r="X180" s="133"/>
      <c r="Y180" s="133"/>
      <c r="Z180" s="133"/>
      <c r="AA180" s="133"/>
      <c r="AB180" s="132" t="s">
        <v>328</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377</v>
      </c>
      <c r="AF192" s="133"/>
      <c r="AG192" s="133"/>
      <c r="AH192" s="134"/>
      <c r="AI192" s="158" t="s">
        <v>399</v>
      </c>
      <c r="AJ192" s="133"/>
      <c r="AK192" s="133"/>
      <c r="AL192" s="134"/>
      <c r="AM192" s="158" t="s">
        <v>688</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377</v>
      </c>
      <c r="AF196" s="133"/>
      <c r="AG196" s="133"/>
      <c r="AH196" s="134"/>
      <c r="AI196" s="158" t="s">
        <v>399</v>
      </c>
      <c r="AJ196" s="133"/>
      <c r="AK196" s="133"/>
      <c r="AL196" s="134"/>
      <c r="AM196" s="158" t="s">
        <v>688</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377</v>
      </c>
      <c r="AF200" s="133"/>
      <c r="AG200" s="133"/>
      <c r="AH200" s="134"/>
      <c r="AI200" s="158" t="s">
        <v>399</v>
      </c>
      <c r="AJ200" s="133"/>
      <c r="AK200" s="133"/>
      <c r="AL200" s="134"/>
      <c r="AM200" s="158" t="s">
        <v>688</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377</v>
      </c>
      <c r="AF204" s="133"/>
      <c r="AG204" s="133"/>
      <c r="AH204" s="134"/>
      <c r="AI204" s="158" t="s">
        <v>399</v>
      </c>
      <c r="AJ204" s="133"/>
      <c r="AK204" s="133"/>
      <c r="AL204" s="134"/>
      <c r="AM204" s="158" t="s">
        <v>688</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377</v>
      </c>
      <c r="AF208" s="133"/>
      <c r="AG208" s="133"/>
      <c r="AH208" s="134"/>
      <c r="AI208" s="158" t="s">
        <v>399</v>
      </c>
      <c r="AJ208" s="133"/>
      <c r="AK208" s="133"/>
      <c r="AL208" s="134"/>
      <c r="AM208" s="158" t="s">
        <v>688</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327</v>
      </c>
      <c r="R212" s="133"/>
      <c r="S212" s="133"/>
      <c r="T212" s="133"/>
      <c r="U212" s="133"/>
      <c r="V212" s="133"/>
      <c r="W212" s="133"/>
      <c r="X212" s="133"/>
      <c r="Y212" s="133"/>
      <c r="Z212" s="133"/>
      <c r="AA212" s="133"/>
      <c r="AB212" s="132" t="s">
        <v>328</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327</v>
      </c>
      <c r="R219" s="133"/>
      <c r="S219" s="133"/>
      <c r="T219" s="133"/>
      <c r="U219" s="133"/>
      <c r="V219" s="133"/>
      <c r="W219" s="133"/>
      <c r="X219" s="133"/>
      <c r="Y219" s="133"/>
      <c r="Z219" s="133"/>
      <c r="AA219" s="133"/>
      <c r="AB219" s="132" t="s">
        <v>328</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327</v>
      </c>
      <c r="R226" s="133"/>
      <c r="S226" s="133"/>
      <c r="T226" s="133"/>
      <c r="U226" s="133"/>
      <c r="V226" s="133"/>
      <c r="W226" s="133"/>
      <c r="X226" s="133"/>
      <c r="Y226" s="133"/>
      <c r="Z226" s="133"/>
      <c r="AA226" s="133"/>
      <c r="AB226" s="132" t="s">
        <v>328</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327</v>
      </c>
      <c r="R233" s="133"/>
      <c r="S233" s="133"/>
      <c r="T233" s="133"/>
      <c r="U233" s="133"/>
      <c r="V233" s="133"/>
      <c r="W233" s="133"/>
      <c r="X233" s="133"/>
      <c r="Y233" s="133"/>
      <c r="Z233" s="133"/>
      <c r="AA233" s="133"/>
      <c r="AB233" s="132" t="s">
        <v>328</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327</v>
      </c>
      <c r="R240" s="133"/>
      <c r="S240" s="133"/>
      <c r="T240" s="133"/>
      <c r="U240" s="133"/>
      <c r="V240" s="133"/>
      <c r="W240" s="133"/>
      <c r="X240" s="133"/>
      <c r="Y240" s="133"/>
      <c r="Z240" s="133"/>
      <c r="AA240" s="133"/>
      <c r="AB240" s="132" t="s">
        <v>328</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377</v>
      </c>
      <c r="AF252" s="133"/>
      <c r="AG252" s="133"/>
      <c r="AH252" s="134"/>
      <c r="AI252" s="158" t="s">
        <v>399</v>
      </c>
      <c r="AJ252" s="133"/>
      <c r="AK252" s="133"/>
      <c r="AL252" s="134"/>
      <c r="AM252" s="158" t="s">
        <v>688</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377</v>
      </c>
      <c r="AF256" s="133"/>
      <c r="AG256" s="133"/>
      <c r="AH256" s="134"/>
      <c r="AI256" s="158" t="s">
        <v>399</v>
      </c>
      <c r="AJ256" s="133"/>
      <c r="AK256" s="133"/>
      <c r="AL256" s="134"/>
      <c r="AM256" s="158" t="s">
        <v>688</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377</v>
      </c>
      <c r="AF260" s="133"/>
      <c r="AG260" s="133"/>
      <c r="AH260" s="134"/>
      <c r="AI260" s="158" t="s">
        <v>399</v>
      </c>
      <c r="AJ260" s="133"/>
      <c r="AK260" s="133"/>
      <c r="AL260" s="134"/>
      <c r="AM260" s="158" t="s">
        <v>688</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377</v>
      </c>
      <c r="AF264" s="133"/>
      <c r="AG264" s="133"/>
      <c r="AH264" s="134"/>
      <c r="AI264" s="158" t="s">
        <v>399</v>
      </c>
      <c r="AJ264" s="133"/>
      <c r="AK264" s="133"/>
      <c r="AL264" s="134"/>
      <c r="AM264" s="158" t="s">
        <v>688</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377</v>
      </c>
      <c r="AF268" s="133"/>
      <c r="AG268" s="133"/>
      <c r="AH268" s="134"/>
      <c r="AI268" s="158" t="s">
        <v>399</v>
      </c>
      <c r="AJ268" s="133"/>
      <c r="AK268" s="133"/>
      <c r="AL268" s="134"/>
      <c r="AM268" s="158" t="s">
        <v>688</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327</v>
      </c>
      <c r="R272" s="133"/>
      <c r="S272" s="133"/>
      <c r="T272" s="133"/>
      <c r="U272" s="133"/>
      <c r="V272" s="133"/>
      <c r="W272" s="133"/>
      <c r="X272" s="133"/>
      <c r="Y272" s="133"/>
      <c r="Z272" s="133"/>
      <c r="AA272" s="133"/>
      <c r="AB272" s="132" t="s">
        <v>328</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327</v>
      </c>
      <c r="R279" s="133"/>
      <c r="S279" s="133"/>
      <c r="T279" s="133"/>
      <c r="U279" s="133"/>
      <c r="V279" s="133"/>
      <c r="W279" s="133"/>
      <c r="X279" s="133"/>
      <c r="Y279" s="133"/>
      <c r="Z279" s="133"/>
      <c r="AA279" s="133"/>
      <c r="AB279" s="132" t="s">
        <v>328</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327</v>
      </c>
      <c r="R286" s="133"/>
      <c r="S286" s="133"/>
      <c r="T286" s="133"/>
      <c r="U286" s="133"/>
      <c r="V286" s="133"/>
      <c r="W286" s="133"/>
      <c r="X286" s="133"/>
      <c r="Y286" s="133"/>
      <c r="Z286" s="133"/>
      <c r="AA286" s="133"/>
      <c r="AB286" s="132" t="s">
        <v>328</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327</v>
      </c>
      <c r="R293" s="133"/>
      <c r="S293" s="133"/>
      <c r="T293" s="133"/>
      <c r="U293" s="133"/>
      <c r="V293" s="133"/>
      <c r="W293" s="133"/>
      <c r="X293" s="133"/>
      <c r="Y293" s="133"/>
      <c r="Z293" s="133"/>
      <c r="AA293" s="133"/>
      <c r="AB293" s="132" t="s">
        <v>328</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327</v>
      </c>
      <c r="R300" s="133"/>
      <c r="S300" s="133"/>
      <c r="T300" s="133"/>
      <c r="U300" s="133"/>
      <c r="V300" s="133"/>
      <c r="W300" s="133"/>
      <c r="X300" s="133"/>
      <c r="Y300" s="133"/>
      <c r="Z300" s="133"/>
      <c r="AA300" s="133"/>
      <c r="AB300" s="132" t="s">
        <v>328</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377</v>
      </c>
      <c r="AF312" s="133"/>
      <c r="AG312" s="133"/>
      <c r="AH312" s="134"/>
      <c r="AI312" s="158" t="s">
        <v>399</v>
      </c>
      <c r="AJ312" s="133"/>
      <c r="AK312" s="133"/>
      <c r="AL312" s="134"/>
      <c r="AM312" s="158" t="s">
        <v>688</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377</v>
      </c>
      <c r="AF316" s="133"/>
      <c r="AG316" s="133"/>
      <c r="AH316" s="134"/>
      <c r="AI316" s="158" t="s">
        <v>399</v>
      </c>
      <c r="AJ316" s="133"/>
      <c r="AK316" s="133"/>
      <c r="AL316" s="134"/>
      <c r="AM316" s="158" t="s">
        <v>688</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377</v>
      </c>
      <c r="AF320" s="133"/>
      <c r="AG320" s="133"/>
      <c r="AH320" s="134"/>
      <c r="AI320" s="158" t="s">
        <v>399</v>
      </c>
      <c r="AJ320" s="133"/>
      <c r="AK320" s="133"/>
      <c r="AL320" s="134"/>
      <c r="AM320" s="158" t="s">
        <v>688</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377</v>
      </c>
      <c r="AF324" s="133"/>
      <c r="AG324" s="133"/>
      <c r="AH324" s="134"/>
      <c r="AI324" s="158" t="s">
        <v>399</v>
      </c>
      <c r="AJ324" s="133"/>
      <c r="AK324" s="133"/>
      <c r="AL324" s="134"/>
      <c r="AM324" s="158" t="s">
        <v>688</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377</v>
      </c>
      <c r="AF328" s="133"/>
      <c r="AG328" s="133"/>
      <c r="AH328" s="134"/>
      <c r="AI328" s="158" t="s">
        <v>399</v>
      </c>
      <c r="AJ328" s="133"/>
      <c r="AK328" s="133"/>
      <c r="AL328" s="134"/>
      <c r="AM328" s="158" t="s">
        <v>688</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327</v>
      </c>
      <c r="R332" s="133"/>
      <c r="S332" s="133"/>
      <c r="T332" s="133"/>
      <c r="U332" s="133"/>
      <c r="V332" s="133"/>
      <c r="W332" s="133"/>
      <c r="X332" s="133"/>
      <c r="Y332" s="133"/>
      <c r="Z332" s="133"/>
      <c r="AA332" s="133"/>
      <c r="AB332" s="132" t="s">
        <v>328</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327</v>
      </c>
      <c r="R339" s="133"/>
      <c r="S339" s="133"/>
      <c r="T339" s="133"/>
      <c r="U339" s="133"/>
      <c r="V339" s="133"/>
      <c r="W339" s="133"/>
      <c r="X339" s="133"/>
      <c r="Y339" s="133"/>
      <c r="Z339" s="133"/>
      <c r="AA339" s="133"/>
      <c r="AB339" s="132" t="s">
        <v>328</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327</v>
      </c>
      <c r="R346" s="133"/>
      <c r="S346" s="133"/>
      <c r="T346" s="133"/>
      <c r="U346" s="133"/>
      <c r="V346" s="133"/>
      <c r="W346" s="133"/>
      <c r="X346" s="133"/>
      <c r="Y346" s="133"/>
      <c r="Z346" s="133"/>
      <c r="AA346" s="133"/>
      <c r="AB346" s="132" t="s">
        <v>328</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327</v>
      </c>
      <c r="R353" s="133"/>
      <c r="S353" s="133"/>
      <c r="T353" s="133"/>
      <c r="U353" s="133"/>
      <c r="V353" s="133"/>
      <c r="W353" s="133"/>
      <c r="X353" s="133"/>
      <c r="Y353" s="133"/>
      <c r="Z353" s="133"/>
      <c r="AA353" s="133"/>
      <c r="AB353" s="132" t="s">
        <v>328</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327</v>
      </c>
      <c r="R360" s="133"/>
      <c r="S360" s="133"/>
      <c r="T360" s="133"/>
      <c r="U360" s="133"/>
      <c r="V360" s="133"/>
      <c r="W360" s="133"/>
      <c r="X360" s="133"/>
      <c r="Y360" s="133"/>
      <c r="Z360" s="133"/>
      <c r="AA360" s="133"/>
      <c r="AB360" s="132" t="s">
        <v>328</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377</v>
      </c>
      <c r="AF372" s="133"/>
      <c r="AG372" s="133"/>
      <c r="AH372" s="134"/>
      <c r="AI372" s="158" t="s">
        <v>399</v>
      </c>
      <c r="AJ372" s="133"/>
      <c r="AK372" s="133"/>
      <c r="AL372" s="134"/>
      <c r="AM372" s="158" t="s">
        <v>688</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377</v>
      </c>
      <c r="AF376" s="133"/>
      <c r="AG376" s="133"/>
      <c r="AH376" s="134"/>
      <c r="AI376" s="158" t="s">
        <v>399</v>
      </c>
      <c r="AJ376" s="133"/>
      <c r="AK376" s="133"/>
      <c r="AL376" s="134"/>
      <c r="AM376" s="158" t="s">
        <v>688</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377</v>
      </c>
      <c r="AF380" s="133"/>
      <c r="AG380" s="133"/>
      <c r="AH380" s="134"/>
      <c r="AI380" s="158" t="s">
        <v>399</v>
      </c>
      <c r="AJ380" s="133"/>
      <c r="AK380" s="133"/>
      <c r="AL380" s="134"/>
      <c r="AM380" s="158" t="s">
        <v>688</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377</v>
      </c>
      <c r="AF384" s="133"/>
      <c r="AG384" s="133"/>
      <c r="AH384" s="134"/>
      <c r="AI384" s="158" t="s">
        <v>399</v>
      </c>
      <c r="AJ384" s="133"/>
      <c r="AK384" s="133"/>
      <c r="AL384" s="134"/>
      <c r="AM384" s="158" t="s">
        <v>688</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377</v>
      </c>
      <c r="AF388" s="133"/>
      <c r="AG388" s="133"/>
      <c r="AH388" s="134"/>
      <c r="AI388" s="158" t="s">
        <v>399</v>
      </c>
      <c r="AJ388" s="133"/>
      <c r="AK388" s="133"/>
      <c r="AL388" s="134"/>
      <c r="AM388" s="158" t="s">
        <v>688</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327</v>
      </c>
      <c r="R392" s="133"/>
      <c r="S392" s="133"/>
      <c r="T392" s="133"/>
      <c r="U392" s="133"/>
      <c r="V392" s="133"/>
      <c r="W392" s="133"/>
      <c r="X392" s="133"/>
      <c r="Y392" s="133"/>
      <c r="Z392" s="133"/>
      <c r="AA392" s="133"/>
      <c r="AB392" s="132" t="s">
        <v>328</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327</v>
      </c>
      <c r="R399" s="133"/>
      <c r="S399" s="133"/>
      <c r="T399" s="133"/>
      <c r="U399" s="133"/>
      <c r="V399" s="133"/>
      <c r="W399" s="133"/>
      <c r="X399" s="133"/>
      <c r="Y399" s="133"/>
      <c r="Z399" s="133"/>
      <c r="AA399" s="133"/>
      <c r="AB399" s="132" t="s">
        <v>328</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327</v>
      </c>
      <c r="R406" s="133"/>
      <c r="S406" s="133"/>
      <c r="T406" s="133"/>
      <c r="U406" s="133"/>
      <c r="V406" s="133"/>
      <c r="W406" s="133"/>
      <c r="X406" s="133"/>
      <c r="Y406" s="133"/>
      <c r="Z406" s="133"/>
      <c r="AA406" s="133"/>
      <c r="AB406" s="132" t="s">
        <v>328</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327</v>
      </c>
      <c r="R413" s="133"/>
      <c r="S413" s="133"/>
      <c r="T413" s="133"/>
      <c r="U413" s="133"/>
      <c r="V413" s="133"/>
      <c r="W413" s="133"/>
      <c r="X413" s="133"/>
      <c r="Y413" s="133"/>
      <c r="Z413" s="133"/>
      <c r="AA413" s="133"/>
      <c r="AB413" s="132" t="s">
        <v>328</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327</v>
      </c>
      <c r="R420" s="133"/>
      <c r="S420" s="133"/>
      <c r="T420" s="133"/>
      <c r="U420" s="133"/>
      <c r="V420" s="133"/>
      <c r="W420" s="133"/>
      <c r="X420" s="133"/>
      <c r="Y420" s="133"/>
      <c r="Z420" s="133"/>
      <c r="AA420" s="133"/>
      <c r="AB420" s="132" t="s">
        <v>328</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5.25" customHeight="1" x14ac:dyDescent="0.15">
      <c r="A430" s="190"/>
      <c r="B430" s="187"/>
      <c r="C430" s="179" t="s">
        <v>660</v>
      </c>
      <c r="D430" s="948"/>
      <c r="E430" s="175" t="s">
        <v>386</v>
      </c>
      <c r="F430" s="893"/>
      <c r="G430" s="894" t="s">
        <v>251</v>
      </c>
      <c r="H430" s="126"/>
      <c r="I430" s="126"/>
      <c r="J430" s="895" t="s">
        <v>713</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532</v>
      </c>
      <c r="AJ431" s="334"/>
      <c r="AK431" s="334"/>
      <c r="AL431" s="158"/>
      <c r="AM431" s="334" t="s">
        <v>533</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713</v>
      </c>
      <c r="AF432" s="201"/>
      <c r="AG432" s="136" t="s">
        <v>232</v>
      </c>
      <c r="AH432" s="137"/>
      <c r="AI432" s="335"/>
      <c r="AJ432" s="335"/>
      <c r="AK432" s="335"/>
      <c r="AL432" s="157"/>
      <c r="AM432" s="335"/>
      <c r="AN432" s="335"/>
      <c r="AO432" s="335"/>
      <c r="AP432" s="157"/>
      <c r="AQ432" s="250" t="s">
        <v>713</v>
      </c>
      <c r="AR432" s="201"/>
      <c r="AS432" s="136" t="s">
        <v>232</v>
      </c>
      <c r="AT432" s="137"/>
      <c r="AU432" s="201" t="s">
        <v>753</v>
      </c>
      <c r="AV432" s="201"/>
      <c r="AW432" s="136" t="s">
        <v>179</v>
      </c>
      <c r="AX432" s="196"/>
      <c r="AY432">
        <f>$AY$431</f>
        <v>1</v>
      </c>
    </row>
    <row r="433" spans="1:51" ht="23.25" customHeight="1" x14ac:dyDescent="0.15">
      <c r="A433" s="190"/>
      <c r="B433" s="187"/>
      <c r="C433" s="181"/>
      <c r="D433" s="187"/>
      <c r="E433" s="338"/>
      <c r="F433" s="339"/>
      <c r="G433" s="107" t="s">
        <v>713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751</v>
      </c>
      <c r="AC433" s="214"/>
      <c r="AD433" s="214"/>
      <c r="AE433" s="336" t="s">
        <v>751</v>
      </c>
      <c r="AF433" s="208"/>
      <c r="AG433" s="208"/>
      <c r="AH433" s="208"/>
      <c r="AI433" s="336" t="s">
        <v>751</v>
      </c>
      <c r="AJ433" s="208"/>
      <c r="AK433" s="208"/>
      <c r="AL433" s="208"/>
      <c r="AM433" s="336" t="s">
        <v>751</v>
      </c>
      <c r="AN433" s="208"/>
      <c r="AO433" s="208"/>
      <c r="AP433" s="337"/>
      <c r="AQ433" s="336" t="s">
        <v>751</v>
      </c>
      <c r="AR433" s="208"/>
      <c r="AS433" s="208"/>
      <c r="AT433" s="337"/>
      <c r="AU433" s="208" t="s">
        <v>751</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751</v>
      </c>
      <c r="AC434" s="206"/>
      <c r="AD434" s="206"/>
      <c r="AE434" s="336" t="s">
        <v>751</v>
      </c>
      <c r="AF434" s="208"/>
      <c r="AG434" s="208"/>
      <c r="AH434" s="337"/>
      <c r="AI434" s="336" t="s">
        <v>751</v>
      </c>
      <c r="AJ434" s="208"/>
      <c r="AK434" s="208"/>
      <c r="AL434" s="208"/>
      <c r="AM434" s="336" t="s">
        <v>751</v>
      </c>
      <c r="AN434" s="208"/>
      <c r="AO434" s="208"/>
      <c r="AP434" s="337"/>
      <c r="AQ434" s="336" t="s">
        <v>751</v>
      </c>
      <c r="AR434" s="208"/>
      <c r="AS434" s="208"/>
      <c r="AT434" s="337"/>
      <c r="AU434" s="208" t="s">
        <v>751</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714</v>
      </c>
      <c r="AF435" s="208"/>
      <c r="AG435" s="208"/>
      <c r="AH435" s="337"/>
      <c r="AI435" s="336" t="s">
        <v>752</v>
      </c>
      <c r="AJ435" s="208"/>
      <c r="AK435" s="208"/>
      <c r="AL435" s="208"/>
      <c r="AM435" s="336" t="s">
        <v>714</v>
      </c>
      <c r="AN435" s="208"/>
      <c r="AO435" s="208"/>
      <c r="AP435" s="337"/>
      <c r="AQ435" s="336" t="s">
        <v>713</v>
      </c>
      <c r="AR435" s="208"/>
      <c r="AS435" s="208"/>
      <c r="AT435" s="337"/>
      <c r="AU435" s="208" t="s">
        <v>714</v>
      </c>
      <c r="AV435" s="208"/>
      <c r="AW435" s="208"/>
      <c r="AX435" s="209"/>
      <c r="AY435">
        <f>$AY$431</f>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532</v>
      </c>
      <c r="AJ436" s="334"/>
      <c r="AK436" s="334"/>
      <c r="AL436" s="158"/>
      <c r="AM436" s="334" t="s">
        <v>533</v>
      </c>
      <c r="AN436" s="334"/>
      <c r="AO436" s="334"/>
      <c r="AP436" s="158"/>
      <c r="AQ436" s="158" t="s">
        <v>231</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1</v>
      </c>
    </row>
    <row r="438" spans="1:51" ht="23.25" hidden="1" customHeight="1" x14ac:dyDescent="0.15">
      <c r="A438" s="190"/>
      <c r="B438" s="187"/>
      <c r="C438" s="181"/>
      <c r="D438" s="187"/>
      <c r="E438" s="338"/>
      <c r="F438" s="339"/>
      <c r="G438" s="107" t="s">
        <v>713</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1</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532</v>
      </c>
      <c r="AJ441" s="334"/>
      <c r="AK441" s="334"/>
      <c r="AL441" s="158"/>
      <c r="AM441" s="334" t="s">
        <v>533</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532</v>
      </c>
      <c r="AJ446" s="334"/>
      <c r="AK446" s="334"/>
      <c r="AL446" s="158"/>
      <c r="AM446" s="334" t="s">
        <v>533</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532</v>
      </c>
      <c r="AJ451" s="334"/>
      <c r="AK451" s="334"/>
      <c r="AL451" s="158"/>
      <c r="AM451" s="334" t="s">
        <v>533</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532</v>
      </c>
      <c r="AJ456" s="334"/>
      <c r="AK456" s="334"/>
      <c r="AL456" s="158"/>
      <c r="AM456" s="334" t="s">
        <v>533</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713</v>
      </c>
      <c r="AF457" s="201"/>
      <c r="AG457" s="136" t="s">
        <v>232</v>
      </c>
      <c r="AH457" s="137"/>
      <c r="AI457" s="335"/>
      <c r="AJ457" s="335"/>
      <c r="AK457" s="335"/>
      <c r="AL457" s="157"/>
      <c r="AM457" s="335"/>
      <c r="AN457" s="335"/>
      <c r="AO457" s="335"/>
      <c r="AP457" s="157"/>
      <c r="AQ457" s="250" t="s">
        <v>713</v>
      </c>
      <c r="AR457" s="201"/>
      <c r="AS457" s="136" t="s">
        <v>232</v>
      </c>
      <c r="AT457" s="137"/>
      <c r="AU457" s="201" t="s">
        <v>753</v>
      </c>
      <c r="AV457" s="201"/>
      <c r="AW457" s="136" t="s">
        <v>179</v>
      </c>
      <c r="AX457" s="196"/>
      <c r="AY457">
        <f>$AY$456</f>
        <v>1</v>
      </c>
    </row>
    <row r="458" spans="1:51" ht="23.25"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713</v>
      </c>
      <c r="AC458" s="214"/>
      <c r="AD458" s="214"/>
      <c r="AE458" s="336" t="s">
        <v>713</v>
      </c>
      <c r="AF458" s="208"/>
      <c r="AG458" s="208"/>
      <c r="AH458" s="208"/>
      <c r="AI458" s="336" t="s">
        <v>713</v>
      </c>
      <c r="AJ458" s="208"/>
      <c r="AK458" s="208"/>
      <c r="AL458" s="208"/>
      <c r="AM458" s="336" t="s">
        <v>713</v>
      </c>
      <c r="AN458" s="208"/>
      <c r="AO458" s="208"/>
      <c r="AP458" s="337"/>
      <c r="AQ458" s="336" t="s">
        <v>713</v>
      </c>
      <c r="AR458" s="208"/>
      <c r="AS458" s="208"/>
      <c r="AT458" s="337"/>
      <c r="AU458" s="208" t="s">
        <v>713</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713</v>
      </c>
      <c r="AC459" s="206"/>
      <c r="AD459" s="206"/>
      <c r="AE459" s="336" t="s">
        <v>713</v>
      </c>
      <c r="AF459" s="208"/>
      <c r="AG459" s="208"/>
      <c r="AH459" s="337"/>
      <c r="AI459" s="336" t="s">
        <v>713</v>
      </c>
      <c r="AJ459" s="208"/>
      <c r="AK459" s="208"/>
      <c r="AL459" s="208"/>
      <c r="AM459" s="336" t="s">
        <v>754</v>
      </c>
      <c r="AN459" s="208"/>
      <c r="AO459" s="208"/>
      <c r="AP459" s="337"/>
      <c r="AQ459" s="336" t="s">
        <v>713</v>
      </c>
      <c r="AR459" s="208"/>
      <c r="AS459" s="208"/>
      <c r="AT459" s="337"/>
      <c r="AU459" s="208" t="s">
        <v>713</v>
      </c>
      <c r="AV459" s="208"/>
      <c r="AW459" s="208"/>
      <c r="AX459" s="209"/>
      <c r="AY459">
        <f>$AY$456</f>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753</v>
      </c>
      <c r="AF460" s="208"/>
      <c r="AG460" s="208"/>
      <c r="AH460" s="337"/>
      <c r="AI460" s="336" t="s">
        <v>714</v>
      </c>
      <c r="AJ460" s="208"/>
      <c r="AK460" s="208"/>
      <c r="AL460" s="208"/>
      <c r="AM460" s="336" t="s">
        <v>715</v>
      </c>
      <c r="AN460" s="208"/>
      <c r="AO460" s="208"/>
      <c r="AP460" s="337"/>
      <c r="AQ460" s="336" t="s">
        <v>714</v>
      </c>
      <c r="AR460" s="208"/>
      <c r="AS460" s="208"/>
      <c r="AT460" s="337"/>
      <c r="AU460" s="208" t="s">
        <v>714</v>
      </c>
      <c r="AV460" s="208"/>
      <c r="AW460" s="208"/>
      <c r="AX460" s="209"/>
      <c r="AY460">
        <f>$AY$456</f>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532</v>
      </c>
      <c r="AJ461" s="334"/>
      <c r="AK461" s="334"/>
      <c r="AL461" s="158"/>
      <c r="AM461" s="334" t="s">
        <v>533</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532</v>
      </c>
      <c r="AJ466" s="334"/>
      <c r="AK466" s="334"/>
      <c r="AL466" s="158"/>
      <c r="AM466" s="334" t="s">
        <v>533</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532</v>
      </c>
      <c r="AJ471" s="334"/>
      <c r="AK471" s="334"/>
      <c r="AL471" s="158"/>
      <c r="AM471" s="334" t="s">
        <v>533</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532</v>
      </c>
      <c r="AJ476" s="334"/>
      <c r="AK476" s="334"/>
      <c r="AL476" s="158"/>
      <c r="AM476" s="334" t="s">
        <v>533</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customHeight="1" x14ac:dyDescent="0.15">
      <c r="A481" s="190"/>
      <c r="B481" s="187"/>
      <c r="C481" s="181"/>
      <c r="D481" s="187"/>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389</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532</v>
      </c>
      <c r="AJ485" s="334"/>
      <c r="AK485" s="334"/>
      <c r="AL485" s="158"/>
      <c r="AM485" s="334" t="s">
        <v>533</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532</v>
      </c>
      <c r="AJ490" s="334"/>
      <c r="AK490" s="334"/>
      <c r="AL490" s="158"/>
      <c r="AM490" s="334" t="s">
        <v>533</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532</v>
      </c>
      <c r="AJ495" s="334"/>
      <c r="AK495" s="334"/>
      <c r="AL495" s="158"/>
      <c r="AM495" s="334" t="s">
        <v>533</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532</v>
      </c>
      <c r="AJ500" s="334"/>
      <c r="AK500" s="334"/>
      <c r="AL500" s="158"/>
      <c r="AM500" s="334" t="s">
        <v>533</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532</v>
      </c>
      <c r="AJ505" s="334"/>
      <c r="AK505" s="334"/>
      <c r="AL505" s="158"/>
      <c r="AM505" s="334" t="s">
        <v>533</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532</v>
      </c>
      <c r="AJ510" s="334"/>
      <c r="AK510" s="334"/>
      <c r="AL510" s="158"/>
      <c r="AM510" s="334" t="s">
        <v>533</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532</v>
      </c>
      <c r="AJ515" s="334"/>
      <c r="AK515" s="334"/>
      <c r="AL515" s="158"/>
      <c r="AM515" s="334" t="s">
        <v>533</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532</v>
      </c>
      <c r="AJ520" s="334"/>
      <c r="AK520" s="334"/>
      <c r="AL520" s="158"/>
      <c r="AM520" s="334" t="s">
        <v>533</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532</v>
      </c>
      <c r="AJ525" s="334"/>
      <c r="AK525" s="334"/>
      <c r="AL525" s="158"/>
      <c r="AM525" s="334" t="s">
        <v>533</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532</v>
      </c>
      <c r="AJ530" s="334"/>
      <c r="AK530" s="334"/>
      <c r="AL530" s="158"/>
      <c r="AM530" s="334" t="s">
        <v>533</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395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390</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532</v>
      </c>
      <c r="AJ539" s="334"/>
      <c r="AK539" s="334"/>
      <c r="AL539" s="158"/>
      <c r="AM539" s="334" t="s">
        <v>533</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532</v>
      </c>
      <c r="AJ544" s="334"/>
      <c r="AK544" s="334"/>
      <c r="AL544" s="158"/>
      <c r="AM544" s="334" t="s">
        <v>533</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532</v>
      </c>
      <c r="AJ549" s="334"/>
      <c r="AK549" s="334"/>
      <c r="AL549" s="158"/>
      <c r="AM549" s="334" t="s">
        <v>533</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532</v>
      </c>
      <c r="AJ554" s="334"/>
      <c r="AK554" s="334"/>
      <c r="AL554" s="158"/>
      <c r="AM554" s="334" t="s">
        <v>533</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532</v>
      </c>
      <c r="AJ559" s="334"/>
      <c r="AK559" s="334"/>
      <c r="AL559" s="158"/>
      <c r="AM559" s="334" t="s">
        <v>533</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532</v>
      </c>
      <c r="AJ564" s="334"/>
      <c r="AK564" s="334"/>
      <c r="AL564" s="158"/>
      <c r="AM564" s="334" t="s">
        <v>533</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532</v>
      </c>
      <c r="AJ569" s="334"/>
      <c r="AK569" s="334"/>
      <c r="AL569" s="158"/>
      <c r="AM569" s="334" t="s">
        <v>533</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532</v>
      </c>
      <c r="AJ574" s="334"/>
      <c r="AK574" s="334"/>
      <c r="AL574" s="158"/>
      <c r="AM574" s="334" t="s">
        <v>533</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532</v>
      </c>
      <c r="AJ579" s="334"/>
      <c r="AK579" s="334"/>
      <c r="AL579" s="158"/>
      <c r="AM579" s="334" t="s">
        <v>533</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532</v>
      </c>
      <c r="AJ584" s="334"/>
      <c r="AK584" s="334"/>
      <c r="AL584" s="158"/>
      <c r="AM584" s="334" t="s">
        <v>533</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395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389</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532</v>
      </c>
      <c r="AJ593" s="334"/>
      <c r="AK593" s="334"/>
      <c r="AL593" s="158"/>
      <c r="AM593" s="334" t="s">
        <v>533</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532</v>
      </c>
      <c r="AJ598" s="334"/>
      <c r="AK598" s="334"/>
      <c r="AL598" s="158"/>
      <c r="AM598" s="334" t="s">
        <v>533</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532</v>
      </c>
      <c r="AJ603" s="334"/>
      <c r="AK603" s="334"/>
      <c r="AL603" s="158"/>
      <c r="AM603" s="334" t="s">
        <v>533</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532</v>
      </c>
      <c r="AJ608" s="334"/>
      <c r="AK608" s="334"/>
      <c r="AL608" s="158"/>
      <c r="AM608" s="334" t="s">
        <v>533</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532</v>
      </c>
      <c r="AJ613" s="334"/>
      <c r="AK613" s="334"/>
      <c r="AL613" s="158"/>
      <c r="AM613" s="334" t="s">
        <v>533</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532</v>
      </c>
      <c r="AJ618" s="334"/>
      <c r="AK618" s="334"/>
      <c r="AL618" s="158"/>
      <c r="AM618" s="334" t="s">
        <v>533</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532</v>
      </c>
      <c r="AJ623" s="334"/>
      <c r="AK623" s="334"/>
      <c r="AL623" s="158"/>
      <c r="AM623" s="334" t="s">
        <v>533</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532</v>
      </c>
      <c r="AJ628" s="334"/>
      <c r="AK628" s="334"/>
      <c r="AL628" s="158"/>
      <c r="AM628" s="334" t="s">
        <v>533</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532</v>
      </c>
      <c r="AJ633" s="334"/>
      <c r="AK633" s="334"/>
      <c r="AL633" s="158"/>
      <c r="AM633" s="334" t="s">
        <v>533</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532</v>
      </c>
      <c r="AJ638" s="334"/>
      <c r="AK638" s="334"/>
      <c r="AL638" s="158"/>
      <c r="AM638" s="334" t="s">
        <v>533</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395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390</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532</v>
      </c>
      <c r="AJ647" s="334"/>
      <c r="AK647" s="334"/>
      <c r="AL647" s="158"/>
      <c r="AM647" s="334" t="s">
        <v>533</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532</v>
      </c>
      <c r="AJ652" s="334"/>
      <c r="AK652" s="334"/>
      <c r="AL652" s="158"/>
      <c r="AM652" s="334" t="s">
        <v>533</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532</v>
      </c>
      <c r="AJ657" s="334"/>
      <c r="AK657" s="334"/>
      <c r="AL657" s="158"/>
      <c r="AM657" s="334" t="s">
        <v>533</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532</v>
      </c>
      <c r="AJ662" s="334"/>
      <c r="AK662" s="334"/>
      <c r="AL662" s="158"/>
      <c r="AM662" s="334" t="s">
        <v>533</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532</v>
      </c>
      <c r="AJ667" s="334"/>
      <c r="AK667" s="334"/>
      <c r="AL667" s="158"/>
      <c r="AM667" s="334" t="s">
        <v>533</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532</v>
      </c>
      <c r="AJ672" s="334"/>
      <c r="AK672" s="334"/>
      <c r="AL672" s="158"/>
      <c r="AM672" s="334" t="s">
        <v>533</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532</v>
      </c>
      <c r="AJ677" s="334"/>
      <c r="AK677" s="334"/>
      <c r="AL677" s="158"/>
      <c r="AM677" s="334" t="s">
        <v>533</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532</v>
      </c>
      <c r="AJ682" s="334"/>
      <c r="AK682" s="334"/>
      <c r="AL682" s="158"/>
      <c r="AM682" s="334" t="s">
        <v>533</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532</v>
      </c>
      <c r="AJ687" s="334"/>
      <c r="AK687" s="334"/>
      <c r="AL687" s="158"/>
      <c r="AM687" s="334" t="s">
        <v>533</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532</v>
      </c>
      <c r="AJ692" s="334"/>
      <c r="AK692" s="334"/>
      <c r="AL692" s="158"/>
      <c r="AM692" s="334" t="s">
        <v>533</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395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33.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707</v>
      </c>
      <c r="AE702" s="342"/>
      <c r="AF702" s="342"/>
      <c r="AG702" s="379" t="s">
        <v>1103</v>
      </c>
      <c r="AH702" s="380"/>
      <c r="AI702" s="380"/>
      <c r="AJ702" s="380"/>
      <c r="AK702" s="380"/>
      <c r="AL702" s="380"/>
      <c r="AM702" s="380"/>
      <c r="AN702" s="380"/>
      <c r="AO702" s="380"/>
      <c r="AP702" s="380"/>
      <c r="AQ702" s="380"/>
      <c r="AR702" s="380"/>
      <c r="AS702" s="380"/>
      <c r="AT702" s="380"/>
      <c r="AU702" s="380"/>
      <c r="AV702" s="380"/>
      <c r="AW702" s="380"/>
      <c r="AX702" s="381"/>
    </row>
    <row r="703" spans="1:51" ht="93" customHeight="1" x14ac:dyDescent="0.15">
      <c r="A703" s="867"/>
      <c r="B703" s="868"/>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2" t="s">
        <v>707</v>
      </c>
      <c r="AE703" s="323"/>
      <c r="AF703" s="323"/>
      <c r="AG703" s="104" t="s">
        <v>1104</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69"/>
      <c r="B704" s="870"/>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00" t="s">
        <v>707</v>
      </c>
      <c r="AE704" s="801"/>
      <c r="AF704" s="802"/>
      <c r="AG704" s="168" t="s">
        <v>1105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4" t="s">
        <v>41</v>
      </c>
      <c r="D705" s="81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6"/>
      <c r="AD705" s="341" t="s">
        <v>707</v>
      </c>
      <c r="AE705" s="342"/>
      <c r="AF705" s="342"/>
      <c r="AG705" s="128" t="s">
        <v>1106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0"/>
      <c r="D706" s="791"/>
      <c r="E706" s="726" t="s">
        <v>368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2" t="s">
        <v>760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3.75" customHeight="1" x14ac:dyDescent="0.15">
      <c r="A707" s="640"/>
      <c r="B707" s="641"/>
      <c r="C707" s="792"/>
      <c r="D707" s="793"/>
      <c r="E707" s="729" t="s">
        <v>312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8" t="s">
        <v>760</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761</v>
      </c>
      <c r="AE708" s="603"/>
      <c r="AF708" s="603"/>
      <c r="AG708" s="738" t="s">
        <v>712</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707</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761</v>
      </c>
      <c r="AE710" s="323"/>
      <c r="AF710" s="323"/>
      <c r="AG710" s="104" t="s">
        <v>712</v>
      </c>
      <c r="AH710" s="105"/>
      <c r="AI710" s="105"/>
      <c r="AJ710" s="105"/>
      <c r="AK710" s="105"/>
      <c r="AL710" s="105"/>
      <c r="AM710" s="105"/>
      <c r="AN710" s="105"/>
      <c r="AO710" s="105"/>
      <c r="AP710" s="105"/>
      <c r="AQ710" s="105"/>
      <c r="AR710" s="105"/>
      <c r="AS710" s="105"/>
      <c r="AT710" s="105"/>
      <c r="AU710" s="105"/>
      <c r="AV710" s="105"/>
      <c r="AW710" s="105"/>
      <c r="AX710" s="106"/>
    </row>
    <row r="711" spans="1:50" ht="48.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707</v>
      </c>
      <c r="AE711" s="323"/>
      <c r="AF711" s="323"/>
      <c r="AG711" s="104" t="s">
        <v>1107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337</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8" t="s">
        <v>761</v>
      </c>
      <c r="AE712" s="779"/>
      <c r="AF712" s="779"/>
      <c r="AG712" s="803" t="s">
        <v>712</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0"/>
      <c r="B713" s="642"/>
      <c r="C713" s="964" t="s">
        <v>338</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2" t="s">
        <v>761</v>
      </c>
      <c r="AE713" s="323"/>
      <c r="AF713" s="661"/>
      <c r="AG713" s="104" t="s">
        <v>712</v>
      </c>
      <c r="AH713" s="105"/>
      <c r="AI713" s="105"/>
      <c r="AJ713" s="105"/>
      <c r="AK713" s="105"/>
      <c r="AL713" s="105"/>
      <c r="AM713" s="105"/>
      <c r="AN713" s="105"/>
      <c r="AO713" s="105"/>
      <c r="AP713" s="105"/>
      <c r="AQ713" s="105"/>
      <c r="AR713" s="105"/>
      <c r="AS713" s="105"/>
      <c r="AT713" s="105"/>
      <c r="AU713" s="105"/>
      <c r="AV713" s="105"/>
      <c r="AW713" s="105"/>
      <c r="AX713" s="106"/>
    </row>
    <row r="714" spans="1:50" ht="36.75" customHeight="1" x14ac:dyDescent="0.15">
      <c r="A714" s="643"/>
      <c r="B714" s="644"/>
      <c r="C714" s="645" t="s">
        <v>317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0" t="s">
        <v>707</v>
      </c>
      <c r="AE714" s="801"/>
      <c r="AF714" s="802"/>
      <c r="AG714" s="732" t="s">
        <v>1108</v>
      </c>
      <c r="AH714" s="733"/>
      <c r="AI714" s="733"/>
      <c r="AJ714" s="733"/>
      <c r="AK714" s="733"/>
      <c r="AL714" s="733"/>
      <c r="AM714" s="733"/>
      <c r="AN714" s="733"/>
      <c r="AO714" s="733"/>
      <c r="AP714" s="733"/>
      <c r="AQ714" s="733"/>
      <c r="AR714" s="733"/>
      <c r="AS714" s="733"/>
      <c r="AT714" s="733"/>
      <c r="AU714" s="733"/>
      <c r="AV714" s="733"/>
      <c r="AW714" s="733"/>
      <c r="AX714" s="734"/>
    </row>
    <row r="715" spans="1:50" ht="36.75" customHeight="1" x14ac:dyDescent="0.15">
      <c r="A715" s="638" t="s">
        <v>40</v>
      </c>
      <c r="B715" s="780"/>
      <c r="C715" s="781" t="s">
        <v>318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761</v>
      </c>
      <c r="AE715" s="603"/>
      <c r="AF715" s="654"/>
      <c r="AG715" s="738" t="s">
        <v>1216</v>
      </c>
      <c r="AH715" s="739"/>
      <c r="AI715" s="739"/>
      <c r="AJ715" s="739"/>
      <c r="AK715" s="739"/>
      <c r="AL715" s="739"/>
      <c r="AM715" s="739"/>
      <c r="AN715" s="739"/>
      <c r="AO715" s="739"/>
      <c r="AP715" s="739"/>
      <c r="AQ715" s="739"/>
      <c r="AR715" s="739"/>
      <c r="AS715" s="739"/>
      <c r="AT715" s="739"/>
      <c r="AU715" s="739"/>
      <c r="AV715" s="739"/>
      <c r="AW715" s="739"/>
      <c r="AX715" s="740"/>
    </row>
    <row r="716" spans="1:50" ht="53.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707</v>
      </c>
      <c r="AE716" s="625"/>
      <c r="AF716" s="625"/>
      <c r="AG716" s="104" t="s">
        <v>1109</v>
      </c>
      <c r="AH716" s="105"/>
      <c r="AI716" s="105"/>
      <c r="AJ716" s="105"/>
      <c r="AK716" s="105"/>
      <c r="AL716" s="105"/>
      <c r="AM716" s="105"/>
      <c r="AN716" s="105"/>
      <c r="AO716" s="105"/>
      <c r="AP716" s="105"/>
      <c r="AQ716" s="105"/>
      <c r="AR716" s="105"/>
      <c r="AS716" s="105"/>
      <c r="AT716" s="105"/>
      <c r="AU716" s="105"/>
      <c r="AV716" s="105"/>
      <c r="AW716" s="105"/>
      <c r="AX716" s="106"/>
    </row>
    <row r="717" spans="1:50" ht="52.5"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707</v>
      </c>
      <c r="AE717" s="323"/>
      <c r="AF717" s="323"/>
      <c r="AG717" s="104" t="s">
        <v>1110</v>
      </c>
      <c r="AH717" s="105"/>
      <c r="AI717" s="105"/>
      <c r="AJ717" s="105"/>
      <c r="AK717" s="105"/>
      <c r="AL717" s="105"/>
      <c r="AM717" s="105"/>
      <c r="AN717" s="105"/>
      <c r="AO717" s="105"/>
      <c r="AP717" s="105"/>
      <c r="AQ717" s="105"/>
      <c r="AR717" s="105"/>
      <c r="AS717" s="105"/>
      <c r="AT717" s="105"/>
      <c r="AU717" s="105"/>
      <c r="AV717" s="105"/>
      <c r="AW717" s="105"/>
      <c r="AX717" s="106"/>
    </row>
    <row r="718" spans="1:50" ht="57.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707</v>
      </c>
      <c r="AE718" s="323"/>
      <c r="AF718" s="323"/>
      <c r="AG718" s="130" t="s">
        <v>1111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2" t="s">
        <v>58</v>
      </c>
      <c r="B719" s="773"/>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707</v>
      </c>
      <c r="AE719" s="603"/>
      <c r="AF719" s="603"/>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4"/>
      <c r="B720" s="775"/>
      <c r="C720" s="299" t="s">
        <v>331</v>
      </c>
      <c r="D720" s="297"/>
      <c r="E720" s="297"/>
      <c r="F720" s="300"/>
      <c r="G720" s="296" t="s">
        <v>332</v>
      </c>
      <c r="H720" s="297"/>
      <c r="I720" s="297"/>
      <c r="J720" s="297"/>
      <c r="K720" s="297"/>
      <c r="L720" s="297"/>
      <c r="M720" s="297"/>
      <c r="N720" s="296" t="s">
        <v>334</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4"/>
      <c r="B721" s="775"/>
      <c r="C721" s="293" t="s">
        <v>759</v>
      </c>
      <c r="D721" s="294"/>
      <c r="E721" s="294"/>
      <c r="F721" s="295"/>
      <c r="G721" s="284"/>
      <c r="H721" s="285"/>
      <c r="I721" s="77" t="str">
        <f>IF(OR(G721="　", G721=""), "", "-")</f>
        <v/>
      </c>
      <c r="J721" s="288"/>
      <c r="K721" s="288"/>
      <c r="L721" s="77" t="str">
        <f>IF(M721="","","-")</f>
        <v/>
      </c>
      <c r="M721" s="78"/>
      <c r="N721" s="301" t="s">
        <v>758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4"/>
      <c r="B722" s="775"/>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4"/>
      <c r="B723" s="775"/>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4"/>
      <c r="B724" s="775"/>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6"/>
      <c r="B725" s="777"/>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6.25" customHeight="1" x14ac:dyDescent="0.15">
      <c r="A726" s="638" t="s">
        <v>48</v>
      </c>
      <c r="B726" s="795"/>
      <c r="C726" s="808" t="s">
        <v>53</v>
      </c>
      <c r="D726" s="830"/>
      <c r="E726" s="830"/>
      <c r="F726" s="831"/>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6"/>
      <c r="B727" s="797"/>
      <c r="C727" s="744" t="s">
        <v>57</v>
      </c>
      <c r="D727" s="745"/>
      <c r="E727" s="745"/>
      <c r="F727" s="746"/>
      <c r="G727" s="574" t="s">
        <v>763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2" ht="67.5" customHeight="1" thickBot="1" x14ac:dyDescent="0.2">
      <c r="A731" s="671"/>
      <c r="B731" s="672"/>
      <c r="C731" s="672"/>
      <c r="D731" s="672"/>
      <c r="E731" s="673"/>
      <c r="F731" s="725"/>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2"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8" t="s">
        <v>343</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1007" t="s">
        <v>661</v>
      </c>
      <c r="B737" s="211"/>
      <c r="C737" s="211"/>
      <c r="D737" s="212"/>
      <c r="E737" s="971" t="s">
        <v>756</v>
      </c>
      <c r="F737" s="972"/>
      <c r="G737" s="972"/>
      <c r="H737" s="972"/>
      <c r="I737" s="972"/>
      <c r="J737" s="972"/>
      <c r="K737" s="972"/>
      <c r="L737" s="972"/>
      <c r="M737" s="972"/>
      <c r="N737" s="972"/>
      <c r="O737" s="972"/>
      <c r="P737" s="974"/>
      <c r="Q737" s="971"/>
      <c r="R737" s="972"/>
      <c r="S737" s="972"/>
      <c r="T737" s="972"/>
      <c r="U737" s="972"/>
      <c r="V737" s="972"/>
      <c r="W737" s="972"/>
      <c r="X737" s="972"/>
      <c r="Y737" s="972"/>
      <c r="Z737" s="972"/>
      <c r="AA737" s="972"/>
      <c r="AB737" s="974"/>
      <c r="AC737" s="971"/>
      <c r="AD737" s="972"/>
      <c r="AE737" s="972"/>
      <c r="AF737" s="972"/>
      <c r="AG737" s="972"/>
      <c r="AH737" s="972"/>
      <c r="AI737" s="972"/>
      <c r="AJ737" s="972"/>
      <c r="AK737" s="972"/>
      <c r="AL737" s="972"/>
      <c r="AM737" s="972"/>
      <c r="AN737" s="974"/>
      <c r="AO737" s="971"/>
      <c r="AP737" s="972"/>
      <c r="AQ737" s="972"/>
      <c r="AR737" s="972"/>
      <c r="AS737" s="972"/>
      <c r="AT737" s="972"/>
      <c r="AU737" s="972"/>
      <c r="AV737" s="972"/>
      <c r="AW737" s="972"/>
      <c r="AX737" s="973"/>
      <c r="AY737" s="97"/>
    </row>
    <row r="738" spans="1:51" ht="24.75" customHeight="1" x14ac:dyDescent="0.15">
      <c r="A738" s="361" t="s">
        <v>384</v>
      </c>
      <c r="B738" s="361"/>
      <c r="C738" s="361"/>
      <c r="D738" s="361"/>
      <c r="E738" s="971" t="s">
        <v>756</v>
      </c>
      <c r="F738" s="972"/>
      <c r="G738" s="972"/>
      <c r="H738" s="972"/>
      <c r="I738" s="972"/>
      <c r="J738" s="972"/>
      <c r="K738" s="972"/>
      <c r="L738" s="972"/>
      <c r="M738" s="972"/>
      <c r="N738" s="972"/>
      <c r="O738" s="972"/>
      <c r="P738" s="974"/>
      <c r="Q738" s="971"/>
      <c r="R738" s="972"/>
      <c r="S738" s="972"/>
      <c r="T738" s="972"/>
      <c r="U738" s="972"/>
      <c r="V738" s="972"/>
      <c r="W738" s="972"/>
      <c r="X738" s="972"/>
      <c r="Y738" s="972"/>
      <c r="Z738" s="972"/>
      <c r="AA738" s="972"/>
      <c r="AB738" s="974"/>
      <c r="AC738" s="971"/>
      <c r="AD738" s="972"/>
      <c r="AE738" s="972"/>
      <c r="AF738" s="972"/>
      <c r="AG738" s="972"/>
      <c r="AH738" s="972"/>
      <c r="AI738" s="972"/>
      <c r="AJ738" s="972"/>
      <c r="AK738" s="972"/>
      <c r="AL738" s="972"/>
      <c r="AM738" s="972"/>
      <c r="AN738" s="974"/>
      <c r="AO738" s="971"/>
      <c r="AP738" s="972"/>
      <c r="AQ738" s="972"/>
      <c r="AR738" s="972"/>
      <c r="AS738" s="972"/>
      <c r="AT738" s="972"/>
      <c r="AU738" s="972"/>
      <c r="AV738" s="972"/>
      <c r="AW738" s="972"/>
      <c r="AX738" s="973"/>
    </row>
    <row r="739" spans="1:51" ht="24.75" customHeight="1" x14ac:dyDescent="0.15">
      <c r="A739" s="361" t="s">
        <v>383</v>
      </c>
      <c r="B739" s="361"/>
      <c r="C739" s="361"/>
      <c r="D739" s="361"/>
      <c r="E739" s="971" t="s">
        <v>1213</v>
      </c>
      <c r="F739" s="972"/>
      <c r="G739" s="972"/>
      <c r="H739" s="972"/>
      <c r="I739" s="972"/>
      <c r="J739" s="972"/>
      <c r="K739" s="972"/>
      <c r="L739" s="972"/>
      <c r="M739" s="972"/>
      <c r="N739" s="972"/>
      <c r="O739" s="972"/>
      <c r="P739" s="974"/>
      <c r="Q739" s="971"/>
      <c r="R739" s="972"/>
      <c r="S739" s="972"/>
      <c r="T739" s="972"/>
      <c r="U739" s="972"/>
      <c r="V739" s="972"/>
      <c r="W739" s="972"/>
      <c r="X739" s="972"/>
      <c r="Y739" s="972"/>
      <c r="Z739" s="972"/>
      <c r="AA739" s="972"/>
      <c r="AB739" s="974"/>
      <c r="AC739" s="971"/>
      <c r="AD739" s="972"/>
      <c r="AE739" s="972"/>
      <c r="AF739" s="972"/>
      <c r="AG739" s="972"/>
      <c r="AH739" s="972"/>
      <c r="AI739" s="972"/>
      <c r="AJ739" s="972"/>
      <c r="AK739" s="972"/>
      <c r="AL739" s="972"/>
      <c r="AM739" s="972"/>
      <c r="AN739" s="974"/>
      <c r="AO739" s="971"/>
      <c r="AP739" s="972"/>
      <c r="AQ739" s="972"/>
      <c r="AR739" s="972"/>
      <c r="AS739" s="972"/>
      <c r="AT739" s="972"/>
      <c r="AU739" s="972"/>
      <c r="AV739" s="972"/>
      <c r="AW739" s="972"/>
      <c r="AX739" s="973"/>
    </row>
    <row r="740" spans="1:51" ht="24.75" customHeight="1" x14ac:dyDescent="0.15">
      <c r="A740" s="361" t="s">
        <v>382</v>
      </c>
      <c r="B740" s="361"/>
      <c r="C740" s="361"/>
      <c r="D740" s="361"/>
      <c r="E740" s="971" t="s">
        <v>764</v>
      </c>
      <c r="F740" s="972"/>
      <c r="G740" s="972"/>
      <c r="H740" s="972"/>
      <c r="I740" s="972"/>
      <c r="J740" s="972"/>
      <c r="K740" s="972"/>
      <c r="L740" s="972"/>
      <c r="M740" s="972"/>
      <c r="N740" s="972"/>
      <c r="O740" s="972"/>
      <c r="P740" s="974"/>
      <c r="Q740" s="971"/>
      <c r="R740" s="972"/>
      <c r="S740" s="972"/>
      <c r="T740" s="972"/>
      <c r="U740" s="972"/>
      <c r="V740" s="972"/>
      <c r="W740" s="972"/>
      <c r="X740" s="972"/>
      <c r="Y740" s="972"/>
      <c r="Z740" s="972"/>
      <c r="AA740" s="972"/>
      <c r="AB740" s="974"/>
      <c r="AC740" s="971"/>
      <c r="AD740" s="972"/>
      <c r="AE740" s="972"/>
      <c r="AF740" s="972"/>
      <c r="AG740" s="972"/>
      <c r="AH740" s="972"/>
      <c r="AI740" s="972"/>
      <c r="AJ740" s="972"/>
      <c r="AK740" s="972"/>
      <c r="AL740" s="972"/>
      <c r="AM740" s="972"/>
      <c r="AN740" s="974"/>
      <c r="AO740" s="971"/>
      <c r="AP740" s="972"/>
      <c r="AQ740" s="972"/>
      <c r="AR740" s="972"/>
      <c r="AS740" s="972"/>
      <c r="AT740" s="972"/>
      <c r="AU740" s="972"/>
      <c r="AV740" s="972"/>
      <c r="AW740" s="972"/>
      <c r="AX740" s="973"/>
    </row>
    <row r="741" spans="1:51" ht="24.75" customHeight="1" x14ac:dyDescent="0.15">
      <c r="A741" s="361" t="s">
        <v>381</v>
      </c>
      <c r="B741" s="361"/>
      <c r="C741" s="361"/>
      <c r="D741" s="361"/>
      <c r="E741" s="971" t="s">
        <v>765</v>
      </c>
      <c r="F741" s="972"/>
      <c r="G741" s="972"/>
      <c r="H741" s="972"/>
      <c r="I741" s="972"/>
      <c r="J741" s="972"/>
      <c r="K741" s="972"/>
      <c r="L741" s="972"/>
      <c r="M741" s="972"/>
      <c r="N741" s="972"/>
      <c r="O741" s="972"/>
      <c r="P741" s="974"/>
      <c r="Q741" s="971"/>
      <c r="R741" s="972"/>
      <c r="S741" s="972"/>
      <c r="T741" s="972"/>
      <c r="U741" s="972"/>
      <c r="V741" s="972"/>
      <c r="W741" s="972"/>
      <c r="X741" s="972"/>
      <c r="Y741" s="972"/>
      <c r="Z741" s="972"/>
      <c r="AA741" s="972"/>
      <c r="AB741" s="974"/>
      <c r="AC741" s="971"/>
      <c r="AD741" s="972"/>
      <c r="AE741" s="972"/>
      <c r="AF741" s="972"/>
      <c r="AG741" s="972"/>
      <c r="AH741" s="972"/>
      <c r="AI741" s="972"/>
      <c r="AJ741" s="972"/>
      <c r="AK741" s="972"/>
      <c r="AL741" s="972"/>
      <c r="AM741" s="972"/>
      <c r="AN741" s="974"/>
      <c r="AO741" s="971"/>
      <c r="AP741" s="972"/>
      <c r="AQ741" s="972"/>
      <c r="AR741" s="972"/>
      <c r="AS741" s="972"/>
      <c r="AT741" s="972"/>
      <c r="AU741" s="972"/>
      <c r="AV741" s="972"/>
      <c r="AW741" s="972"/>
      <c r="AX741" s="973"/>
    </row>
    <row r="742" spans="1:51" ht="24.75" customHeight="1" x14ac:dyDescent="0.15">
      <c r="A742" s="361" t="s">
        <v>380</v>
      </c>
      <c r="B742" s="361"/>
      <c r="C742" s="361"/>
      <c r="D742" s="361"/>
      <c r="E742" s="971" t="s">
        <v>766</v>
      </c>
      <c r="F742" s="972"/>
      <c r="G742" s="972"/>
      <c r="H742" s="972"/>
      <c r="I742" s="972"/>
      <c r="J742" s="972"/>
      <c r="K742" s="972"/>
      <c r="L742" s="972"/>
      <c r="M742" s="972"/>
      <c r="N742" s="972"/>
      <c r="O742" s="972"/>
      <c r="P742" s="974"/>
      <c r="Q742" s="971"/>
      <c r="R742" s="972"/>
      <c r="S742" s="972"/>
      <c r="T742" s="972"/>
      <c r="U742" s="972"/>
      <c r="V742" s="972"/>
      <c r="W742" s="972"/>
      <c r="X742" s="972"/>
      <c r="Y742" s="972"/>
      <c r="Z742" s="972"/>
      <c r="AA742" s="972"/>
      <c r="AB742" s="974"/>
      <c r="AC742" s="971"/>
      <c r="AD742" s="972"/>
      <c r="AE742" s="972"/>
      <c r="AF742" s="972"/>
      <c r="AG742" s="972"/>
      <c r="AH742" s="972"/>
      <c r="AI742" s="972"/>
      <c r="AJ742" s="972"/>
      <c r="AK742" s="972"/>
      <c r="AL742" s="972"/>
      <c r="AM742" s="972"/>
      <c r="AN742" s="974"/>
      <c r="AO742" s="971"/>
      <c r="AP742" s="972"/>
      <c r="AQ742" s="972"/>
      <c r="AR742" s="972"/>
      <c r="AS742" s="972"/>
      <c r="AT742" s="972"/>
      <c r="AU742" s="972"/>
      <c r="AV742" s="972"/>
      <c r="AW742" s="972"/>
      <c r="AX742" s="973"/>
    </row>
    <row r="743" spans="1:51" ht="24.75" customHeight="1" x14ac:dyDescent="0.15">
      <c r="A743" s="361" t="s">
        <v>379</v>
      </c>
      <c r="B743" s="361"/>
      <c r="C743" s="361"/>
      <c r="D743" s="361"/>
      <c r="E743" s="971" t="s">
        <v>767</v>
      </c>
      <c r="F743" s="972"/>
      <c r="G743" s="972"/>
      <c r="H743" s="972"/>
      <c r="I743" s="972"/>
      <c r="J743" s="972"/>
      <c r="K743" s="972"/>
      <c r="L743" s="972"/>
      <c r="M743" s="972"/>
      <c r="N743" s="972"/>
      <c r="O743" s="972"/>
      <c r="P743" s="974"/>
      <c r="Q743" s="971"/>
      <c r="R743" s="972"/>
      <c r="S743" s="972"/>
      <c r="T743" s="972"/>
      <c r="U743" s="972"/>
      <c r="V743" s="972"/>
      <c r="W743" s="972"/>
      <c r="X743" s="972"/>
      <c r="Y743" s="972"/>
      <c r="Z743" s="972"/>
      <c r="AA743" s="972"/>
      <c r="AB743" s="974"/>
      <c r="AC743" s="971"/>
      <c r="AD743" s="972"/>
      <c r="AE743" s="972"/>
      <c r="AF743" s="972"/>
      <c r="AG743" s="972"/>
      <c r="AH743" s="972"/>
      <c r="AI743" s="972"/>
      <c r="AJ743" s="972"/>
      <c r="AK743" s="972"/>
      <c r="AL743" s="972"/>
      <c r="AM743" s="972"/>
      <c r="AN743" s="974"/>
      <c r="AO743" s="971"/>
      <c r="AP743" s="972"/>
      <c r="AQ743" s="972"/>
      <c r="AR743" s="972"/>
      <c r="AS743" s="972"/>
      <c r="AT743" s="972"/>
      <c r="AU743" s="972"/>
      <c r="AV743" s="972"/>
      <c r="AW743" s="972"/>
      <c r="AX743" s="973"/>
    </row>
    <row r="744" spans="1:51" ht="24.75" customHeight="1" x14ac:dyDescent="0.15">
      <c r="A744" s="361" t="s">
        <v>378</v>
      </c>
      <c r="B744" s="361"/>
      <c r="C744" s="361"/>
      <c r="D744" s="361"/>
      <c r="E744" s="971" t="s">
        <v>768</v>
      </c>
      <c r="F744" s="972"/>
      <c r="G744" s="972"/>
      <c r="H744" s="972"/>
      <c r="I744" s="972"/>
      <c r="J744" s="972"/>
      <c r="K744" s="972"/>
      <c r="L744" s="972"/>
      <c r="M744" s="972"/>
      <c r="N744" s="972"/>
      <c r="O744" s="972"/>
      <c r="P744" s="974"/>
      <c r="Q744" s="971"/>
      <c r="R744" s="972"/>
      <c r="S744" s="972"/>
      <c r="T744" s="972"/>
      <c r="U744" s="972"/>
      <c r="V744" s="972"/>
      <c r="W744" s="972"/>
      <c r="X744" s="972"/>
      <c r="Y744" s="972"/>
      <c r="Z744" s="972"/>
      <c r="AA744" s="972"/>
      <c r="AB744" s="974"/>
      <c r="AC744" s="971"/>
      <c r="AD744" s="972"/>
      <c r="AE744" s="972"/>
      <c r="AF744" s="972"/>
      <c r="AG744" s="972"/>
      <c r="AH744" s="972"/>
      <c r="AI744" s="972"/>
      <c r="AJ744" s="972"/>
      <c r="AK744" s="972"/>
      <c r="AL744" s="972"/>
      <c r="AM744" s="972"/>
      <c r="AN744" s="974"/>
      <c r="AO744" s="971"/>
      <c r="AP744" s="972"/>
      <c r="AQ744" s="972"/>
      <c r="AR744" s="972"/>
      <c r="AS744" s="972"/>
      <c r="AT744" s="972"/>
      <c r="AU744" s="972"/>
      <c r="AV744" s="972"/>
      <c r="AW744" s="972"/>
      <c r="AX744" s="973"/>
    </row>
    <row r="745" spans="1:51" ht="24.75" customHeight="1" x14ac:dyDescent="0.15">
      <c r="A745" s="361" t="s">
        <v>377</v>
      </c>
      <c r="B745" s="361"/>
      <c r="C745" s="361"/>
      <c r="D745" s="361"/>
      <c r="E745" s="1008" t="s">
        <v>769</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71"/>
      <c r="AP745" s="972"/>
      <c r="AQ745" s="972"/>
      <c r="AR745" s="972"/>
      <c r="AS745" s="972"/>
      <c r="AT745" s="972"/>
      <c r="AU745" s="972"/>
      <c r="AV745" s="972"/>
      <c r="AW745" s="972"/>
      <c r="AX745" s="973"/>
    </row>
    <row r="746" spans="1:51" ht="24.75" customHeight="1" x14ac:dyDescent="0.15">
      <c r="A746" s="361" t="s">
        <v>534</v>
      </c>
      <c r="B746" s="361"/>
      <c r="C746" s="361"/>
      <c r="D746" s="361"/>
      <c r="E746" s="977" t="s">
        <v>700</v>
      </c>
      <c r="F746" s="975"/>
      <c r="G746" s="975"/>
      <c r="H746" s="100" t="str">
        <f>IF(E746="","","-")</f>
        <v>-</v>
      </c>
      <c r="I746" s="975"/>
      <c r="J746" s="975"/>
      <c r="K746" s="100" t="str">
        <f>IF(I746="","","-")</f>
        <v/>
      </c>
      <c r="L746" s="976">
        <v>211</v>
      </c>
      <c r="M746" s="976"/>
      <c r="N746" s="100" t="str">
        <f>IF(O746="","","-")</f>
        <v/>
      </c>
      <c r="O746" s="978"/>
      <c r="P746" s="979"/>
      <c r="Q746" s="977"/>
      <c r="R746" s="975"/>
      <c r="S746" s="975"/>
      <c r="T746" s="100" t="str">
        <f>IF(Q746="","","-")</f>
        <v/>
      </c>
      <c r="U746" s="975"/>
      <c r="V746" s="975"/>
      <c r="W746" s="100" t="str">
        <f>IF(U746="","","-")</f>
        <v/>
      </c>
      <c r="X746" s="976"/>
      <c r="Y746" s="976"/>
      <c r="Z746" s="100" t="str">
        <f>IF(AA746="","","-")</f>
        <v/>
      </c>
      <c r="AA746" s="978"/>
      <c r="AB746" s="979"/>
      <c r="AC746" s="977"/>
      <c r="AD746" s="975"/>
      <c r="AE746" s="975"/>
      <c r="AF746" s="100" t="str">
        <f>IF(AC746="","","-")</f>
        <v/>
      </c>
      <c r="AG746" s="975"/>
      <c r="AH746" s="975"/>
      <c r="AI746" s="100" t="str">
        <f>IF(AG746="","","-")</f>
        <v/>
      </c>
      <c r="AJ746" s="976"/>
      <c r="AK746" s="976"/>
      <c r="AL746" s="100" t="str">
        <f>IF(AM746="","","-")</f>
        <v/>
      </c>
      <c r="AM746" s="978"/>
      <c r="AN746" s="979"/>
      <c r="AO746" s="977"/>
      <c r="AP746" s="975"/>
      <c r="AQ746" s="100" t="str">
        <f>IF(AO746="","","-")</f>
        <v/>
      </c>
      <c r="AR746" s="975"/>
      <c r="AS746" s="975"/>
      <c r="AT746" s="100" t="str">
        <f>IF(AR746="","","-")</f>
        <v/>
      </c>
      <c r="AU746" s="976"/>
      <c r="AV746" s="976"/>
      <c r="AW746" s="100" t="str">
        <f>IF(AX746="","","-")</f>
        <v/>
      </c>
      <c r="AX746" s="103"/>
    </row>
    <row r="747" spans="1:51" ht="24.75" customHeight="1" x14ac:dyDescent="0.15">
      <c r="A747" s="361" t="s">
        <v>496</v>
      </c>
      <c r="B747" s="361"/>
      <c r="C747" s="361"/>
      <c r="D747" s="361"/>
      <c r="E747" s="977" t="s">
        <v>700</v>
      </c>
      <c r="F747" s="975"/>
      <c r="G747" s="975"/>
      <c r="H747" s="100" t="str">
        <f>IF(E747="","","-")</f>
        <v>-</v>
      </c>
      <c r="I747" s="975"/>
      <c r="J747" s="975"/>
      <c r="K747" s="100" t="str">
        <f>IF(I747="","","-")</f>
        <v/>
      </c>
      <c r="L747" s="976">
        <v>216</v>
      </c>
      <c r="M747" s="976"/>
      <c r="N747" s="100" t="str">
        <f>IF(O747="","","-")</f>
        <v/>
      </c>
      <c r="O747" s="978"/>
      <c r="P747" s="979"/>
      <c r="Q747" s="977"/>
      <c r="R747" s="975"/>
      <c r="S747" s="975"/>
      <c r="T747" s="100" t="str">
        <f>IF(Q747="","","-")</f>
        <v/>
      </c>
      <c r="U747" s="975"/>
      <c r="V747" s="975"/>
      <c r="W747" s="100" t="str">
        <f>IF(U747="","","-")</f>
        <v/>
      </c>
      <c r="X747" s="976"/>
      <c r="Y747" s="976"/>
      <c r="Z747" s="100" t="str">
        <f>IF(AA747="","","-")</f>
        <v/>
      </c>
      <c r="AA747" s="978"/>
      <c r="AB747" s="979"/>
      <c r="AC747" s="977"/>
      <c r="AD747" s="975"/>
      <c r="AE747" s="975"/>
      <c r="AF747" s="100" t="str">
        <f>IF(AC747="","","-")</f>
        <v/>
      </c>
      <c r="AG747" s="975"/>
      <c r="AH747" s="975"/>
      <c r="AI747" s="100" t="str">
        <f>IF(AG747="","","-")</f>
        <v/>
      </c>
      <c r="AJ747" s="976"/>
      <c r="AK747" s="976"/>
      <c r="AL747" s="100" t="str">
        <f>IF(AM747="","","-")</f>
        <v/>
      </c>
      <c r="AM747" s="978"/>
      <c r="AN747" s="979"/>
      <c r="AO747" s="977"/>
      <c r="AP747" s="975"/>
      <c r="AQ747" s="100" t="str">
        <f>IF(AO747="","","-")</f>
        <v/>
      </c>
      <c r="AR747" s="975"/>
      <c r="AS747" s="975"/>
      <c r="AT747" s="100" t="str">
        <f>IF(AR747="","","-")</f>
        <v/>
      </c>
      <c r="AU747" s="976"/>
      <c r="AV747" s="976"/>
      <c r="AW747" s="100" t="str">
        <f>IF(AX747="","","-")</f>
        <v/>
      </c>
      <c r="AX747" s="103"/>
    </row>
    <row r="748" spans="1:51" ht="28.35" customHeight="1" x14ac:dyDescent="0.15">
      <c r="A748" s="612" t="s">
        <v>371</v>
      </c>
      <c r="B748" s="613"/>
      <c r="C748" s="613"/>
      <c r="D748" s="613"/>
      <c r="E748" s="613"/>
      <c r="F748" s="614"/>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373</v>
      </c>
      <c r="B787" s="627"/>
      <c r="C787" s="627"/>
      <c r="D787" s="627"/>
      <c r="E787" s="627"/>
      <c r="F787" s="628"/>
      <c r="G787" s="593" t="s">
        <v>846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x14ac:dyDescent="0.15">
      <c r="A788" s="629"/>
      <c r="B788" s="630"/>
      <c r="C788" s="630"/>
      <c r="D788" s="630"/>
      <c r="E788" s="630"/>
      <c r="F788" s="631"/>
      <c r="G788" s="808"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4"/>
      <c r="AC788" s="808"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847</v>
      </c>
      <c r="H789" s="669"/>
      <c r="I789" s="669"/>
      <c r="J789" s="669"/>
      <c r="K789" s="670"/>
      <c r="L789" s="662" t="s">
        <v>850</v>
      </c>
      <c r="M789" s="663"/>
      <c r="N789" s="663"/>
      <c r="O789" s="663"/>
      <c r="P789" s="663"/>
      <c r="Q789" s="663"/>
      <c r="R789" s="663"/>
      <c r="S789" s="663"/>
      <c r="T789" s="663"/>
      <c r="U789" s="663"/>
      <c r="V789" s="663"/>
      <c r="W789" s="663"/>
      <c r="X789" s="664"/>
      <c r="Y789" s="382">
        <v>32.6</v>
      </c>
      <c r="Z789" s="383"/>
      <c r="AA789" s="383"/>
      <c r="AB789" s="798"/>
      <c r="AC789" s="668" t="s">
        <v>806</v>
      </c>
      <c r="AD789" s="669"/>
      <c r="AE789" s="669"/>
      <c r="AF789" s="669"/>
      <c r="AG789" s="670"/>
      <c r="AH789" s="662" t="s">
        <v>813</v>
      </c>
      <c r="AI789" s="663"/>
      <c r="AJ789" s="663"/>
      <c r="AK789" s="663"/>
      <c r="AL789" s="663"/>
      <c r="AM789" s="663"/>
      <c r="AN789" s="663"/>
      <c r="AO789" s="663"/>
      <c r="AP789" s="663"/>
      <c r="AQ789" s="663"/>
      <c r="AR789" s="663"/>
      <c r="AS789" s="663"/>
      <c r="AT789" s="664"/>
      <c r="AU789" s="382">
        <v>5</v>
      </c>
      <c r="AV789" s="383"/>
      <c r="AW789" s="383"/>
      <c r="AX789" s="384"/>
    </row>
    <row r="790" spans="1:51" ht="24.75" customHeight="1" x14ac:dyDescent="0.15">
      <c r="A790" s="629"/>
      <c r="B790" s="630"/>
      <c r="C790" s="630"/>
      <c r="D790" s="630"/>
      <c r="E790" s="630"/>
      <c r="F790" s="631"/>
      <c r="G790" s="604" t="s">
        <v>848</v>
      </c>
      <c r="H790" s="605"/>
      <c r="I790" s="605"/>
      <c r="J790" s="605"/>
      <c r="K790" s="606"/>
      <c r="L790" s="596" t="s">
        <v>855</v>
      </c>
      <c r="M790" s="597"/>
      <c r="N790" s="597"/>
      <c r="O790" s="597"/>
      <c r="P790" s="597"/>
      <c r="Q790" s="597"/>
      <c r="R790" s="597"/>
      <c r="S790" s="597"/>
      <c r="T790" s="597"/>
      <c r="U790" s="597"/>
      <c r="V790" s="597"/>
      <c r="W790" s="597"/>
      <c r="X790" s="598"/>
      <c r="Y790" s="599">
        <v>7.7</v>
      </c>
      <c r="Z790" s="600"/>
      <c r="AA790" s="600"/>
      <c r="AB790" s="610"/>
      <c r="AC790" s="604" t="s">
        <v>807</v>
      </c>
      <c r="AD790" s="605"/>
      <c r="AE790" s="605"/>
      <c r="AF790" s="605"/>
      <c r="AG790" s="606"/>
      <c r="AH790" s="596" t="s">
        <v>814</v>
      </c>
      <c r="AI790" s="597"/>
      <c r="AJ790" s="597"/>
      <c r="AK790" s="597"/>
      <c r="AL790" s="597"/>
      <c r="AM790" s="597"/>
      <c r="AN790" s="597"/>
      <c r="AO790" s="597"/>
      <c r="AP790" s="597"/>
      <c r="AQ790" s="597"/>
      <c r="AR790" s="597"/>
      <c r="AS790" s="597"/>
      <c r="AT790" s="598"/>
      <c r="AU790" s="599">
        <v>3.7</v>
      </c>
      <c r="AV790" s="600"/>
      <c r="AW790" s="600"/>
      <c r="AX790" s="601"/>
    </row>
    <row r="791" spans="1:51" ht="24.75" customHeight="1" x14ac:dyDescent="0.15">
      <c r="A791" s="629"/>
      <c r="B791" s="630"/>
      <c r="C791" s="630"/>
      <c r="D791" s="630"/>
      <c r="E791" s="630"/>
      <c r="F791" s="631"/>
      <c r="G791" s="604" t="s">
        <v>773</v>
      </c>
      <c r="H791" s="605"/>
      <c r="I791" s="605"/>
      <c r="J791" s="605"/>
      <c r="K791" s="606"/>
      <c r="L791" s="596" t="s">
        <v>851</v>
      </c>
      <c r="M791" s="597"/>
      <c r="N791" s="597"/>
      <c r="O791" s="597"/>
      <c r="P791" s="597"/>
      <c r="Q791" s="597"/>
      <c r="R791" s="597"/>
      <c r="S791" s="597"/>
      <c r="T791" s="597"/>
      <c r="U791" s="597"/>
      <c r="V791" s="597"/>
      <c r="W791" s="597"/>
      <c r="X791" s="598"/>
      <c r="Y791" s="599">
        <v>3.5</v>
      </c>
      <c r="Z791" s="600"/>
      <c r="AA791" s="600"/>
      <c r="AB791" s="610"/>
      <c r="AC791" s="604" t="s">
        <v>808</v>
      </c>
      <c r="AD791" s="605"/>
      <c r="AE791" s="605"/>
      <c r="AF791" s="605"/>
      <c r="AG791" s="606"/>
      <c r="AH791" s="596" t="s">
        <v>815</v>
      </c>
      <c r="AI791" s="597"/>
      <c r="AJ791" s="597"/>
      <c r="AK791" s="597"/>
      <c r="AL791" s="597"/>
      <c r="AM791" s="597"/>
      <c r="AN791" s="597"/>
      <c r="AO791" s="597"/>
      <c r="AP791" s="597"/>
      <c r="AQ791" s="597"/>
      <c r="AR791" s="597"/>
      <c r="AS791" s="597"/>
      <c r="AT791" s="598"/>
      <c r="AU791" s="599">
        <v>2</v>
      </c>
      <c r="AV791" s="600"/>
      <c r="AW791" s="600"/>
      <c r="AX791" s="601"/>
    </row>
    <row r="792" spans="1:51" ht="24.75" customHeight="1" x14ac:dyDescent="0.15">
      <c r="A792" s="629"/>
      <c r="B792" s="630"/>
      <c r="C792" s="630"/>
      <c r="D792" s="630"/>
      <c r="E792" s="630"/>
      <c r="F792" s="631"/>
      <c r="G792" s="604" t="s">
        <v>848</v>
      </c>
      <c r="H792" s="605"/>
      <c r="I792" s="605"/>
      <c r="J792" s="605"/>
      <c r="K792" s="606"/>
      <c r="L792" s="596" t="s">
        <v>1169</v>
      </c>
      <c r="M792" s="597"/>
      <c r="N792" s="597"/>
      <c r="O792" s="597"/>
      <c r="P792" s="597"/>
      <c r="Q792" s="597"/>
      <c r="R792" s="597"/>
      <c r="S792" s="597"/>
      <c r="T792" s="597"/>
      <c r="U792" s="597"/>
      <c r="V792" s="597"/>
      <c r="W792" s="597"/>
      <c r="X792" s="598"/>
      <c r="Y792" s="599">
        <v>3</v>
      </c>
      <c r="Z792" s="600"/>
      <c r="AA792" s="600"/>
      <c r="AB792" s="610"/>
      <c r="AC792" s="604" t="s">
        <v>809</v>
      </c>
      <c r="AD792" s="605"/>
      <c r="AE792" s="605"/>
      <c r="AF792" s="605"/>
      <c r="AG792" s="606"/>
      <c r="AH792" s="596" t="s">
        <v>816</v>
      </c>
      <c r="AI792" s="597"/>
      <c r="AJ792" s="597"/>
      <c r="AK792" s="597"/>
      <c r="AL792" s="597"/>
      <c r="AM792" s="597"/>
      <c r="AN792" s="597"/>
      <c r="AO792" s="597"/>
      <c r="AP792" s="597"/>
      <c r="AQ792" s="597"/>
      <c r="AR792" s="597"/>
      <c r="AS792" s="597"/>
      <c r="AT792" s="598"/>
      <c r="AU792" s="599">
        <v>2</v>
      </c>
      <c r="AV792" s="600"/>
      <c r="AW792" s="600"/>
      <c r="AX792" s="601"/>
    </row>
    <row r="793" spans="1:51" ht="24.75" customHeight="1" x14ac:dyDescent="0.15">
      <c r="A793" s="629"/>
      <c r="B793" s="630"/>
      <c r="C793" s="630"/>
      <c r="D793" s="630"/>
      <c r="E793" s="630"/>
      <c r="F793" s="631"/>
      <c r="G793" s="604" t="s">
        <v>785</v>
      </c>
      <c r="H793" s="605"/>
      <c r="I793" s="605"/>
      <c r="J793" s="605"/>
      <c r="K793" s="606"/>
      <c r="L793" s="596" t="s">
        <v>852</v>
      </c>
      <c r="M793" s="597"/>
      <c r="N793" s="597"/>
      <c r="O793" s="597"/>
      <c r="P793" s="597"/>
      <c r="Q793" s="597"/>
      <c r="R793" s="597"/>
      <c r="S793" s="597"/>
      <c r="T793" s="597"/>
      <c r="U793" s="597"/>
      <c r="V793" s="597"/>
      <c r="W793" s="597"/>
      <c r="X793" s="598"/>
      <c r="Y793" s="599">
        <v>1.2</v>
      </c>
      <c r="Z793" s="600"/>
      <c r="AA793" s="600"/>
      <c r="AB793" s="610"/>
      <c r="AC793" s="604" t="s">
        <v>810</v>
      </c>
      <c r="AD793" s="605"/>
      <c r="AE793" s="605"/>
      <c r="AF793" s="605"/>
      <c r="AG793" s="606"/>
      <c r="AH793" s="596" t="s">
        <v>817</v>
      </c>
      <c r="AI793" s="597"/>
      <c r="AJ793" s="597"/>
      <c r="AK793" s="597"/>
      <c r="AL793" s="597"/>
      <c r="AM793" s="597"/>
      <c r="AN793" s="597"/>
      <c r="AO793" s="597"/>
      <c r="AP793" s="597"/>
      <c r="AQ793" s="597"/>
      <c r="AR793" s="597"/>
      <c r="AS793" s="597"/>
      <c r="AT793" s="598"/>
      <c r="AU793" s="599">
        <v>0.5</v>
      </c>
      <c r="AV793" s="600"/>
      <c r="AW793" s="600"/>
      <c r="AX793" s="601"/>
    </row>
    <row r="794" spans="1:51" ht="24.75" customHeight="1" x14ac:dyDescent="0.15">
      <c r="A794" s="629"/>
      <c r="B794" s="630"/>
      <c r="C794" s="630"/>
      <c r="D794" s="630"/>
      <c r="E794" s="630"/>
      <c r="F794" s="631"/>
      <c r="G794" s="604" t="s">
        <v>1170</v>
      </c>
      <c r="H794" s="605"/>
      <c r="I794" s="605"/>
      <c r="J794" s="605"/>
      <c r="K794" s="606"/>
      <c r="L794" s="596" t="s">
        <v>854</v>
      </c>
      <c r="M794" s="597"/>
      <c r="N794" s="597"/>
      <c r="O794" s="597"/>
      <c r="P794" s="597"/>
      <c r="Q794" s="597"/>
      <c r="R794" s="597"/>
      <c r="S794" s="597"/>
      <c r="T794" s="597"/>
      <c r="U794" s="597"/>
      <c r="V794" s="597"/>
      <c r="W794" s="597"/>
      <c r="X794" s="598"/>
      <c r="Y794" s="599">
        <v>0.7</v>
      </c>
      <c r="Z794" s="600"/>
      <c r="AA794" s="600"/>
      <c r="AB794" s="610"/>
      <c r="AC794" s="604" t="s">
        <v>811</v>
      </c>
      <c r="AD794" s="605"/>
      <c r="AE794" s="605"/>
      <c r="AF794" s="605"/>
      <c r="AG794" s="606"/>
      <c r="AH794" s="596" t="s">
        <v>818</v>
      </c>
      <c r="AI794" s="597"/>
      <c r="AJ794" s="597"/>
      <c r="AK794" s="597"/>
      <c r="AL794" s="597"/>
      <c r="AM794" s="597"/>
      <c r="AN794" s="597"/>
      <c r="AO794" s="597"/>
      <c r="AP794" s="597"/>
      <c r="AQ794" s="597"/>
      <c r="AR794" s="597"/>
      <c r="AS794" s="597"/>
      <c r="AT794" s="598"/>
      <c r="AU794" s="599">
        <v>0.5</v>
      </c>
      <c r="AV794" s="600"/>
      <c r="AW794" s="600"/>
      <c r="AX794" s="601"/>
    </row>
    <row r="795" spans="1:51" ht="24.75" customHeight="1" x14ac:dyDescent="0.15">
      <c r="A795" s="629"/>
      <c r="B795" s="630"/>
      <c r="C795" s="630"/>
      <c r="D795" s="630"/>
      <c r="E795" s="630"/>
      <c r="F795" s="631"/>
      <c r="G795" s="604" t="s">
        <v>834</v>
      </c>
      <c r="H795" s="605"/>
      <c r="I795" s="605"/>
      <c r="J795" s="605"/>
      <c r="K795" s="606"/>
      <c r="L795" s="596" t="s">
        <v>853</v>
      </c>
      <c r="M795" s="597"/>
      <c r="N795" s="597"/>
      <c r="O795" s="597"/>
      <c r="P795" s="597"/>
      <c r="Q795" s="597"/>
      <c r="R795" s="597"/>
      <c r="S795" s="597"/>
      <c r="T795" s="597"/>
      <c r="U795" s="597"/>
      <c r="V795" s="597"/>
      <c r="W795" s="597"/>
      <c r="X795" s="598"/>
      <c r="Y795" s="599">
        <v>0.1</v>
      </c>
      <c r="Z795" s="600"/>
      <c r="AA795" s="600"/>
      <c r="AB795" s="610"/>
      <c r="AC795" s="604" t="s">
        <v>812</v>
      </c>
      <c r="AD795" s="605"/>
      <c r="AE795" s="605"/>
      <c r="AF795" s="605"/>
      <c r="AG795" s="606"/>
      <c r="AH795" s="596" t="s">
        <v>819</v>
      </c>
      <c r="AI795" s="597"/>
      <c r="AJ795" s="597"/>
      <c r="AK795" s="597"/>
      <c r="AL795" s="597"/>
      <c r="AM795" s="597"/>
      <c r="AN795" s="597"/>
      <c r="AO795" s="597"/>
      <c r="AP795" s="597"/>
      <c r="AQ795" s="597"/>
      <c r="AR795" s="597"/>
      <c r="AS795" s="597"/>
      <c r="AT795" s="598"/>
      <c r="AU795" s="599">
        <v>1.3</v>
      </c>
      <c r="AV795" s="600"/>
      <c r="AW795" s="600"/>
      <c r="AX795" s="601"/>
    </row>
    <row r="796" spans="1:51" ht="24.75" customHeight="1" x14ac:dyDescent="0.15">
      <c r="A796" s="629"/>
      <c r="B796" s="630"/>
      <c r="C796" s="630"/>
      <c r="D796" s="630"/>
      <c r="E796" s="630"/>
      <c r="F796" s="631"/>
      <c r="G796" s="604" t="s">
        <v>849</v>
      </c>
      <c r="H796" s="605"/>
      <c r="I796" s="605"/>
      <c r="J796" s="605"/>
      <c r="K796" s="606"/>
      <c r="L796" s="596"/>
      <c r="M796" s="597"/>
      <c r="N796" s="597"/>
      <c r="O796" s="597"/>
      <c r="P796" s="597"/>
      <c r="Q796" s="597"/>
      <c r="R796" s="597"/>
      <c r="S796" s="597"/>
      <c r="T796" s="597"/>
      <c r="U796" s="597"/>
      <c r="V796" s="597"/>
      <c r="W796" s="597"/>
      <c r="X796" s="598"/>
      <c r="Y796" s="599">
        <v>21.9</v>
      </c>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19" t="s">
        <v>20</v>
      </c>
      <c r="H799" s="820"/>
      <c r="I799" s="820"/>
      <c r="J799" s="820"/>
      <c r="K799" s="820"/>
      <c r="L799" s="821"/>
      <c r="M799" s="822"/>
      <c r="N799" s="822"/>
      <c r="O799" s="822"/>
      <c r="P799" s="822"/>
      <c r="Q799" s="822"/>
      <c r="R799" s="822"/>
      <c r="S799" s="822"/>
      <c r="T799" s="822"/>
      <c r="U799" s="822"/>
      <c r="V799" s="822"/>
      <c r="W799" s="822"/>
      <c r="X799" s="823"/>
      <c r="Y799" s="824">
        <f>SUM(Y789:AB798)</f>
        <v>70.700000000000017</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15</v>
      </c>
      <c r="AV799" s="825"/>
      <c r="AW799" s="825"/>
      <c r="AX799" s="827"/>
    </row>
    <row r="800" spans="1:51" ht="24.75" customHeight="1" x14ac:dyDescent="0.15">
      <c r="A800" s="629"/>
      <c r="B800" s="630"/>
      <c r="C800" s="630"/>
      <c r="D800" s="630"/>
      <c r="E800" s="630"/>
      <c r="F800" s="631"/>
      <c r="G800" s="593" t="s">
        <v>796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771</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2</v>
      </c>
    </row>
    <row r="801" spans="1:51" ht="24.75" customHeight="1" x14ac:dyDescent="0.15">
      <c r="A801" s="629"/>
      <c r="B801" s="630"/>
      <c r="C801" s="630"/>
      <c r="D801" s="630"/>
      <c r="E801" s="630"/>
      <c r="F801" s="631"/>
      <c r="G801" s="808"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4"/>
      <c r="AC801" s="808"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1005</v>
      </c>
      <c r="H802" s="669"/>
      <c r="I802" s="669"/>
      <c r="J802" s="669"/>
      <c r="K802" s="670"/>
      <c r="L802" s="662" t="s">
        <v>798</v>
      </c>
      <c r="M802" s="663"/>
      <c r="N802" s="663"/>
      <c r="O802" s="663"/>
      <c r="P802" s="663"/>
      <c r="Q802" s="663"/>
      <c r="R802" s="663"/>
      <c r="S802" s="663"/>
      <c r="T802" s="663"/>
      <c r="U802" s="663"/>
      <c r="V802" s="663"/>
      <c r="W802" s="663"/>
      <c r="X802" s="664"/>
      <c r="Y802" s="382">
        <v>13</v>
      </c>
      <c r="Z802" s="383"/>
      <c r="AA802" s="383"/>
      <c r="AB802" s="798"/>
      <c r="AC802" s="668" t="s">
        <v>772</v>
      </c>
      <c r="AD802" s="669"/>
      <c r="AE802" s="669"/>
      <c r="AF802" s="669"/>
      <c r="AG802" s="670"/>
      <c r="AH802" s="662" t="s">
        <v>778</v>
      </c>
      <c r="AI802" s="663"/>
      <c r="AJ802" s="663"/>
      <c r="AK802" s="663"/>
      <c r="AL802" s="663"/>
      <c r="AM802" s="663"/>
      <c r="AN802" s="663"/>
      <c r="AO802" s="663"/>
      <c r="AP802" s="663"/>
      <c r="AQ802" s="663"/>
      <c r="AR802" s="663"/>
      <c r="AS802" s="663"/>
      <c r="AT802" s="664"/>
      <c r="AU802" s="382">
        <v>1.8</v>
      </c>
      <c r="AV802" s="383"/>
      <c r="AW802" s="383"/>
      <c r="AX802" s="384"/>
      <c r="AY802">
        <f t="shared" ref="AY802:AY812" si="31">$AY$800</f>
        <v>2</v>
      </c>
    </row>
    <row r="803" spans="1:51" ht="24.75" customHeight="1" x14ac:dyDescent="0.15">
      <c r="A803" s="629"/>
      <c r="B803" s="630"/>
      <c r="C803" s="630"/>
      <c r="D803" s="630"/>
      <c r="E803" s="630"/>
      <c r="F803" s="631"/>
      <c r="G803" s="604" t="s">
        <v>1006</v>
      </c>
      <c r="H803" s="605"/>
      <c r="I803" s="605"/>
      <c r="J803" s="605"/>
      <c r="K803" s="606"/>
      <c r="L803" s="596" t="s">
        <v>799</v>
      </c>
      <c r="M803" s="597"/>
      <c r="N803" s="597"/>
      <c r="O803" s="597"/>
      <c r="P803" s="597"/>
      <c r="Q803" s="597"/>
      <c r="R803" s="597"/>
      <c r="S803" s="597"/>
      <c r="T803" s="597"/>
      <c r="U803" s="597"/>
      <c r="V803" s="597"/>
      <c r="W803" s="597"/>
      <c r="X803" s="598"/>
      <c r="Y803" s="599">
        <v>4</v>
      </c>
      <c r="Z803" s="600"/>
      <c r="AA803" s="600"/>
      <c r="AB803" s="610"/>
      <c r="AC803" s="604" t="s">
        <v>773</v>
      </c>
      <c r="AD803" s="605"/>
      <c r="AE803" s="605"/>
      <c r="AF803" s="605"/>
      <c r="AG803" s="606"/>
      <c r="AH803" s="596" t="s">
        <v>779</v>
      </c>
      <c r="AI803" s="597"/>
      <c r="AJ803" s="597"/>
      <c r="AK803" s="597"/>
      <c r="AL803" s="597"/>
      <c r="AM803" s="597"/>
      <c r="AN803" s="597"/>
      <c r="AO803" s="597"/>
      <c r="AP803" s="597"/>
      <c r="AQ803" s="597"/>
      <c r="AR803" s="597"/>
      <c r="AS803" s="597"/>
      <c r="AT803" s="598"/>
      <c r="AU803" s="599">
        <v>0.2</v>
      </c>
      <c r="AV803" s="600"/>
      <c r="AW803" s="600"/>
      <c r="AX803" s="601"/>
      <c r="AY803">
        <f t="shared" si="31"/>
        <v>2</v>
      </c>
    </row>
    <row r="804" spans="1:51" ht="24.75" customHeight="1" x14ac:dyDescent="0.15">
      <c r="A804" s="629"/>
      <c r="B804" s="630"/>
      <c r="C804" s="630"/>
      <c r="D804" s="630"/>
      <c r="E804" s="630"/>
      <c r="F804" s="631"/>
      <c r="G804" s="604" t="s">
        <v>1007</v>
      </c>
      <c r="H804" s="605"/>
      <c r="I804" s="605"/>
      <c r="J804" s="605"/>
      <c r="K804" s="606"/>
      <c r="L804" s="596" t="s">
        <v>800</v>
      </c>
      <c r="M804" s="597"/>
      <c r="N804" s="597"/>
      <c r="O804" s="597"/>
      <c r="P804" s="597"/>
      <c r="Q804" s="597"/>
      <c r="R804" s="597"/>
      <c r="S804" s="597"/>
      <c r="T804" s="597"/>
      <c r="U804" s="597"/>
      <c r="V804" s="597"/>
      <c r="W804" s="597"/>
      <c r="X804" s="598"/>
      <c r="Y804" s="599">
        <v>2</v>
      </c>
      <c r="Z804" s="600"/>
      <c r="AA804" s="600"/>
      <c r="AB804" s="610"/>
      <c r="AC804" s="604" t="s">
        <v>774</v>
      </c>
      <c r="AD804" s="605"/>
      <c r="AE804" s="605"/>
      <c r="AF804" s="605"/>
      <c r="AG804" s="606"/>
      <c r="AH804" s="596" t="s">
        <v>780</v>
      </c>
      <c r="AI804" s="597"/>
      <c r="AJ804" s="597"/>
      <c r="AK804" s="597"/>
      <c r="AL804" s="597"/>
      <c r="AM804" s="597"/>
      <c r="AN804" s="597"/>
      <c r="AO804" s="597"/>
      <c r="AP804" s="597"/>
      <c r="AQ804" s="597"/>
      <c r="AR804" s="597"/>
      <c r="AS804" s="597"/>
      <c r="AT804" s="598"/>
      <c r="AU804" s="599">
        <v>1.5</v>
      </c>
      <c r="AV804" s="600"/>
      <c r="AW804" s="600"/>
      <c r="AX804" s="601"/>
      <c r="AY804">
        <f t="shared" si="31"/>
        <v>2</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t="s">
        <v>775</v>
      </c>
      <c r="AD805" s="605"/>
      <c r="AE805" s="605"/>
      <c r="AF805" s="605"/>
      <c r="AG805" s="606"/>
      <c r="AH805" s="596" t="s">
        <v>781</v>
      </c>
      <c r="AI805" s="597"/>
      <c r="AJ805" s="597"/>
      <c r="AK805" s="597"/>
      <c r="AL805" s="597"/>
      <c r="AM805" s="597"/>
      <c r="AN805" s="597"/>
      <c r="AO805" s="597"/>
      <c r="AP805" s="597"/>
      <c r="AQ805" s="597"/>
      <c r="AR805" s="597"/>
      <c r="AS805" s="597"/>
      <c r="AT805" s="598"/>
      <c r="AU805" s="599">
        <v>0.1</v>
      </c>
      <c r="AV805" s="600"/>
      <c r="AW805" s="600"/>
      <c r="AX805" s="601"/>
      <c r="AY805">
        <f t="shared" si="31"/>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t="s">
        <v>776</v>
      </c>
      <c r="AD806" s="605"/>
      <c r="AE806" s="605"/>
      <c r="AF806" s="605"/>
      <c r="AG806" s="606"/>
      <c r="AH806" s="596" t="s">
        <v>782</v>
      </c>
      <c r="AI806" s="597"/>
      <c r="AJ806" s="597"/>
      <c r="AK806" s="597"/>
      <c r="AL806" s="597"/>
      <c r="AM806" s="597"/>
      <c r="AN806" s="597"/>
      <c r="AO806" s="597"/>
      <c r="AP806" s="597"/>
      <c r="AQ806" s="597"/>
      <c r="AR806" s="597"/>
      <c r="AS806" s="597"/>
      <c r="AT806" s="598"/>
      <c r="AU806" s="599">
        <v>1</v>
      </c>
      <c r="AV806" s="600"/>
      <c r="AW806" s="600"/>
      <c r="AX806" s="601"/>
      <c r="AY806">
        <f t="shared" si="31"/>
        <v>2</v>
      </c>
    </row>
    <row r="807" spans="1:51" ht="24.75"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t="s">
        <v>777</v>
      </c>
      <c r="AD807" s="605"/>
      <c r="AE807" s="605"/>
      <c r="AF807" s="605"/>
      <c r="AG807" s="606"/>
      <c r="AH807" s="596"/>
      <c r="AI807" s="597"/>
      <c r="AJ807" s="597"/>
      <c r="AK807" s="597"/>
      <c r="AL807" s="597"/>
      <c r="AM807" s="597"/>
      <c r="AN807" s="597"/>
      <c r="AO807" s="597"/>
      <c r="AP807" s="597"/>
      <c r="AQ807" s="597"/>
      <c r="AR807" s="597"/>
      <c r="AS807" s="597"/>
      <c r="AT807" s="598"/>
      <c r="AU807" s="599">
        <v>0.4</v>
      </c>
      <c r="AV807" s="600"/>
      <c r="AW807" s="600"/>
      <c r="AX807" s="601"/>
      <c r="AY807">
        <f t="shared" si="31"/>
        <v>2</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31"/>
        <v>2</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31"/>
        <v>2</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31"/>
        <v>2</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31"/>
        <v>2</v>
      </c>
    </row>
    <row r="812" spans="1:51" ht="24.75" customHeight="1" thickBot="1" x14ac:dyDescent="0.2">
      <c r="A812" s="629"/>
      <c r="B812" s="630"/>
      <c r="C812" s="630"/>
      <c r="D812" s="630"/>
      <c r="E812" s="630"/>
      <c r="F812" s="631"/>
      <c r="G812" s="819" t="s">
        <v>20</v>
      </c>
      <c r="H812" s="820"/>
      <c r="I812" s="820"/>
      <c r="J812" s="820"/>
      <c r="K812" s="820"/>
      <c r="L812" s="821"/>
      <c r="M812" s="822"/>
      <c r="N812" s="822"/>
      <c r="O812" s="822"/>
      <c r="P812" s="822"/>
      <c r="Q812" s="822"/>
      <c r="R812" s="822"/>
      <c r="S812" s="822"/>
      <c r="T812" s="822"/>
      <c r="U812" s="822"/>
      <c r="V812" s="822"/>
      <c r="W812" s="822"/>
      <c r="X812" s="823"/>
      <c r="Y812" s="824">
        <f>SUM(Y802:AB811)</f>
        <v>19</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5</v>
      </c>
      <c r="AV812" s="825"/>
      <c r="AW812" s="825"/>
      <c r="AX812" s="827"/>
      <c r="AY812">
        <f t="shared" si="31"/>
        <v>2</v>
      </c>
    </row>
    <row r="813" spans="1:51" ht="24.75" customHeight="1" x14ac:dyDescent="0.15">
      <c r="A813" s="629"/>
      <c r="B813" s="630"/>
      <c r="C813" s="630"/>
      <c r="D813" s="630"/>
      <c r="E813" s="630"/>
      <c r="F813" s="631"/>
      <c r="G813" s="593" t="s">
        <v>783</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831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2</v>
      </c>
    </row>
    <row r="814" spans="1:51" ht="24.75" customHeight="1" x14ac:dyDescent="0.15">
      <c r="A814" s="629"/>
      <c r="B814" s="630"/>
      <c r="C814" s="630"/>
      <c r="D814" s="630"/>
      <c r="E814" s="630"/>
      <c r="F814" s="631"/>
      <c r="G814" s="808"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4"/>
      <c r="AC814" s="808"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772</v>
      </c>
      <c r="H815" s="669"/>
      <c r="I815" s="669"/>
      <c r="J815" s="669"/>
      <c r="K815" s="670"/>
      <c r="L815" s="662" t="s">
        <v>789</v>
      </c>
      <c r="M815" s="663"/>
      <c r="N815" s="663"/>
      <c r="O815" s="663"/>
      <c r="P815" s="663"/>
      <c r="Q815" s="663"/>
      <c r="R815" s="663"/>
      <c r="S815" s="663"/>
      <c r="T815" s="663"/>
      <c r="U815" s="663"/>
      <c r="V815" s="663"/>
      <c r="W815" s="663"/>
      <c r="X815" s="664"/>
      <c r="Y815" s="382">
        <v>24.5</v>
      </c>
      <c r="Z815" s="383"/>
      <c r="AA815" s="383"/>
      <c r="AB815" s="798"/>
      <c r="AC815" s="668" t="s">
        <v>832</v>
      </c>
      <c r="AD815" s="669"/>
      <c r="AE815" s="669"/>
      <c r="AF815" s="669"/>
      <c r="AG815" s="670"/>
      <c r="AH815" s="662" t="s">
        <v>838</v>
      </c>
      <c r="AI815" s="663"/>
      <c r="AJ815" s="663"/>
      <c r="AK815" s="663"/>
      <c r="AL815" s="663"/>
      <c r="AM815" s="663"/>
      <c r="AN815" s="663"/>
      <c r="AO815" s="663"/>
      <c r="AP815" s="663"/>
      <c r="AQ815" s="663"/>
      <c r="AR815" s="663"/>
      <c r="AS815" s="663"/>
      <c r="AT815" s="664"/>
      <c r="AU815" s="382">
        <v>2.1</v>
      </c>
      <c r="AV815" s="383"/>
      <c r="AW815" s="383"/>
      <c r="AX815" s="384"/>
      <c r="AY815">
        <f t="shared" ref="AY815:AY825" si="32">$AY$813</f>
        <v>2</v>
      </c>
    </row>
    <row r="816" spans="1:51" ht="24.75" customHeight="1" x14ac:dyDescent="0.15">
      <c r="A816" s="629"/>
      <c r="B816" s="630"/>
      <c r="C816" s="630"/>
      <c r="D816" s="630"/>
      <c r="E816" s="630"/>
      <c r="F816" s="631"/>
      <c r="G816" s="604" t="s">
        <v>773</v>
      </c>
      <c r="H816" s="605"/>
      <c r="I816" s="605"/>
      <c r="J816" s="605"/>
      <c r="K816" s="606"/>
      <c r="L816" s="596" t="s">
        <v>791</v>
      </c>
      <c r="M816" s="597"/>
      <c r="N816" s="597"/>
      <c r="O816" s="597"/>
      <c r="P816" s="597"/>
      <c r="Q816" s="597"/>
      <c r="R816" s="597"/>
      <c r="S816" s="597"/>
      <c r="T816" s="597"/>
      <c r="U816" s="597"/>
      <c r="V816" s="597"/>
      <c r="W816" s="597"/>
      <c r="X816" s="598"/>
      <c r="Y816" s="599">
        <v>7</v>
      </c>
      <c r="Z816" s="600"/>
      <c r="AA816" s="600"/>
      <c r="AB816" s="610"/>
      <c r="AC816" s="604" t="s">
        <v>833</v>
      </c>
      <c r="AD816" s="605"/>
      <c r="AE816" s="605"/>
      <c r="AF816" s="605"/>
      <c r="AG816" s="606"/>
      <c r="AH816" s="596" t="s">
        <v>839</v>
      </c>
      <c r="AI816" s="597"/>
      <c r="AJ816" s="597"/>
      <c r="AK816" s="597"/>
      <c r="AL816" s="597"/>
      <c r="AM816" s="597"/>
      <c r="AN816" s="597"/>
      <c r="AO816" s="597"/>
      <c r="AP816" s="597"/>
      <c r="AQ816" s="597"/>
      <c r="AR816" s="597"/>
      <c r="AS816" s="597"/>
      <c r="AT816" s="598"/>
      <c r="AU816" s="599">
        <v>0.6</v>
      </c>
      <c r="AV816" s="600"/>
      <c r="AW816" s="600"/>
      <c r="AX816" s="601"/>
      <c r="AY816">
        <f t="shared" si="32"/>
        <v>2</v>
      </c>
    </row>
    <row r="817" spans="1:51" ht="24.75" customHeight="1" x14ac:dyDescent="0.15">
      <c r="A817" s="629"/>
      <c r="B817" s="630"/>
      <c r="C817" s="630"/>
      <c r="D817" s="630"/>
      <c r="E817" s="630"/>
      <c r="F817" s="631"/>
      <c r="G817" s="604" t="s">
        <v>1171</v>
      </c>
      <c r="H817" s="605"/>
      <c r="I817" s="605"/>
      <c r="J817" s="605"/>
      <c r="K817" s="606"/>
      <c r="L817" s="596" t="s">
        <v>794</v>
      </c>
      <c r="M817" s="597"/>
      <c r="N817" s="597"/>
      <c r="O817" s="597"/>
      <c r="P817" s="597"/>
      <c r="Q817" s="597"/>
      <c r="R817" s="597"/>
      <c r="S817" s="597"/>
      <c r="T817" s="597"/>
      <c r="U817" s="597"/>
      <c r="V817" s="597"/>
      <c r="W817" s="597"/>
      <c r="X817" s="598"/>
      <c r="Y817" s="599">
        <v>1.5</v>
      </c>
      <c r="Z817" s="600"/>
      <c r="AA817" s="600"/>
      <c r="AB817" s="610"/>
      <c r="AC817" s="604" t="s">
        <v>786</v>
      </c>
      <c r="AD817" s="605"/>
      <c r="AE817" s="605"/>
      <c r="AF817" s="605"/>
      <c r="AG817" s="606"/>
      <c r="AH817" s="596" t="s">
        <v>842</v>
      </c>
      <c r="AI817" s="597"/>
      <c r="AJ817" s="597"/>
      <c r="AK817" s="597"/>
      <c r="AL817" s="597"/>
      <c r="AM817" s="597"/>
      <c r="AN817" s="597"/>
      <c r="AO817" s="597"/>
      <c r="AP817" s="597"/>
      <c r="AQ817" s="597"/>
      <c r="AR817" s="597"/>
      <c r="AS817" s="597"/>
      <c r="AT817" s="598"/>
      <c r="AU817" s="599">
        <v>0.2</v>
      </c>
      <c r="AV817" s="600"/>
      <c r="AW817" s="600"/>
      <c r="AX817" s="601"/>
      <c r="AY817">
        <f t="shared" si="32"/>
        <v>2</v>
      </c>
    </row>
    <row r="818" spans="1:51" ht="24.75" customHeight="1" x14ac:dyDescent="0.15">
      <c r="A818" s="629"/>
      <c r="B818" s="630"/>
      <c r="C818" s="630"/>
      <c r="D818" s="630"/>
      <c r="E818" s="630"/>
      <c r="F818" s="631"/>
      <c r="G818" s="604" t="s">
        <v>787</v>
      </c>
      <c r="H818" s="605"/>
      <c r="I818" s="605"/>
      <c r="J818" s="605"/>
      <c r="K818" s="606"/>
      <c r="L818" s="596" t="s">
        <v>795</v>
      </c>
      <c r="M818" s="597"/>
      <c r="N818" s="597"/>
      <c r="O818" s="597"/>
      <c r="P818" s="597"/>
      <c r="Q818" s="597"/>
      <c r="R818" s="597"/>
      <c r="S818" s="597"/>
      <c r="T818" s="597"/>
      <c r="U818" s="597"/>
      <c r="V818" s="597"/>
      <c r="W818" s="597"/>
      <c r="X818" s="598"/>
      <c r="Y818" s="599">
        <v>1.3</v>
      </c>
      <c r="Z818" s="600"/>
      <c r="AA818" s="600"/>
      <c r="AB818" s="610"/>
      <c r="AC818" s="604" t="s">
        <v>835</v>
      </c>
      <c r="AD818" s="605"/>
      <c r="AE818" s="605"/>
      <c r="AF818" s="605"/>
      <c r="AG818" s="606"/>
      <c r="AH818" s="596" t="s">
        <v>841</v>
      </c>
      <c r="AI818" s="597"/>
      <c r="AJ818" s="597"/>
      <c r="AK818" s="597"/>
      <c r="AL818" s="597"/>
      <c r="AM818" s="597"/>
      <c r="AN818" s="597"/>
      <c r="AO818" s="597"/>
      <c r="AP818" s="597"/>
      <c r="AQ818" s="597"/>
      <c r="AR818" s="597"/>
      <c r="AS818" s="597"/>
      <c r="AT818" s="598"/>
      <c r="AU818" s="599">
        <v>0.1</v>
      </c>
      <c r="AV818" s="600"/>
      <c r="AW818" s="600"/>
      <c r="AX818" s="601"/>
      <c r="AY818">
        <f t="shared" si="32"/>
        <v>2</v>
      </c>
    </row>
    <row r="819" spans="1:51" ht="24.75" customHeight="1" x14ac:dyDescent="0.15">
      <c r="A819" s="629"/>
      <c r="B819" s="630"/>
      <c r="C819" s="630"/>
      <c r="D819" s="630"/>
      <c r="E819" s="630"/>
      <c r="F819" s="631"/>
      <c r="G819" s="604" t="s">
        <v>786</v>
      </c>
      <c r="H819" s="832"/>
      <c r="I819" s="832"/>
      <c r="J819" s="832"/>
      <c r="K819" s="833"/>
      <c r="L819" s="596" t="s">
        <v>793</v>
      </c>
      <c r="M819" s="597"/>
      <c r="N819" s="597"/>
      <c r="O819" s="597"/>
      <c r="P819" s="597"/>
      <c r="Q819" s="597"/>
      <c r="R819" s="597"/>
      <c r="S819" s="597"/>
      <c r="T819" s="597"/>
      <c r="U819" s="597"/>
      <c r="V819" s="597"/>
      <c r="W819" s="597"/>
      <c r="X819" s="598"/>
      <c r="Y819" s="599">
        <v>1.1000000000000001</v>
      </c>
      <c r="Z819" s="600"/>
      <c r="AA819" s="600"/>
      <c r="AB819" s="610"/>
      <c r="AC819" s="604" t="s">
        <v>834</v>
      </c>
      <c r="AD819" s="605"/>
      <c r="AE819" s="605"/>
      <c r="AF819" s="605"/>
      <c r="AG819" s="606"/>
      <c r="AH819" s="596" t="s">
        <v>840</v>
      </c>
      <c r="AI819" s="597"/>
      <c r="AJ819" s="597"/>
      <c r="AK819" s="597"/>
      <c r="AL819" s="597"/>
      <c r="AM819" s="597"/>
      <c r="AN819" s="597"/>
      <c r="AO819" s="597"/>
      <c r="AP819" s="597"/>
      <c r="AQ819" s="597"/>
      <c r="AR819" s="597"/>
      <c r="AS819" s="597"/>
      <c r="AT819" s="598"/>
      <c r="AU819" s="599">
        <v>0.1</v>
      </c>
      <c r="AV819" s="600"/>
      <c r="AW819" s="600"/>
      <c r="AX819" s="601"/>
      <c r="AY819">
        <f t="shared" si="32"/>
        <v>2</v>
      </c>
    </row>
    <row r="820" spans="1:51" ht="24.75" customHeight="1" x14ac:dyDescent="0.15">
      <c r="A820" s="629"/>
      <c r="B820" s="630"/>
      <c r="C820" s="630"/>
      <c r="D820" s="630"/>
      <c r="E820" s="630"/>
      <c r="F820" s="631"/>
      <c r="G820" s="604" t="s">
        <v>784</v>
      </c>
      <c r="H820" s="832"/>
      <c r="I820" s="832"/>
      <c r="J820" s="832"/>
      <c r="K820" s="833"/>
      <c r="L820" s="596" t="s">
        <v>790</v>
      </c>
      <c r="M820" s="597"/>
      <c r="N820" s="597"/>
      <c r="O820" s="597"/>
      <c r="P820" s="597"/>
      <c r="Q820" s="597"/>
      <c r="R820" s="597"/>
      <c r="S820" s="597"/>
      <c r="T820" s="597"/>
      <c r="U820" s="597"/>
      <c r="V820" s="597"/>
      <c r="W820" s="597"/>
      <c r="X820" s="598"/>
      <c r="Y820" s="599">
        <v>0.7</v>
      </c>
      <c r="Z820" s="600"/>
      <c r="AA820" s="600"/>
      <c r="AB820" s="610"/>
      <c r="AC820" s="604" t="s">
        <v>836</v>
      </c>
      <c r="AD820" s="605"/>
      <c r="AE820" s="605"/>
      <c r="AF820" s="605"/>
      <c r="AG820" s="606"/>
      <c r="AH820" s="596" t="s">
        <v>843</v>
      </c>
      <c r="AI820" s="597"/>
      <c r="AJ820" s="597"/>
      <c r="AK820" s="597"/>
      <c r="AL820" s="597"/>
      <c r="AM820" s="597"/>
      <c r="AN820" s="597"/>
      <c r="AO820" s="597"/>
      <c r="AP820" s="597"/>
      <c r="AQ820" s="597"/>
      <c r="AR820" s="597"/>
      <c r="AS820" s="597"/>
      <c r="AT820" s="598"/>
      <c r="AU820" s="599">
        <v>0.1</v>
      </c>
      <c r="AV820" s="600"/>
      <c r="AW820" s="600"/>
      <c r="AX820" s="601"/>
      <c r="AY820">
        <f t="shared" si="32"/>
        <v>2</v>
      </c>
    </row>
    <row r="821" spans="1:51" ht="24.75" customHeight="1" x14ac:dyDescent="0.15">
      <c r="A821" s="629"/>
      <c r="B821" s="630"/>
      <c r="C821" s="630"/>
      <c r="D821" s="630"/>
      <c r="E821" s="630"/>
      <c r="F821" s="631"/>
      <c r="G821" s="604" t="s">
        <v>785</v>
      </c>
      <c r="H821" s="832"/>
      <c r="I821" s="832"/>
      <c r="J821" s="832"/>
      <c r="K821" s="833"/>
      <c r="L821" s="596" t="s">
        <v>792</v>
      </c>
      <c r="M821" s="597"/>
      <c r="N821" s="597"/>
      <c r="O821" s="597"/>
      <c r="P821" s="597"/>
      <c r="Q821" s="597"/>
      <c r="R821" s="597"/>
      <c r="S821" s="597"/>
      <c r="T821" s="597"/>
      <c r="U821" s="597"/>
      <c r="V821" s="597"/>
      <c r="W821" s="597"/>
      <c r="X821" s="598"/>
      <c r="Y821" s="599">
        <v>0.4</v>
      </c>
      <c r="Z821" s="600"/>
      <c r="AA821" s="600"/>
      <c r="AB821" s="610"/>
      <c r="AC821" s="604" t="s">
        <v>844</v>
      </c>
      <c r="AD821" s="605"/>
      <c r="AE821" s="605"/>
      <c r="AF821" s="605"/>
      <c r="AG821" s="606"/>
      <c r="AH821" s="596" t="s">
        <v>845</v>
      </c>
      <c r="AI821" s="597"/>
      <c r="AJ821" s="597"/>
      <c r="AK821" s="597"/>
      <c r="AL821" s="597"/>
      <c r="AM821" s="597"/>
      <c r="AN821" s="597"/>
      <c r="AO821" s="597"/>
      <c r="AP821" s="597"/>
      <c r="AQ821" s="597"/>
      <c r="AR821" s="597"/>
      <c r="AS821" s="597"/>
      <c r="AT821" s="598"/>
      <c r="AU821" s="599">
        <v>0.5</v>
      </c>
      <c r="AV821" s="600"/>
      <c r="AW821" s="600"/>
      <c r="AX821" s="601"/>
      <c r="AY821">
        <f t="shared" si="32"/>
        <v>2</v>
      </c>
    </row>
    <row r="822" spans="1:51" ht="24.75" customHeight="1" x14ac:dyDescent="0.15">
      <c r="A822" s="629"/>
      <c r="B822" s="630"/>
      <c r="C822" s="630"/>
      <c r="D822" s="630"/>
      <c r="E822" s="630"/>
      <c r="F822" s="631"/>
      <c r="G822" s="604" t="s">
        <v>776</v>
      </c>
      <c r="H822" s="832"/>
      <c r="I822" s="832"/>
      <c r="J822" s="832"/>
      <c r="K822" s="833"/>
      <c r="L822" s="596" t="s">
        <v>782</v>
      </c>
      <c r="M822" s="597"/>
      <c r="N822" s="597"/>
      <c r="O822" s="597"/>
      <c r="P822" s="597"/>
      <c r="Q822" s="597"/>
      <c r="R822" s="597"/>
      <c r="S822" s="597"/>
      <c r="T822" s="597"/>
      <c r="U822" s="597"/>
      <c r="V822" s="597"/>
      <c r="W822" s="597"/>
      <c r="X822" s="598"/>
      <c r="Y822" s="599">
        <v>12.2</v>
      </c>
      <c r="Z822" s="600"/>
      <c r="AA822" s="600"/>
      <c r="AB822" s="610"/>
      <c r="AC822" s="604" t="s">
        <v>837</v>
      </c>
      <c r="AD822" s="605"/>
      <c r="AE822" s="605"/>
      <c r="AF822" s="605"/>
      <c r="AG822" s="606"/>
      <c r="AH822" s="596"/>
      <c r="AI822" s="597"/>
      <c r="AJ822" s="597"/>
      <c r="AK822" s="597"/>
      <c r="AL822" s="597"/>
      <c r="AM822" s="597"/>
      <c r="AN822" s="597"/>
      <c r="AO822" s="597"/>
      <c r="AP822" s="597"/>
      <c r="AQ822" s="597"/>
      <c r="AR822" s="597"/>
      <c r="AS822" s="597"/>
      <c r="AT822" s="598"/>
      <c r="AU822" s="599">
        <v>0.3</v>
      </c>
      <c r="AV822" s="600"/>
      <c r="AW822" s="600"/>
      <c r="AX822" s="601"/>
      <c r="AY822">
        <f t="shared" si="32"/>
        <v>2</v>
      </c>
    </row>
    <row r="823" spans="1:51" ht="24.75" customHeight="1" x14ac:dyDescent="0.15">
      <c r="A823" s="629"/>
      <c r="B823" s="630"/>
      <c r="C823" s="630"/>
      <c r="D823" s="630"/>
      <c r="E823" s="630"/>
      <c r="F823" s="631"/>
      <c r="G823" s="604" t="s">
        <v>777</v>
      </c>
      <c r="H823" s="605"/>
      <c r="I823" s="605"/>
      <c r="J823" s="605"/>
      <c r="K823" s="606"/>
      <c r="L823" s="596"/>
      <c r="M823" s="597"/>
      <c r="N823" s="597"/>
      <c r="O823" s="597"/>
      <c r="P823" s="597"/>
      <c r="Q823" s="597"/>
      <c r="R823" s="597"/>
      <c r="S823" s="597"/>
      <c r="T823" s="597"/>
      <c r="U823" s="597"/>
      <c r="V823" s="597"/>
      <c r="W823" s="597"/>
      <c r="X823" s="598"/>
      <c r="Y823" s="599">
        <v>4.9000000000000004</v>
      </c>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32"/>
        <v>2</v>
      </c>
    </row>
    <row r="824" spans="1:51"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32"/>
        <v>2</v>
      </c>
    </row>
    <row r="825" spans="1:51" ht="24.75" customHeight="1" thickBot="1" x14ac:dyDescent="0.2">
      <c r="A825" s="629"/>
      <c r="B825" s="630"/>
      <c r="C825" s="630"/>
      <c r="D825" s="630"/>
      <c r="E825" s="630"/>
      <c r="F825" s="631"/>
      <c r="G825" s="819" t="s">
        <v>20</v>
      </c>
      <c r="H825" s="820"/>
      <c r="I825" s="820"/>
      <c r="J825" s="820"/>
      <c r="K825" s="820"/>
      <c r="L825" s="821"/>
      <c r="M825" s="822"/>
      <c r="N825" s="822"/>
      <c r="O825" s="822"/>
      <c r="P825" s="822"/>
      <c r="Q825" s="822"/>
      <c r="R825" s="822"/>
      <c r="S825" s="822"/>
      <c r="T825" s="822"/>
      <c r="U825" s="822"/>
      <c r="V825" s="822"/>
      <c r="W825" s="822"/>
      <c r="X825" s="823"/>
      <c r="Y825" s="824">
        <f>SUM(Y815:AB824)</f>
        <v>53.6</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4.0000000000000009</v>
      </c>
      <c r="AV825" s="825"/>
      <c r="AW825" s="825"/>
      <c r="AX825" s="827"/>
      <c r="AY825">
        <f t="shared" si="32"/>
        <v>2</v>
      </c>
    </row>
    <row r="826" spans="1:51" ht="24.75" customHeight="1" x14ac:dyDescent="0.15">
      <c r="A826" s="629"/>
      <c r="B826" s="630"/>
      <c r="C826" s="630"/>
      <c r="D826" s="630"/>
      <c r="E826" s="630"/>
      <c r="F826" s="631"/>
      <c r="G826" s="593" t="s">
        <v>820</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1112</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2</v>
      </c>
    </row>
    <row r="827" spans="1:51" ht="24.75" customHeight="1" x14ac:dyDescent="0.15">
      <c r="A827" s="629"/>
      <c r="B827" s="630"/>
      <c r="C827" s="630"/>
      <c r="D827" s="630"/>
      <c r="E827" s="630"/>
      <c r="F827" s="631"/>
      <c r="G827" s="808"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4"/>
      <c r="AC827" s="808"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2</v>
      </c>
    </row>
    <row r="828" spans="1:51" s="16" customFormat="1" ht="24.75" customHeight="1" x14ac:dyDescent="0.15">
      <c r="A828" s="629"/>
      <c r="B828" s="630"/>
      <c r="C828" s="630"/>
      <c r="D828" s="630"/>
      <c r="E828" s="630"/>
      <c r="F828" s="631"/>
      <c r="G828" s="668" t="s">
        <v>797</v>
      </c>
      <c r="H828" s="669"/>
      <c r="I828" s="669"/>
      <c r="J828" s="669"/>
      <c r="K828" s="670"/>
      <c r="L828" s="662" t="s">
        <v>821</v>
      </c>
      <c r="M828" s="663"/>
      <c r="N828" s="663"/>
      <c r="O828" s="663"/>
      <c r="P828" s="663"/>
      <c r="Q828" s="663"/>
      <c r="R828" s="663"/>
      <c r="S828" s="663"/>
      <c r="T828" s="663"/>
      <c r="U828" s="663"/>
      <c r="V828" s="663"/>
      <c r="W828" s="663"/>
      <c r="X828" s="664"/>
      <c r="Y828" s="382">
        <v>3</v>
      </c>
      <c r="Z828" s="383"/>
      <c r="AA828" s="383"/>
      <c r="AB828" s="798"/>
      <c r="AC828" s="668" t="s">
        <v>1008</v>
      </c>
      <c r="AD828" s="669"/>
      <c r="AE828" s="669"/>
      <c r="AF828" s="669"/>
      <c r="AG828" s="670"/>
      <c r="AH828" s="662" t="s">
        <v>1014</v>
      </c>
      <c r="AI828" s="663"/>
      <c r="AJ828" s="663"/>
      <c r="AK828" s="663"/>
      <c r="AL828" s="663"/>
      <c r="AM828" s="663"/>
      <c r="AN828" s="663"/>
      <c r="AO828" s="663"/>
      <c r="AP828" s="663"/>
      <c r="AQ828" s="663"/>
      <c r="AR828" s="663"/>
      <c r="AS828" s="663"/>
      <c r="AT828" s="664"/>
      <c r="AU828" s="382">
        <v>17.600000000000001</v>
      </c>
      <c r="AV828" s="383"/>
      <c r="AW828" s="383"/>
      <c r="AX828" s="384"/>
      <c r="AY828">
        <f t="shared" ref="AY828:AY838" si="33">$AY$826</f>
        <v>2</v>
      </c>
    </row>
    <row r="829" spans="1:51" ht="24.75" customHeight="1" x14ac:dyDescent="0.15">
      <c r="A829" s="629"/>
      <c r="B829" s="630"/>
      <c r="C829" s="630"/>
      <c r="D829" s="630"/>
      <c r="E829" s="630"/>
      <c r="F829" s="631"/>
      <c r="G829" s="604" t="s">
        <v>785</v>
      </c>
      <c r="H829" s="605"/>
      <c r="I829" s="605"/>
      <c r="J829" s="605"/>
      <c r="K829" s="606"/>
      <c r="L829" s="596" t="s">
        <v>825</v>
      </c>
      <c r="M829" s="597"/>
      <c r="N829" s="597"/>
      <c r="O829" s="597"/>
      <c r="P829" s="597"/>
      <c r="Q829" s="597"/>
      <c r="R829" s="597"/>
      <c r="S829" s="597"/>
      <c r="T829" s="597"/>
      <c r="U829" s="597"/>
      <c r="V829" s="597"/>
      <c r="W829" s="597"/>
      <c r="X829" s="598"/>
      <c r="Y829" s="599">
        <v>0.3</v>
      </c>
      <c r="Z829" s="600"/>
      <c r="AA829" s="600"/>
      <c r="AB829" s="610"/>
      <c r="AC829" s="604" t="s">
        <v>1009</v>
      </c>
      <c r="AD829" s="605"/>
      <c r="AE829" s="605"/>
      <c r="AF829" s="605"/>
      <c r="AG829" s="606"/>
      <c r="AH829" s="596" t="s">
        <v>1015</v>
      </c>
      <c r="AI829" s="597"/>
      <c r="AJ829" s="597"/>
      <c r="AK829" s="597"/>
      <c r="AL829" s="597"/>
      <c r="AM829" s="597"/>
      <c r="AN829" s="597"/>
      <c r="AO829" s="597"/>
      <c r="AP829" s="597"/>
      <c r="AQ829" s="597"/>
      <c r="AR829" s="597"/>
      <c r="AS829" s="597"/>
      <c r="AT829" s="598"/>
      <c r="AU829" s="599">
        <v>6.3</v>
      </c>
      <c r="AV829" s="600"/>
      <c r="AW829" s="600"/>
      <c r="AX829" s="601"/>
      <c r="AY829">
        <f t="shared" si="33"/>
        <v>2</v>
      </c>
    </row>
    <row r="830" spans="1:51" ht="24.75" customHeight="1" x14ac:dyDescent="0.15">
      <c r="A830" s="629"/>
      <c r="B830" s="630"/>
      <c r="C830" s="630"/>
      <c r="D830" s="630"/>
      <c r="E830" s="630"/>
      <c r="F830" s="631"/>
      <c r="G830" s="604" t="s">
        <v>807</v>
      </c>
      <c r="H830" s="605"/>
      <c r="I830" s="605"/>
      <c r="J830" s="605"/>
      <c r="K830" s="606"/>
      <c r="L830" s="596" t="s">
        <v>823</v>
      </c>
      <c r="M830" s="597"/>
      <c r="N830" s="597"/>
      <c r="O830" s="597"/>
      <c r="P830" s="597"/>
      <c r="Q830" s="597"/>
      <c r="R830" s="597"/>
      <c r="S830" s="597"/>
      <c r="T830" s="597"/>
      <c r="U830" s="597"/>
      <c r="V830" s="597"/>
      <c r="W830" s="597"/>
      <c r="X830" s="598"/>
      <c r="Y830" s="599">
        <v>0.2</v>
      </c>
      <c r="Z830" s="600"/>
      <c r="AA830" s="600"/>
      <c r="AB830" s="610"/>
      <c r="AC830" s="604" t="s">
        <v>1010</v>
      </c>
      <c r="AD830" s="605"/>
      <c r="AE830" s="605"/>
      <c r="AF830" s="605"/>
      <c r="AG830" s="606"/>
      <c r="AH830" s="596" t="s">
        <v>1017</v>
      </c>
      <c r="AI830" s="597"/>
      <c r="AJ830" s="597"/>
      <c r="AK830" s="597"/>
      <c r="AL830" s="597"/>
      <c r="AM830" s="597"/>
      <c r="AN830" s="597"/>
      <c r="AO830" s="597"/>
      <c r="AP830" s="597"/>
      <c r="AQ830" s="597"/>
      <c r="AR830" s="597"/>
      <c r="AS830" s="597"/>
      <c r="AT830" s="598"/>
      <c r="AU830" s="599">
        <v>1.9</v>
      </c>
      <c r="AV830" s="600"/>
      <c r="AW830" s="600"/>
      <c r="AX830" s="601"/>
      <c r="AY830">
        <f t="shared" si="33"/>
        <v>2</v>
      </c>
    </row>
    <row r="831" spans="1:51" ht="24.75" customHeight="1" x14ac:dyDescent="0.15">
      <c r="A831" s="629"/>
      <c r="B831" s="630"/>
      <c r="C831" s="630"/>
      <c r="D831" s="630"/>
      <c r="E831" s="630"/>
      <c r="F831" s="631"/>
      <c r="G831" s="604" t="s">
        <v>824</v>
      </c>
      <c r="H831" s="605"/>
      <c r="I831" s="605"/>
      <c r="J831" s="605"/>
      <c r="K831" s="606"/>
      <c r="L831" s="596" t="s">
        <v>829</v>
      </c>
      <c r="M831" s="597"/>
      <c r="N831" s="597"/>
      <c r="O831" s="597"/>
      <c r="P831" s="597"/>
      <c r="Q831" s="597"/>
      <c r="R831" s="597"/>
      <c r="S831" s="597"/>
      <c r="T831" s="597"/>
      <c r="U831" s="597"/>
      <c r="V831" s="597"/>
      <c r="W831" s="597"/>
      <c r="X831" s="598"/>
      <c r="Y831" s="599">
        <v>0.05</v>
      </c>
      <c r="Z831" s="600"/>
      <c r="AA831" s="600"/>
      <c r="AB831" s="610"/>
      <c r="AC831" s="604" t="s">
        <v>786</v>
      </c>
      <c r="AD831" s="605"/>
      <c r="AE831" s="605"/>
      <c r="AF831" s="605"/>
      <c r="AG831" s="606"/>
      <c r="AH831" s="596" t="s">
        <v>1016</v>
      </c>
      <c r="AI831" s="597"/>
      <c r="AJ831" s="597"/>
      <c r="AK831" s="597"/>
      <c r="AL831" s="597"/>
      <c r="AM831" s="597"/>
      <c r="AN831" s="597"/>
      <c r="AO831" s="597"/>
      <c r="AP831" s="597"/>
      <c r="AQ831" s="597"/>
      <c r="AR831" s="597"/>
      <c r="AS831" s="597"/>
      <c r="AT831" s="598"/>
      <c r="AU831" s="599">
        <v>1.7</v>
      </c>
      <c r="AV831" s="600"/>
      <c r="AW831" s="600"/>
      <c r="AX831" s="601"/>
      <c r="AY831">
        <f t="shared" si="33"/>
        <v>2</v>
      </c>
    </row>
    <row r="832" spans="1:51" ht="24.75" customHeight="1" x14ac:dyDescent="0.15">
      <c r="A832" s="629"/>
      <c r="B832" s="630"/>
      <c r="C832" s="630"/>
      <c r="D832" s="630"/>
      <c r="E832" s="630"/>
      <c r="F832" s="631"/>
      <c r="G832" s="604" t="s">
        <v>784</v>
      </c>
      <c r="H832" s="605"/>
      <c r="I832" s="605"/>
      <c r="J832" s="605"/>
      <c r="K832" s="606"/>
      <c r="L832" s="596" t="s">
        <v>822</v>
      </c>
      <c r="M832" s="597"/>
      <c r="N832" s="597"/>
      <c r="O832" s="597"/>
      <c r="P832" s="597"/>
      <c r="Q832" s="597"/>
      <c r="R832" s="597"/>
      <c r="S832" s="597"/>
      <c r="T832" s="597"/>
      <c r="U832" s="597"/>
      <c r="V832" s="597"/>
      <c r="W832" s="597"/>
      <c r="X832" s="598"/>
      <c r="Y832" s="599">
        <v>0</v>
      </c>
      <c r="Z832" s="600"/>
      <c r="AA832" s="600"/>
      <c r="AB832" s="610"/>
      <c r="AC832" s="604" t="s">
        <v>788</v>
      </c>
      <c r="AD832" s="605"/>
      <c r="AE832" s="605"/>
      <c r="AF832" s="605"/>
      <c r="AG832" s="606"/>
      <c r="AH832" s="596" t="s">
        <v>1019</v>
      </c>
      <c r="AI832" s="597"/>
      <c r="AJ832" s="597"/>
      <c r="AK832" s="597"/>
      <c r="AL832" s="597"/>
      <c r="AM832" s="597"/>
      <c r="AN832" s="597"/>
      <c r="AO832" s="597"/>
      <c r="AP832" s="597"/>
      <c r="AQ832" s="597"/>
      <c r="AR832" s="597"/>
      <c r="AS832" s="597"/>
      <c r="AT832" s="598"/>
      <c r="AU832" s="599">
        <v>0.4</v>
      </c>
      <c r="AV832" s="600"/>
      <c r="AW832" s="600"/>
      <c r="AX832" s="601"/>
      <c r="AY832">
        <f t="shared" si="33"/>
        <v>2</v>
      </c>
    </row>
    <row r="833" spans="1:51" ht="24.75" customHeight="1" x14ac:dyDescent="0.15">
      <c r="A833" s="629"/>
      <c r="B833" s="630"/>
      <c r="C833" s="630"/>
      <c r="D833" s="630"/>
      <c r="E833" s="630"/>
      <c r="F833" s="631"/>
      <c r="G833" s="604" t="s">
        <v>826</v>
      </c>
      <c r="H833" s="605"/>
      <c r="I833" s="605"/>
      <c r="J833" s="605"/>
      <c r="K833" s="606"/>
      <c r="L833" s="596" t="s">
        <v>827</v>
      </c>
      <c r="M833" s="597"/>
      <c r="N833" s="597"/>
      <c r="O833" s="597"/>
      <c r="P833" s="597"/>
      <c r="Q833" s="597"/>
      <c r="R833" s="597"/>
      <c r="S833" s="597"/>
      <c r="T833" s="597"/>
      <c r="U833" s="597"/>
      <c r="V833" s="597"/>
      <c r="W833" s="597"/>
      <c r="X833" s="598"/>
      <c r="Y833" s="599">
        <v>0</v>
      </c>
      <c r="Z833" s="600"/>
      <c r="AA833" s="600"/>
      <c r="AB833" s="610"/>
      <c r="AC833" s="604" t="s">
        <v>1011</v>
      </c>
      <c r="AD833" s="605"/>
      <c r="AE833" s="605"/>
      <c r="AF833" s="605"/>
      <c r="AG833" s="606"/>
      <c r="AH833" s="596" t="s">
        <v>1018</v>
      </c>
      <c r="AI833" s="597"/>
      <c r="AJ833" s="597"/>
      <c r="AK833" s="597"/>
      <c r="AL833" s="597"/>
      <c r="AM833" s="597"/>
      <c r="AN833" s="597"/>
      <c r="AO833" s="597"/>
      <c r="AP833" s="597"/>
      <c r="AQ833" s="597"/>
      <c r="AR833" s="597"/>
      <c r="AS833" s="597"/>
      <c r="AT833" s="598"/>
      <c r="AU833" s="599">
        <v>0.1</v>
      </c>
      <c r="AV833" s="600"/>
      <c r="AW833" s="600"/>
      <c r="AX833" s="601"/>
      <c r="AY833">
        <f t="shared" si="33"/>
        <v>2</v>
      </c>
    </row>
    <row r="834" spans="1:51" ht="24.75" customHeight="1" x14ac:dyDescent="0.15">
      <c r="A834" s="629"/>
      <c r="B834" s="630"/>
      <c r="C834" s="630"/>
      <c r="D834" s="630"/>
      <c r="E834" s="630"/>
      <c r="F834" s="631"/>
      <c r="G834" s="604" t="s">
        <v>812</v>
      </c>
      <c r="H834" s="605"/>
      <c r="I834" s="605"/>
      <c r="J834" s="605"/>
      <c r="K834" s="606"/>
      <c r="L834" s="596" t="s">
        <v>828</v>
      </c>
      <c r="M834" s="597"/>
      <c r="N834" s="597"/>
      <c r="O834" s="597"/>
      <c r="P834" s="597"/>
      <c r="Q834" s="597"/>
      <c r="R834" s="597"/>
      <c r="S834" s="597"/>
      <c r="T834" s="597"/>
      <c r="U834" s="597"/>
      <c r="V834" s="597"/>
      <c r="W834" s="597"/>
      <c r="X834" s="598"/>
      <c r="Y834" s="599">
        <v>0.4</v>
      </c>
      <c r="Z834" s="600"/>
      <c r="AA834" s="600"/>
      <c r="AB834" s="610"/>
      <c r="AC834" s="604" t="s">
        <v>1012</v>
      </c>
      <c r="AD834" s="605"/>
      <c r="AE834" s="605"/>
      <c r="AF834" s="605"/>
      <c r="AG834" s="606"/>
      <c r="AH834" s="596" t="s">
        <v>1020</v>
      </c>
      <c r="AI834" s="597"/>
      <c r="AJ834" s="597"/>
      <c r="AK834" s="597"/>
      <c r="AL834" s="597"/>
      <c r="AM834" s="597"/>
      <c r="AN834" s="597"/>
      <c r="AO834" s="597"/>
      <c r="AP834" s="597"/>
      <c r="AQ834" s="597"/>
      <c r="AR834" s="597"/>
      <c r="AS834" s="597"/>
      <c r="AT834" s="598"/>
      <c r="AU834" s="599">
        <v>4</v>
      </c>
      <c r="AV834" s="600"/>
      <c r="AW834" s="600"/>
      <c r="AX834" s="601"/>
      <c r="AY834">
        <f t="shared" si="33"/>
        <v>2</v>
      </c>
    </row>
    <row r="835" spans="1:51" ht="24.75"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t="s">
        <v>1013</v>
      </c>
      <c r="AD835" s="605"/>
      <c r="AE835" s="605"/>
      <c r="AF835" s="605"/>
      <c r="AG835" s="606"/>
      <c r="AH835" s="596"/>
      <c r="AI835" s="597"/>
      <c r="AJ835" s="597"/>
      <c r="AK835" s="597"/>
      <c r="AL835" s="597"/>
      <c r="AM835" s="597"/>
      <c r="AN835" s="597"/>
      <c r="AO835" s="597"/>
      <c r="AP835" s="597"/>
      <c r="AQ835" s="597"/>
      <c r="AR835" s="597"/>
      <c r="AS835" s="597"/>
      <c r="AT835" s="598"/>
      <c r="AU835" s="599">
        <v>3</v>
      </c>
      <c r="AV835" s="600"/>
      <c r="AW835" s="600"/>
      <c r="AX835" s="601"/>
      <c r="AY835">
        <f t="shared" si="33"/>
        <v>2</v>
      </c>
    </row>
    <row r="836" spans="1:51" ht="24.75"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33"/>
        <v>2</v>
      </c>
    </row>
    <row r="837" spans="1:51" ht="24.75"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33"/>
        <v>2</v>
      </c>
    </row>
    <row r="838" spans="1:51" ht="24.75" customHeight="1" x14ac:dyDescent="0.15">
      <c r="A838" s="629"/>
      <c r="B838" s="630"/>
      <c r="C838" s="630"/>
      <c r="D838" s="630"/>
      <c r="E838" s="630"/>
      <c r="F838" s="631"/>
      <c r="G838" s="819" t="s">
        <v>20</v>
      </c>
      <c r="H838" s="820"/>
      <c r="I838" s="820"/>
      <c r="J838" s="820"/>
      <c r="K838" s="820"/>
      <c r="L838" s="821"/>
      <c r="M838" s="822"/>
      <c r="N838" s="822"/>
      <c r="O838" s="822"/>
      <c r="P838" s="822"/>
      <c r="Q838" s="822"/>
      <c r="R838" s="822"/>
      <c r="S838" s="822"/>
      <c r="T838" s="822"/>
      <c r="U838" s="822"/>
      <c r="V838" s="822"/>
      <c r="W838" s="822"/>
      <c r="X838" s="823"/>
      <c r="Y838" s="824">
        <f>SUM(Y828:AB837)</f>
        <v>3.9499999999999997</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35</v>
      </c>
      <c r="AV838" s="825"/>
      <c r="AW838" s="825"/>
      <c r="AX838" s="827"/>
      <c r="AY838">
        <f t="shared" si="33"/>
        <v>2</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335</v>
      </c>
      <c r="AM839" s="276"/>
      <c r="AN839" s="276"/>
      <c r="AO839" s="102" t="s">
        <v>770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293</v>
      </c>
      <c r="K844" s="361"/>
      <c r="L844" s="361"/>
      <c r="M844" s="361"/>
      <c r="N844" s="361"/>
      <c r="O844" s="361"/>
      <c r="P844" s="247" t="s">
        <v>243</v>
      </c>
      <c r="Q844" s="247"/>
      <c r="R844" s="247"/>
      <c r="S844" s="247"/>
      <c r="T844" s="247"/>
      <c r="U844" s="247"/>
      <c r="V844" s="247"/>
      <c r="W844" s="247"/>
      <c r="X844" s="247"/>
      <c r="Y844" s="362" t="s">
        <v>291</v>
      </c>
      <c r="Z844" s="363"/>
      <c r="AA844" s="363"/>
      <c r="AB844" s="363"/>
      <c r="AC844" s="152" t="s">
        <v>330</v>
      </c>
      <c r="AD844" s="152"/>
      <c r="AE844" s="152"/>
      <c r="AF844" s="152"/>
      <c r="AG844" s="152"/>
      <c r="AH844" s="362" t="s">
        <v>355</v>
      </c>
      <c r="AI844" s="360"/>
      <c r="AJ844" s="360"/>
      <c r="AK844" s="360"/>
      <c r="AL844" s="360" t="s">
        <v>21</v>
      </c>
      <c r="AM844" s="360"/>
      <c r="AN844" s="360"/>
      <c r="AO844" s="364"/>
      <c r="AP844" s="365" t="s">
        <v>294</v>
      </c>
      <c r="AQ844" s="365"/>
      <c r="AR844" s="365"/>
      <c r="AS844" s="365"/>
      <c r="AT844" s="365"/>
      <c r="AU844" s="365"/>
      <c r="AV844" s="365"/>
      <c r="AW844" s="365"/>
      <c r="AX844" s="365"/>
    </row>
    <row r="845" spans="1:51" ht="53.25" customHeight="1" x14ac:dyDescent="0.15">
      <c r="A845" s="370">
        <v>1</v>
      </c>
      <c r="B845" s="370">
        <v>1</v>
      </c>
      <c r="C845" s="358" t="s">
        <v>1074</v>
      </c>
      <c r="D845" s="343"/>
      <c r="E845" s="343"/>
      <c r="F845" s="343"/>
      <c r="G845" s="343"/>
      <c r="H845" s="343"/>
      <c r="I845" s="343"/>
      <c r="J845" s="344">
        <v>1012301006038</v>
      </c>
      <c r="K845" s="345"/>
      <c r="L845" s="345"/>
      <c r="M845" s="345"/>
      <c r="N845" s="345"/>
      <c r="O845" s="345"/>
      <c r="P845" s="359" t="s">
        <v>1059</v>
      </c>
      <c r="Q845" s="346"/>
      <c r="R845" s="346"/>
      <c r="S845" s="346"/>
      <c r="T845" s="346"/>
      <c r="U845" s="346"/>
      <c r="V845" s="346"/>
      <c r="W845" s="346"/>
      <c r="X845" s="346"/>
      <c r="Y845" s="347">
        <v>70.7</v>
      </c>
      <c r="Z845" s="348"/>
      <c r="AA845" s="348"/>
      <c r="AB845" s="349"/>
      <c r="AC845" s="350" t="s">
        <v>360</v>
      </c>
      <c r="AD845" s="351"/>
      <c r="AE845" s="351"/>
      <c r="AF845" s="351"/>
      <c r="AG845" s="351"/>
      <c r="AH845" s="366">
        <v>1</v>
      </c>
      <c r="AI845" s="367"/>
      <c r="AJ845" s="367"/>
      <c r="AK845" s="367"/>
      <c r="AL845" s="354">
        <v>100</v>
      </c>
      <c r="AM845" s="355"/>
      <c r="AN845" s="355"/>
      <c r="AO845" s="356"/>
      <c r="AP845" s="357" t="s">
        <v>1043</v>
      </c>
      <c r="AQ845" s="357"/>
      <c r="AR845" s="357"/>
      <c r="AS845" s="357"/>
      <c r="AT845" s="357"/>
      <c r="AU845" s="357"/>
      <c r="AV845" s="357"/>
      <c r="AW845" s="357"/>
      <c r="AX845" s="357"/>
    </row>
    <row r="846" spans="1:51" ht="53.25" customHeight="1" x14ac:dyDescent="0.15">
      <c r="A846" s="370">
        <v>2</v>
      </c>
      <c r="B846" s="370">
        <v>1</v>
      </c>
      <c r="C846" s="358" t="s">
        <v>1074</v>
      </c>
      <c r="D846" s="343"/>
      <c r="E846" s="343"/>
      <c r="F846" s="343"/>
      <c r="G846" s="343"/>
      <c r="H846" s="343"/>
      <c r="I846" s="343"/>
      <c r="J846" s="344">
        <v>1012301006038</v>
      </c>
      <c r="K846" s="345"/>
      <c r="L846" s="345"/>
      <c r="M846" s="345"/>
      <c r="N846" s="345"/>
      <c r="O846" s="345"/>
      <c r="P846" s="359" t="s">
        <v>1075</v>
      </c>
      <c r="Q846" s="346"/>
      <c r="R846" s="346"/>
      <c r="S846" s="346"/>
      <c r="T846" s="346"/>
      <c r="U846" s="346"/>
      <c r="V846" s="346"/>
      <c r="W846" s="346"/>
      <c r="X846" s="346"/>
      <c r="Y846" s="347">
        <v>9.3000000000000007</v>
      </c>
      <c r="Z846" s="348"/>
      <c r="AA846" s="348"/>
      <c r="AB846" s="349"/>
      <c r="AC846" s="350" t="s">
        <v>359</v>
      </c>
      <c r="AD846" s="351"/>
      <c r="AE846" s="351"/>
      <c r="AF846" s="351"/>
      <c r="AG846" s="351"/>
      <c r="AH846" s="366">
        <v>1</v>
      </c>
      <c r="AI846" s="367"/>
      <c r="AJ846" s="367"/>
      <c r="AK846" s="367"/>
      <c r="AL846" s="354">
        <v>89</v>
      </c>
      <c r="AM846" s="355"/>
      <c r="AN846" s="355"/>
      <c r="AO846" s="356"/>
      <c r="AP846" s="357" t="s">
        <v>1043</v>
      </c>
      <c r="AQ846" s="357"/>
      <c r="AR846" s="357"/>
      <c r="AS846" s="357"/>
      <c r="AT846" s="357"/>
      <c r="AU846" s="357"/>
      <c r="AV846" s="357"/>
      <c r="AW846" s="357"/>
      <c r="AX846" s="357"/>
      <c r="AY846">
        <f>COUNTA($C$846)</f>
        <v>1</v>
      </c>
    </row>
    <row r="847" spans="1:51" ht="36.75" customHeight="1" x14ac:dyDescent="0.15">
      <c r="A847" s="370">
        <v>3</v>
      </c>
      <c r="B847" s="370">
        <v>1</v>
      </c>
      <c r="C847" s="358" t="s">
        <v>1074</v>
      </c>
      <c r="D847" s="343"/>
      <c r="E847" s="343"/>
      <c r="F847" s="343"/>
      <c r="G847" s="343"/>
      <c r="H847" s="343"/>
      <c r="I847" s="343"/>
      <c r="J847" s="344">
        <v>1012301006038</v>
      </c>
      <c r="K847" s="345"/>
      <c r="L847" s="345"/>
      <c r="M847" s="345"/>
      <c r="N847" s="345"/>
      <c r="O847" s="345"/>
      <c r="P847" s="359" t="s">
        <v>1076</v>
      </c>
      <c r="Q847" s="346"/>
      <c r="R847" s="346"/>
      <c r="S847" s="346"/>
      <c r="T847" s="346"/>
      <c r="U847" s="346"/>
      <c r="V847" s="346"/>
      <c r="W847" s="346"/>
      <c r="X847" s="346"/>
      <c r="Y847" s="347">
        <v>6.6</v>
      </c>
      <c r="Z847" s="348"/>
      <c r="AA847" s="348"/>
      <c r="AB847" s="349"/>
      <c r="AC847" s="350" t="s">
        <v>359</v>
      </c>
      <c r="AD847" s="351"/>
      <c r="AE847" s="351"/>
      <c r="AF847" s="351"/>
      <c r="AG847" s="351"/>
      <c r="AH847" s="352">
        <v>1</v>
      </c>
      <c r="AI847" s="353"/>
      <c r="AJ847" s="353"/>
      <c r="AK847" s="353"/>
      <c r="AL847" s="354">
        <v>94</v>
      </c>
      <c r="AM847" s="355"/>
      <c r="AN847" s="355"/>
      <c r="AO847" s="356"/>
      <c r="AP847" s="357" t="s">
        <v>1043</v>
      </c>
      <c r="AQ847" s="357"/>
      <c r="AR847" s="357"/>
      <c r="AS847" s="357"/>
      <c r="AT847" s="357"/>
      <c r="AU847" s="357"/>
      <c r="AV847" s="357"/>
      <c r="AW847" s="357"/>
      <c r="AX847" s="357"/>
      <c r="AY847">
        <f>COUNTA($C$847)</f>
        <v>1</v>
      </c>
    </row>
    <row r="848" spans="1:51" ht="36.75" customHeight="1" x14ac:dyDescent="0.15">
      <c r="A848" s="370">
        <v>4</v>
      </c>
      <c r="B848" s="370">
        <v>1</v>
      </c>
      <c r="C848" s="358" t="s">
        <v>1074</v>
      </c>
      <c r="D848" s="343"/>
      <c r="E848" s="343"/>
      <c r="F848" s="343"/>
      <c r="G848" s="343"/>
      <c r="H848" s="343"/>
      <c r="I848" s="343"/>
      <c r="J848" s="344">
        <v>1012301006038</v>
      </c>
      <c r="K848" s="345"/>
      <c r="L848" s="345"/>
      <c r="M848" s="345"/>
      <c r="N848" s="345"/>
      <c r="O848" s="345"/>
      <c r="P848" s="359" t="s">
        <v>1077</v>
      </c>
      <c r="Q848" s="346"/>
      <c r="R848" s="346"/>
      <c r="S848" s="346"/>
      <c r="T848" s="346"/>
      <c r="U848" s="346"/>
      <c r="V848" s="346"/>
      <c r="W848" s="346"/>
      <c r="X848" s="346"/>
      <c r="Y848" s="347">
        <v>4.4000000000000004</v>
      </c>
      <c r="Z848" s="348"/>
      <c r="AA848" s="348"/>
      <c r="AB848" s="349"/>
      <c r="AC848" s="350" t="s">
        <v>359</v>
      </c>
      <c r="AD848" s="351"/>
      <c r="AE848" s="351"/>
      <c r="AF848" s="351"/>
      <c r="AG848" s="351"/>
      <c r="AH848" s="352">
        <v>1</v>
      </c>
      <c r="AI848" s="353"/>
      <c r="AJ848" s="353"/>
      <c r="AK848" s="353"/>
      <c r="AL848" s="354">
        <v>68</v>
      </c>
      <c r="AM848" s="355"/>
      <c r="AN848" s="355"/>
      <c r="AO848" s="356"/>
      <c r="AP848" s="357" t="s">
        <v>1043</v>
      </c>
      <c r="AQ848" s="357"/>
      <c r="AR848" s="357"/>
      <c r="AS848" s="357"/>
      <c r="AT848" s="357"/>
      <c r="AU848" s="357"/>
      <c r="AV848" s="357"/>
      <c r="AW848" s="357"/>
      <c r="AX848" s="357"/>
      <c r="AY848">
        <f>COUNTA($C$848)</f>
        <v>1</v>
      </c>
    </row>
    <row r="849" spans="1:51" ht="36.75" customHeight="1" x14ac:dyDescent="0.15">
      <c r="A849" s="370">
        <v>5</v>
      </c>
      <c r="B849" s="370">
        <v>1</v>
      </c>
      <c r="C849" s="358" t="s">
        <v>1078</v>
      </c>
      <c r="D849" s="343"/>
      <c r="E849" s="343"/>
      <c r="F849" s="343"/>
      <c r="G849" s="343"/>
      <c r="H849" s="343"/>
      <c r="I849" s="343"/>
      <c r="J849" s="344">
        <v>7120001037989</v>
      </c>
      <c r="K849" s="345"/>
      <c r="L849" s="345"/>
      <c r="M849" s="345"/>
      <c r="N849" s="345"/>
      <c r="O849" s="345"/>
      <c r="P849" s="359" t="s">
        <v>1079</v>
      </c>
      <c r="Q849" s="346"/>
      <c r="R849" s="346"/>
      <c r="S849" s="346"/>
      <c r="T849" s="346"/>
      <c r="U849" s="346"/>
      <c r="V849" s="346"/>
      <c r="W849" s="346"/>
      <c r="X849" s="346"/>
      <c r="Y849" s="347">
        <v>14.9</v>
      </c>
      <c r="Z849" s="348"/>
      <c r="AA849" s="348"/>
      <c r="AB849" s="349"/>
      <c r="AC849" s="350" t="s">
        <v>359</v>
      </c>
      <c r="AD849" s="351"/>
      <c r="AE849" s="351"/>
      <c r="AF849" s="351"/>
      <c r="AG849" s="351"/>
      <c r="AH849" s="352">
        <v>2</v>
      </c>
      <c r="AI849" s="353"/>
      <c r="AJ849" s="353"/>
      <c r="AK849" s="353"/>
      <c r="AL849" s="354">
        <v>99</v>
      </c>
      <c r="AM849" s="355"/>
      <c r="AN849" s="355"/>
      <c r="AO849" s="356"/>
      <c r="AP849" s="357" t="s">
        <v>1043</v>
      </c>
      <c r="AQ849" s="357"/>
      <c r="AR849" s="357"/>
      <c r="AS849" s="357"/>
      <c r="AT849" s="357"/>
      <c r="AU849" s="357"/>
      <c r="AV849" s="357"/>
      <c r="AW849" s="357"/>
      <c r="AX849" s="357"/>
      <c r="AY849">
        <f>COUNTA($C$849)</f>
        <v>1</v>
      </c>
    </row>
    <row r="850" spans="1:51" ht="51.75" customHeight="1" x14ac:dyDescent="0.15">
      <c r="A850" s="370">
        <v>6</v>
      </c>
      <c r="B850" s="370">
        <v>1</v>
      </c>
      <c r="C850" s="358" t="s">
        <v>1081</v>
      </c>
      <c r="D850" s="343"/>
      <c r="E850" s="343"/>
      <c r="F850" s="343"/>
      <c r="G850" s="343"/>
      <c r="H850" s="343"/>
      <c r="I850" s="343"/>
      <c r="J850" s="344">
        <v>1140001070234</v>
      </c>
      <c r="K850" s="345"/>
      <c r="L850" s="345"/>
      <c r="M850" s="345"/>
      <c r="N850" s="345"/>
      <c r="O850" s="345"/>
      <c r="P850" s="359" t="s">
        <v>1080</v>
      </c>
      <c r="Q850" s="346"/>
      <c r="R850" s="346"/>
      <c r="S850" s="346"/>
      <c r="T850" s="346"/>
      <c r="U850" s="346"/>
      <c r="V850" s="346"/>
      <c r="W850" s="346"/>
      <c r="X850" s="346"/>
      <c r="Y850" s="347">
        <v>13</v>
      </c>
      <c r="Z850" s="348"/>
      <c r="AA850" s="348"/>
      <c r="AB850" s="349"/>
      <c r="AC850" s="350" t="s">
        <v>363</v>
      </c>
      <c r="AD850" s="351"/>
      <c r="AE850" s="351"/>
      <c r="AF850" s="351"/>
      <c r="AG850" s="351"/>
      <c r="AH850" s="352">
        <v>1</v>
      </c>
      <c r="AI850" s="353"/>
      <c r="AJ850" s="353"/>
      <c r="AK850" s="353"/>
      <c r="AL850" s="354" t="s">
        <v>1172</v>
      </c>
      <c r="AM850" s="355"/>
      <c r="AN850" s="355"/>
      <c r="AO850" s="356"/>
      <c r="AP850" s="357" t="s">
        <v>1043</v>
      </c>
      <c r="AQ850" s="357"/>
      <c r="AR850" s="357"/>
      <c r="AS850" s="357"/>
      <c r="AT850" s="357"/>
      <c r="AU850" s="357"/>
      <c r="AV850" s="357"/>
      <c r="AW850" s="357"/>
      <c r="AX850" s="357"/>
      <c r="AY850">
        <f>COUNTA($C$850)</f>
        <v>1</v>
      </c>
    </row>
    <row r="851" spans="1:51" ht="36.75" customHeight="1" x14ac:dyDescent="0.15">
      <c r="A851" s="370">
        <v>7</v>
      </c>
      <c r="B851" s="370">
        <v>1</v>
      </c>
      <c r="C851" s="358" t="s">
        <v>1083</v>
      </c>
      <c r="D851" s="343"/>
      <c r="E851" s="343"/>
      <c r="F851" s="343"/>
      <c r="G851" s="343"/>
      <c r="H851" s="343"/>
      <c r="I851" s="343"/>
      <c r="J851" s="344">
        <v>3140001093480</v>
      </c>
      <c r="K851" s="345"/>
      <c r="L851" s="345"/>
      <c r="M851" s="345"/>
      <c r="N851" s="345"/>
      <c r="O851" s="345"/>
      <c r="P851" s="359" t="s">
        <v>1082</v>
      </c>
      <c r="Q851" s="346"/>
      <c r="R851" s="346"/>
      <c r="S851" s="346"/>
      <c r="T851" s="346"/>
      <c r="U851" s="346"/>
      <c r="V851" s="346"/>
      <c r="W851" s="346"/>
      <c r="X851" s="346"/>
      <c r="Y851" s="347">
        <v>11.6</v>
      </c>
      <c r="Z851" s="348"/>
      <c r="AA851" s="348"/>
      <c r="AB851" s="349"/>
      <c r="AC851" s="350" t="s">
        <v>359</v>
      </c>
      <c r="AD851" s="351"/>
      <c r="AE851" s="351"/>
      <c r="AF851" s="351"/>
      <c r="AG851" s="351"/>
      <c r="AH851" s="352">
        <v>1</v>
      </c>
      <c r="AI851" s="353"/>
      <c r="AJ851" s="353"/>
      <c r="AK851" s="353"/>
      <c r="AL851" s="354">
        <v>98</v>
      </c>
      <c r="AM851" s="355"/>
      <c r="AN851" s="355"/>
      <c r="AO851" s="356"/>
      <c r="AP851" s="357" t="s">
        <v>1043</v>
      </c>
      <c r="AQ851" s="357"/>
      <c r="AR851" s="357"/>
      <c r="AS851" s="357"/>
      <c r="AT851" s="357"/>
      <c r="AU851" s="357"/>
      <c r="AV851" s="357"/>
      <c r="AW851" s="357"/>
      <c r="AX851" s="357"/>
      <c r="AY851">
        <f>COUNTA($C$851)</f>
        <v>1</v>
      </c>
    </row>
    <row r="852" spans="1:51" ht="78.75" customHeight="1" x14ac:dyDescent="0.15">
      <c r="A852" s="370">
        <v>8</v>
      </c>
      <c r="B852" s="370">
        <v>1</v>
      </c>
      <c r="C852" s="358" t="s">
        <v>1084</v>
      </c>
      <c r="D852" s="343"/>
      <c r="E852" s="343"/>
      <c r="F852" s="343"/>
      <c r="G852" s="343"/>
      <c r="H852" s="343"/>
      <c r="I852" s="343"/>
      <c r="J852" s="344">
        <v>2210001015651</v>
      </c>
      <c r="K852" s="345"/>
      <c r="L852" s="345"/>
      <c r="M852" s="345"/>
      <c r="N852" s="345"/>
      <c r="O852" s="345"/>
      <c r="P852" s="359" t="s">
        <v>1085</v>
      </c>
      <c r="Q852" s="346"/>
      <c r="R852" s="346"/>
      <c r="S852" s="346"/>
      <c r="T852" s="346"/>
      <c r="U852" s="346"/>
      <c r="V852" s="346"/>
      <c r="W852" s="346"/>
      <c r="X852" s="346"/>
      <c r="Y852" s="347">
        <v>9.6</v>
      </c>
      <c r="Z852" s="348"/>
      <c r="AA852" s="348"/>
      <c r="AB852" s="349"/>
      <c r="AC852" s="350" t="s">
        <v>360</v>
      </c>
      <c r="AD852" s="351"/>
      <c r="AE852" s="351"/>
      <c r="AF852" s="351"/>
      <c r="AG852" s="351"/>
      <c r="AH852" s="352">
        <v>1</v>
      </c>
      <c r="AI852" s="353"/>
      <c r="AJ852" s="353"/>
      <c r="AK852" s="353"/>
      <c r="AL852" s="354">
        <v>95</v>
      </c>
      <c r="AM852" s="355"/>
      <c r="AN852" s="355"/>
      <c r="AO852" s="356"/>
      <c r="AP852" s="357" t="s">
        <v>1043</v>
      </c>
      <c r="AQ852" s="357"/>
      <c r="AR852" s="357"/>
      <c r="AS852" s="357"/>
      <c r="AT852" s="357"/>
      <c r="AU852" s="357"/>
      <c r="AV852" s="357"/>
      <c r="AW852" s="357"/>
      <c r="AX852" s="357"/>
      <c r="AY852">
        <f>COUNTA($C$852)</f>
        <v>1</v>
      </c>
    </row>
    <row r="853" spans="1:51" ht="45" customHeight="1" x14ac:dyDescent="0.15">
      <c r="A853" s="370">
        <v>9</v>
      </c>
      <c r="B853" s="370">
        <v>1</v>
      </c>
      <c r="C853" s="358" t="s">
        <v>1087</v>
      </c>
      <c r="D853" s="343"/>
      <c r="E853" s="343"/>
      <c r="F853" s="343"/>
      <c r="G853" s="343"/>
      <c r="H853" s="343"/>
      <c r="I853" s="343"/>
      <c r="J853" s="344">
        <v>5010005017959</v>
      </c>
      <c r="K853" s="345"/>
      <c r="L853" s="345"/>
      <c r="M853" s="345"/>
      <c r="N853" s="345"/>
      <c r="O853" s="345"/>
      <c r="P853" s="359" t="s">
        <v>1088</v>
      </c>
      <c r="Q853" s="346"/>
      <c r="R853" s="346"/>
      <c r="S853" s="346"/>
      <c r="T853" s="346"/>
      <c r="U853" s="346"/>
      <c r="V853" s="346"/>
      <c r="W853" s="346"/>
      <c r="X853" s="346"/>
      <c r="Y853" s="347">
        <v>7.1</v>
      </c>
      <c r="Z853" s="348"/>
      <c r="AA853" s="348"/>
      <c r="AB853" s="349"/>
      <c r="AC853" s="350" t="s">
        <v>360</v>
      </c>
      <c r="AD853" s="351"/>
      <c r="AE853" s="351"/>
      <c r="AF853" s="351"/>
      <c r="AG853" s="351"/>
      <c r="AH853" s="352">
        <v>1</v>
      </c>
      <c r="AI853" s="353"/>
      <c r="AJ853" s="353"/>
      <c r="AK853" s="353"/>
      <c r="AL853" s="354">
        <v>98</v>
      </c>
      <c r="AM853" s="355"/>
      <c r="AN853" s="355"/>
      <c r="AO853" s="356"/>
      <c r="AP853" s="357" t="s">
        <v>1096</v>
      </c>
      <c r="AQ853" s="357"/>
      <c r="AR853" s="357"/>
      <c r="AS853" s="357"/>
      <c r="AT853" s="357"/>
      <c r="AU853" s="357"/>
      <c r="AV853" s="357"/>
      <c r="AW853" s="357"/>
      <c r="AX853" s="357"/>
      <c r="AY853">
        <f>COUNTA($C$853)</f>
        <v>1</v>
      </c>
    </row>
    <row r="854" spans="1:51" ht="30" customHeight="1" x14ac:dyDescent="0.15">
      <c r="A854" s="370">
        <v>10</v>
      </c>
      <c r="B854" s="370">
        <v>1</v>
      </c>
      <c r="C854" s="358" t="s">
        <v>1087</v>
      </c>
      <c r="D854" s="343"/>
      <c r="E854" s="343"/>
      <c r="F854" s="343"/>
      <c r="G854" s="343"/>
      <c r="H854" s="343"/>
      <c r="I854" s="343"/>
      <c r="J854" s="344">
        <v>5010005017959</v>
      </c>
      <c r="K854" s="345"/>
      <c r="L854" s="345"/>
      <c r="M854" s="345"/>
      <c r="N854" s="345"/>
      <c r="O854" s="345"/>
      <c r="P854" s="359" t="s">
        <v>1060</v>
      </c>
      <c r="Q854" s="346"/>
      <c r="R854" s="346"/>
      <c r="S854" s="346"/>
      <c r="T854" s="346"/>
      <c r="U854" s="346"/>
      <c r="V854" s="346"/>
      <c r="W854" s="346"/>
      <c r="X854" s="346"/>
      <c r="Y854" s="347">
        <v>6.8</v>
      </c>
      <c r="Z854" s="348"/>
      <c r="AA854" s="348"/>
      <c r="AB854" s="349"/>
      <c r="AC854" s="350" t="s">
        <v>366</v>
      </c>
      <c r="AD854" s="351"/>
      <c r="AE854" s="351"/>
      <c r="AF854" s="351"/>
      <c r="AG854" s="351"/>
      <c r="AH854" s="352" t="s">
        <v>1043</v>
      </c>
      <c r="AI854" s="353"/>
      <c r="AJ854" s="353"/>
      <c r="AK854" s="353"/>
      <c r="AL854" s="354" t="s">
        <v>1043</v>
      </c>
      <c r="AM854" s="355"/>
      <c r="AN854" s="355"/>
      <c r="AO854" s="356"/>
      <c r="AP854" s="357" t="s">
        <v>1043</v>
      </c>
      <c r="AQ854" s="357"/>
      <c r="AR854" s="357"/>
      <c r="AS854" s="357"/>
      <c r="AT854" s="357"/>
      <c r="AU854" s="357"/>
      <c r="AV854" s="357"/>
      <c r="AW854" s="357"/>
      <c r="AX854" s="357"/>
      <c r="AY854">
        <f>COUNTA($C$854)</f>
        <v>1</v>
      </c>
    </row>
    <row r="855" spans="1:51" ht="30" customHeight="1" x14ac:dyDescent="0.15">
      <c r="A855" s="370">
        <v>11</v>
      </c>
      <c r="B855" s="370">
        <v>1</v>
      </c>
      <c r="C855" s="358" t="s">
        <v>1087</v>
      </c>
      <c r="D855" s="343"/>
      <c r="E855" s="343"/>
      <c r="F855" s="343"/>
      <c r="G855" s="343"/>
      <c r="H855" s="343"/>
      <c r="I855" s="343"/>
      <c r="J855" s="344">
        <v>5010005017959</v>
      </c>
      <c r="K855" s="345"/>
      <c r="L855" s="345"/>
      <c r="M855" s="345"/>
      <c r="N855" s="345"/>
      <c r="O855" s="345"/>
      <c r="P855" s="359" t="s">
        <v>1097</v>
      </c>
      <c r="Q855" s="346"/>
      <c r="R855" s="346"/>
      <c r="S855" s="346"/>
      <c r="T855" s="346"/>
      <c r="U855" s="346"/>
      <c r="V855" s="346"/>
      <c r="W855" s="346"/>
      <c r="X855" s="346"/>
      <c r="Y855" s="347">
        <v>6.4</v>
      </c>
      <c r="Z855" s="348"/>
      <c r="AA855" s="348"/>
      <c r="AB855" s="349"/>
      <c r="AC855" s="350" t="s">
        <v>366</v>
      </c>
      <c r="AD855" s="351"/>
      <c r="AE855" s="351"/>
      <c r="AF855" s="351"/>
      <c r="AG855" s="351"/>
      <c r="AH855" s="352" t="s">
        <v>1090</v>
      </c>
      <c r="AI855" s="353"/>
      <c r="AJ855" s="353"/>
      <c r="AK855" s="353"/>
      <c r="AL855" s="354" t="s">
        <v>1091</v>
      </c>
      <c r="AM855" s="355"/>
      <c r="AN855" s="355"/>
      <c r="AO855" s="356"/>
      <c r="AP855" s="357" t="s">
        <v>1043</v>
      </c>
      <c r="AQ855" s="357"/>
      <c r="AR855" s="357"/>
      <c r="AS855" s="357"/>
      <c r="AT855" s="357"/>
      <c r="AU855" s="357"/>
      <c r="AV855" s="357"/>
      <c r="AW855" s="357"/>
      <c r="AX855" s="357"/>
      <c r="AY855">
        <f>COUNTA($C$855)</f>
        <v>1</v>
      </c>
    </row>
    <row r="856" spans="1:51" ht="30" customHeight="1" x14ac:dyDescent="0.15">
      <c r="A856" s="370">
        <v>12</v>
      </c>
      <c r="B856" s="370">
        <v>1</v>
      </c>
      <c r="C856" s="358" t="s">
        <v>1087</v>
      </c>
      <c r="D856" s="343"/>
      <c r="E856" s="343"/>
      <c r="F856" s="343"/>
      <c r="G856" s="343"/>
      <c r="H856" s="343"/>
      <c r="I856" s="343"/>
      <c r="J856" s="344">
        <v>5010005017959</v>
      </c>
      <c r="K856" s="345"/>
      <c r="L856" s="345"/>
      <c r="M856" s="345"/>
      <c r="N856" s="345"/>
      <c r="O856" s="345"/>
      <c r="P856" s="908" t="s">
        <v>1061</v>
      </c>
      <c r="Q856" s="909"/>
      <c r="R856" s="909"/>
      <c r="S856" s="909"/>
      <c r="T856" s="909"/>
      <c r="U856" s="909"/>
      <c r="V856" s="909"/>
      <c r="W856" s="909"/>
      <c r="X856" s="910"/>
      <c r="Y856" s="347">
        <v>6.3</v>
      </c>
      <c r="Z856" s="348"/>
      <c r="AA856" s="348"/>
      <c r="AB856" s="349"/>
      <c r="AC856" s="350" t="s">
        <v>366</v>
      </c>
      <c r="AD856" s="351"/>
      <c r="AE856" s="351"/>
      <c r="AF856" s="351"/>
      <c r="AG856" s="351"/>
      <c r="AH856" s="352" t="s">
        <v>712</v>
      </c>
      <c r="AI856" s="353"/>
      <c r="AJ856" s="353"/>
      <c r="AK856" s="353"/>
      <c r="AL856" s="354" t="s">
        <v>712</v>
      </c>
      <c r="AM856" s="355"/>
      <c r="AN856" s="355"/>
      <c r="AO856" s="356"/>
      <c r="AP856" s="357" t="s">
        <v>1043</v>
      </c>
      <c r="AQ856" s="357"/>
      <c r="AR856" s="357"/>
      <c r="AS856" s="357"/>
      <c r="AT856" s="357"/>
      <c r="AU856" s="357"/>
      <c r="AV856" s="357"/>
      <c r="AW856" s="357"/>
      <c r="AX856" s="357"/>
      <c r="AY856">
        <f>COUNTA($C$856)</f>
        <v>1</v>
      </c>
    </row>
    <row r="857" spans="1:51" ht="30" customHeight="1" x14ac:dyDescent="0.15">
      <c r="A857" s="370">
        <v>13</v>
      </c>
      <c r="B857" s="370">
        <v>1</v>
      </c>
      <c r="C857" s="358" t="s">
        <v>1087</v>
      </c>
      <c r="D857" s="343"/>
      <c r="E857" s="343"/>
      <c r="F857" s="343"/>
      <c r="G857" s="343"/>
      <c r="H857" s="343"/>
      <c r="I857" s="343"/>
      <c r="J857" s="344">
        <v>5010005017959</v>
      </c>
      <c r="K857" s="345"/>
      <c r="L857" s="345"/>
      <c r="M857" s="345"/>
      <c r="N857" s="345"/>
      <c r="O857" s="345"/>
      <c r="P857" s="908" t="s">
        <v>1063</v>
      </c>
      <c r="Q857" s="909"/>
      <c r="R857" s="909"/>
      <c r="S857" s="909"/>
      <c r="T857" s="909"/>
      <c r="U857" s="909"/>
      <c r="V857" s="909"/>
      <c r="W857" s="909"/>
      <c r="X857" s="910"/>
      <c r="Y857" s="347">
        <v>4.2</v>
      </c>
      <c r="Z857" s="348"/>
      <c r="AA857" s="348"/>
      <c r="AB857" s="349"/>
      <c r="AC857" s="350" t="s">
        <v>359</v>
      </c>
      <c r="AD857" s="351"/>
      <c r="AE857" s="351"/>
      <c r="AF857" s="351"/>
      <c r="AG857" s="351"/>
      <c r="AH857" s="352">
        <v>1</v>
      </c>
      <c r="AI857" s="353"/>
      <c r="AJ857" s="353"/>
      <c r="AK857" s="353"/>
      <c r="AL857" s="354">
        <v>99</v>
      </c>
      <c r="AM857" s="355"/>
      <c r="AN857" s="355"/>
      <c r="AO857" s="356"/>
      <c r="AP857" s="357" t="s">
        <v>1043</v>
      </c>
      <c r="AQ857" s="357"/>
      <c r="AR857" s="357"/>
      <c r="AS857" s="357"/>
      <c r="AT857" s="357"/>
      <c r="AU857" s="357"/>
      <c r="AV857" s="357"/>
      <c r="AW857" s="357"/>
      <c r="AX857" s="357"/>
      <c r="AY857">
        <f>COUNTA($C$857)</f>
        <v>1</v>
      </c>
    </row>
    <row r="858" spans="1:51" ht="47.25" customHeight="1" x14ac:dyDescent="0.15">
      <c r="A858" s="370">
        <v>14</v>
      </c>
      <c r="B858" s="370">
        <v>1</v>
      </c>
      <c r="C858" s="358" t="s">
        <v>1087</v>
      </c>
      <c r="D858" s="343"/>
      <c r="E858" s="343"/>
      <c r="F858" s="343"/>
      <c r="G858" s="343"/>
      <c r="H858" s="343"/>
      <c r="I858" s="343"/>
      <c r="J858" s="344">
        <v>5010005017959</v>
      </c>
      <c r="K858" s="345"/>
      <c r="L858" s="345"/>
      <c r="M858" s="345"/>
      <c r="N858" s="345"/>
      <c r="O858" s="345"/>
      <c r="P858" s="908" t="s">
        <v>1066</v>
      </c>
      <c r="Q858" s="909"/>
      <c r="R858" s="909"/>
      <c r="S858" s="909"/>
      <c r="T858" s="909"/>
      <c r="U858" s="909"/>
      <c r="V858" s="909"/>
      <c r="W858" s="909"/>
      <c r="X858" s="910"/>
      <c r="Y858" s="347">
        <v>3.4</v>
      </c>
      <c r="Z858" s="348"/>
      <c r="AA858" s="348"/>
      <c r="AB858" s="349"/>
      <c r="AC858" s="350" t="s">
        <v>359</v>
      </c>
      <c r="AD858" s="351"/>
      <c r="AE858" s="351"/>
      <c r="AF858" s="351"/>
      <c r="AG858" s="351"/>
      <c r="AH858" s="352">
        <v>1</v>
      </c>
      <c r="AI858" s="353"/>
      <c r="AJ858" s="353"/>
      <c r="AK858" s="353"/>
      <c r="AL858" s="354">
        <v>99</v>
      </c>
      <c r="AM858" s="355"/>
      <c r="AN858" s="355"/>
      <c r="AO858" s="356"/>
      <c r="AP858" s="357" t="s">
        <v>1043</v>
      </c>
      <c r="AQ858" s="357"/>
      <c r="AR858" s="357"/>
      <c r="AS858" s="357"/>
      <c r="AT858" s="357"/>
      <c r="AU858" s="357"/>
      <c r="AV858" s="357"/>
      <c r="AW858" s="357"/>
      <c r="AX858" s="357"/>
      <c r="AY858">
        <f>COUNTA($C$858)</f>
        <v>1</v>
      </c>
    </row>
    <row r="859" spans="1:51" ht="30" customHeight="1" x14ac:dyDescent="0.15">
      <c r="A859" s="370">
        <v>15</v>
      </c>
      <c r="B859" s="370">
        <v>1</v>
      </c>
      <c r="C859" s="358" t="s">
        <v>1087</v>
      </c>
      <c r="D859" s="343"/>
      <c r="E859" s="343"/>
      <c r="F859" s="343"/>
      <c r="G859" s="343"/>
      <c r="H859" s="343"/>
      <c r="I859" s="343"/>
      <c r="J859" s="344">
        <v>5010005017959</v>
      </c>
      <c r="K859" s="345"/>
      <c r="L859" s="345"/>
      <c r="M859" s="345"/>
      <c r="N859" s="345"/>
      <c r="O859" s="345"/>
      <c r="P859" s="908" t="s">
        <v>1068</v>
      </c>
      <c r="Q859" s="909"/>
      <c r="R859" s="909"/>
      <c r="S859" s="909"/>
      <c r="T859" s="909"/>
      <c r="U859" s="909"/>
      <c r="V859" s="909"/>
      <c r="W859" s="909"/>
      <c r="X859" s="910"/>
      <c r="Y859" s="347">
        <v>2.8</v>
      </c>
      <c r="Z859" s="348"/>
      <c r="AA859" s="348"/>
      <c r="AB859" s="349"/>
      <c r="AC859" s="350" t="s">
        <v>359</v>
      </c>
      <c r="AD859" s="351"/>
      <c r="AE859" s="351"/>
      <c r="AF859" s="351"/>
      <c r="AG859" s="351"/>
      <c r="AH859" s="352">
        <v>1</v>
      </c>
      <c r="AI859" s="353"/>
      <c r="AJ859" s="353"/>
      <c r="AK859" s="353"/>
      <c r="AL859" s="354">
        <v>69</v>
      </c>
      <c r="AM859" s="355"/>
      <c r="AN859" s="355"/>
      <c r="AO859" s="356"/>
      <c r="AP859" s="357" t="s">
        <v>1043</v>
      </c>
      <c r="AQ859" s="357"/>
      <c r="AR859" s="357"/>
      <c r="AS859" s="357"/>
      <c r="AT859" s="357"/>
      <c r="AU859" s="357"/>
      <c r="AV859" s="357"/>
      <c r="AW859" s="357"/>
      <c r="AX859" s="357"/>
      <c r="AY859">
        <f>COUNTA($C$859)</f>
        <v>1</v>
      </c>
    </row>
    <row r="860" spans="1:51" ht="30" customHeight="1" x14ac:dyDescent="0.15">
      <c r="A860" s="370">
        <v>16</v>
      </c>
      <c r="B860" s="370">
        <v>1</v>
      </c>
      <c r="C860" s="358" t="s">
        <v>1087</v>
      </c>
      <c r="D860" s="343"/>
      <c r="E860" s="343"/>
      <c r="F860" s="343"/>
      <c r="G860" s="343"/>
      <c r="H860" s="343"/>
      <c r="I860" s="343"/>
      <c r="J860" s="344">
        <v>5010005017959</v>
      </c>
      <c r="K860" s="345"/>
      <c r="L860" s="345"/>
      <c r="M860" s="345"/>
      <c r="N860" s="345"/>
      <c r="O860" s="345"/>
      <c r="P860" s="908" t="s">
        <v>1067</v>
      </c>
      <c r="Q860" s="909"/>
      <c r="R860" s="909"/>
      <c r="S860" s="909"/>
      <c r="T860" s="909"/>
      <c r="U860" s="909"/>
      <c r="V860" s="909"/>
      <c r="W860" s="909"/>
      <c r="X860" s="910"/>
      <c r="Y860" s="347">
        <v>2.8</v>
      </c>
      <c r="Z860" s="348"/>
      <c r="AA860" s="348"/>
      <c r="AB860" s="349"/>
      <c r="AC860" s="350" t="s">
        <v>359</v>
      </c>
      <c r="AD860" s="351"/>
      <c r="AE860" s="351"/>
      <c r="AF860" s="351"/>
      <c r="AG860" s="351"/>
      <c r="AH860" s="352">
        <v>1</v>
      </c>
      <c r="AI860" s="353"/>
      <c r="AJ860" s="353"/>
      <c r="AK860" s="353"/>
      <c r="AL860" s="354">
        <v>63</v>
      </c>
      <c r="AM860" s="355"/>
      <c r="AN860" s="355"/>
      <c r="AO860" s="356"/>
      <c r="AP860" s="357" t="s">
        <v>1096</v>
      </c>
      <c r="AQ860" s="357"/>
      <c r="AR860" s="357"/>
      <c r="AS860" s="357"/>
      <c r="AT860" s="357"/>
      <c r="AU860" s="357"/>
      <c r="AV860" s="357"/>
      <c r="AW860" s="357"/>
      <c r="AX860" s="357"/>
      <c r="AY860">
        <f>COUNTA($C$860)</f>
        <v>1</v>
      </c>
    </row>
    <row r="861" spans="1:51" s="16" customFormat="1" ht="30" customHeight="1" x14ac:dyDescent="0.15">
      <c r="A861" s="370">
        <v>17</v>
      </c>
      <c r="B861" s="370">
        <v>1</v>
      </c>
      <c r="C861" s="358" t="s">
        <v>1087</v>
      </c>
      <c r="D861" s="343"/>
      <c r="E861" s="343"/>
      <c r="F861" s="343"/>
      <c r="G861" s="343"/>
      <c r="H861" s="343"/>
      <c r="I861" s="343"/>
      <c r="J861" s="344">
        <v>5010005017959</v>
      </c>
      <c r="K861" s="345"/>
      <c r="L861" s="345"/>
      <c r="M861" s="345"/>
      <c r="N861" s="345"/>
      <c r="O861" s="345"/>
      <c r="P861" s="908" t="s">
        <v>1069</v>
      </c>
      <c r="Q861" s="909"/>
      <c r="R861" s="909"/>
      <c r="S861" s="909"/>
      <c r="T861" s="909"/>
      <c r="U861" s="909"/>
      <c r="V861" s="909"/>
      <c r="W861" s="909"/>
      <c r="X861" s="910"/>
      <c r="Y861" s="347">
        <v>2.1</v>
      </c>
      <c r="Z861" s="348"/>
      <c r="AA861" s="348"/>
      <c r="AB861" s="349"/>
      <c r="AC861" s="350" t="s">
        <v>359</v>
      </c>
      <c r="AD861" s="351"/>
      <c r="AE861" s="351"/>
      <c r="AF861" s="351"/>
      <c r="AG861" s="351"/>
      <c r="AH861" s="352">
        <v>3</v>
      </c>
      <c r="AI861" s="353"/>
      <c r="AJ861" s="353"/>
      <c r="AK861" s="353"/>
      <c r="AL861" s="354">
        <v>68</v>
      </c>
      <c r="AM861" s="355"/>
      <c r="AN861" s="355"/>
      <c r="AO861" s="356"/>
      <c r="AP861" s="357" t="s">
        <v>1043</v>
      </c>
      <c r="AQ861" s="357"/>
      <c r="AR861" s="357"/>
      <c r="AS861" s="357"/>
      <c r="AT861" s="357"/>
      <c r="AU861" s="357"/>
      <c r="AV861" s="357"/>
      <c r="AW861" s="357"/>
      <c r="AX861" s="357"/>
      <c r="AY861">
        <f>COUNTA($C$861)</f>
        <v>1</v>
      </c>
    </row>
    <row r="862" spans="1:51" ht="30" customHeight="1" x14ac:dyDescent="0.15">
      <c r="A862" s="370">
        <v>18</v>
      </c>
      <c r="B862" s="370">
        <v>1</v>
      </c>
      <c r="C862" s="358" t="s">
        <v>1086</v>
      </c>
      <c r="D862" s="343"/>
      <c r="E862" s="343"/>
      <c r="F862" s="343"/>
      <c r="G862" s="343"/>
      <c r="H862" s="343"/>
      <c r="I862" s="343"/>
      <c r="J862" s="344">
        <v>5010005017959</v>
      </c>
      <c r="K862" s="345"/>
      <c r="L862" s="345"/>
      <c r="M862" s="345"/>
      <c r="N862" s="345"/>
      <c r="O862" s="345"/>
      <c r="P862" s="359" t="s">
        <v>1072</v>
      </c>
      <c r="Q862" s="346"/>
      <c r="R862" s="346"/>
      <c r="S862" s="346"/>
      <c r="T862" s="346"/>
      <c r="U862" s="346"/>
      <c r="V862" s="346"/>
      <c r="W862" s="346"/>
      <c r="X862" s="346"/>
      <c r="Y862" s="347">
        <v>0.6</v>
      </c>
      <c r="Z862" s="348"/>
      <c r="AA862" s="348"/>
      <c r="AB862" s="349"/>
      <c r="AC862" s="350" t="s">
        <v>365</v>
      </c>
      <c r="AD862" s="351"/>
      <c r="AE862" s="351"/>
      <c r="AF862" s="351"/>
      <c r="AG862" s="351"/>
      <c r="AH862" s="352" t="s">
        <v>712</v>
      </c>
      <c r="AI862" s="353"/>
      <c r="AJ862" s="353"/>
      <c r="AK862" s="353"/>
      <c r="AL862" s="354" t="s">
        <v>712</v>
      </c>
      <c r="AM862" s="355"/>
      <c r="AN862" s="355"/>
      <c r="AO862" s="356"/>
      <c r="AP862" s="357" t="s">
        <v>1043</v>
      </c>
      <c r="AQ862" s="357"/>
      <c r="AR862" s="357"/>
      <c r="AS862" s="357"/>
      <c r="AT862" s="357"/>
      <c r="AU862" s="357"/>
      <c r="AV862" s="357"/>
      <c r="AW862" s="357"/>
      <c r="AX862" s="357"/>
      <c r="AY862">
        <f>COUNTA($C$862)</f>
        <v>1</v>
      </c>
    </row>
    <row r="863" spans="1:51" ht="30" customHeight="1" x14ac:dyDescent="0.15">
      <c r="A863" s="370">
        <v>19</v>
      </c>
      <c r="B863" s="370">
        <v>1</v>
      </c>
      <c r="C863" s="358" t="s">
        <v>1089</v>
      </c>
      <c r="D863" s="343"/>
      <c r="E863" s="343"/>
      <c r="F863" s="343"/>
      <c r="G863" s="343"/>
      <c r="H863" s="343"/>
      <c r="I863" s="343"/>
      <c r="J863" s="344" t="s">
        <v>1102</v>
      </c>
      <c r="K863" s="345"/>
      <c r="L863" s="345"/>
      <c r="M863" s="345"/>
      <c r="N863" s="345"/>
      <c r="O863" s="345"/>
      <c r="P863" s="359" t="s">
        <v>1062</v>
      </c>
      <c r="Q863" s="346"/>
      <c r="R863" s="346"/>
      <c r="S863" s="346"/>
      <c r="T863" s="346"/>
      <c r="U863" s="346"/>
      <c r="V863" s="346"/>
      <c r="W863" s="346"/>
      <c r="X863" s="346"/>
      <c r="Y863" s="347">
        <v>4.5999999999999996</v>
      </c>
      <c r="Z863" s="348"/>
      <c r="AA863" s="348"/>
      <c r="AB863" s="349"/>
      <c r="AC863" s="350" t="s">
        <v>363</v>
      </c>
      <c r="AD863" s="351"/>
      <c r="AE863" s="351"/>
      <c r="AF863" s="351"/>
      <c r="AG863" s="351"/>
      <c r="AH863" s="352">
        <v>3</v>
      </c>
      <c r="AI863" s="353"/>
      <c r="AJ863" s="353"/>
      <c r="AK863" s="353"/>
      <c r="AL863" s="354" t="s">
        <v>1172</v>
      </c>
      <c r="AM863" s="355"/>
      <c r="AN863" s="355"/>
      <c r="AO863" s="356"/>
      <c r="AP863" s="357" t="s">
        <v>1043</v>
      </c>
      <c r="AQ863" s="357"/>
      <c r="AR863" s="357"/>
      <c r="AS863" s="357"/>
      <c r="AT863" s="357"/>
      <c r="AU863" s="357"/>
      <c r="AV863" s="357"/>
      <c r="AW863" s="357"/>
      <c r="AX863" s="357"/>
      <c r="AY863">
        <f>COUNTA($C$863)</f>
        <v>1</v>
      </c>
    </row>
    <row r="864" spans="1:51" ht="45" customHeight="1" x14ac:dyDescent="0.15">
      <c r="A864" s="370">
        <v>20</v>
      </c>
      <c r="B864" s="370">
        <v>1</v>
      </c>
      <c r="C864" s="358" t="s">
        <v>1092</v>
      </c>
      <c r="D864" s="343"/>
      <c r="E864" s="343"/>
      <c r="F864" s="343"/>
      <c r="G864" s="343"/>
      <c r="H864" s="343"/>
      <c r="I864" s="343"/>
      <c r="J864" s="344">
        <v>6460001004254</v>
      </c>
      <c r="K864" s="345"/>
      <c r="L864" s="345"/>
      <c r="M864" s="345"/>
      <c r="N864" s="345"/>
      <c r="O864" s="345"/>
      <c r="P864" s="359" t="s">
        <v>1064</v>
      </c>
      <c r="Q864" s="346"/>
      <c r="R864" s="346"/>
      <c r="S864" s="346"/>
      <c r="T864" s="346"/>
      <c r="U864" s="346"/>
      <c r="V864" s="346"/>
      <c r="W864" s="346"/>
      <c r="X864" s="346"/>
      <c r="Y864" s="347">
        <v>4</v>
      </c>
      <c r="Z864" s="348"/>
      <c r="AA864" s="348"/>
      <c r="AB864" s="349"/>
      <c r="AC864" s="350" t="s">
        <v>359</v>
      </c>
      <c r="AD864" s="351"/>
      <c r="AE864" s="351"/>
      <c r="AF864" s="351"/>
      <c r="AG864" s="351"/>
      <c r="AH864" s="352">
        <v>1</v>
      </c>
      <c r="AI864" s="353"/>
      <c r="AJ864" s="353"/>
      <c r="AK864" s="353"/>
      <c r="AL864" s="354">
        <v>96</v>
      </c>
      <c r="AM864" s="355"/>
      <c r="AN864" s="355"/>
      <c r="AO864" s="356"/>
      <c r="AP864" s="357" t="s">
        <v>1043</v>
      </c>
      <c r="AQ864" s="357"/>
      <c r="AR864" s="357"/>
      <c r="AS864" s="357"/>
      <c r="AT864" s="357"/>
      <c r="AU864" s="357"/>
      <c r="AV864" s="357"/>
      <c r="AW864" s="357"/>
      <c r="AX864" s="357"/>
      <c r="AY864">
        <f>COUNTA($C$864)</f>
        <v>1</v>
      </c>
    </row>
    <row r="865" spans="1:51" ht="30" customHeight="1" x14ac:dyDescent="0.15">
      <c r="A865" s="370">
        <v>21</v>
      </c>
      <c r="B865" s="370">
        <v>1</v>
      </c>
      <c r="C865" s="358" t="s">
        <v>939</v>
      </c>
      <c r="D865" s="343"/>
      <c r="E865" s="343"/>
      <c r="F865" s="343"/>
      <c r="G865" s="343"/>
      <c r="H865" s="343"/>
      <c r="I865" s="343"/>
      <c r="J865" s="344">
        <v>9012405002215</v>
      </c>
      <c r="K865" s="345"/>
      <c r="L865" s="345"/>
      <c r="M865" s="345"/>
      <c r="N865" s="345"/>
      <c r="O865" s="345"/>
      <c r="P865" s="359" t="s">
        <v>1065</v>
      </c>
      <c r="Q865" s="346"/>
      <c r="R865" s="346"/>
      <c r="S865" s="346"/>
      <c r="T865" s="346"/>
      <c r="U865" s="346"/>
      <c r="V865" s="346"/>
      <c r="W865" s="346"/>
      <c r="X865" s="346"/>
      <c r="Y865" s="347">
        <v>3.7</v>
      </c>
      <c r="Z865" s="348"/>
      <c r="AA865" s="348"/>
      <c r="AB865" s="349"/>
      <c r="AC865" s="350" t="s">
        <v>359</v>
      </c>
      <c r="AD865" s="351"/>
      <c r="AE865" s="351"/>
      <c r="AF865" s="351"/>
      <c r="AG865" s="351"/>
      <c r="AH865" s="352">
        <v>3</v>
      </c>
      <c r="AI865" s="353"/>
      <c r="AJ865" s="353"/>
      <c r="AK865" s="353"/>
      <c r="AL865" s="354">
        <v>62</v>
      </c>
      <c r="AM865" s="355"/>
      <c r="AN865" s="355"/>
      <c r="AO865" s="356"/>
      <c r="AP865" s="357" t="s">
        <v>1096</v>
      </c>
      <c r="AQ865" s="357"/>
      <c r="AR865" s="357"/>
      <c r="AS865" s="357"/>
      <c r="AT865" s="357"/>
      <c r="AU865" s="357"/>
      <c r="AV865" s="357"/>
      <c r="AW865" s="357"/>
      <c r="AX865" s="357"/>
      <c r="AY865">
        <f>COUNTA($C$865)</f>
        <v>1</v>
      </c>
    </row>
    <row r="866" spans="1:51" ht="30" customHeight="1" x14ac:dyDescent="0.15">
      <c r="A866" s="370">
        <v>22</v>
      </c>
      <c r="B866" s="370">
        <v>1</v>
      </c>
      <c r="C866" s="905" t="s">
        <v>1093</v>
      </c>
      <c r="D866" s="906"/>
      <c r="E866" s="906"/>
      <c r="F866" s="906"/>
      <c r="G866" s="906"/>
      <c r="H866" s="906"/>
      <c r="I866" s="907"/>
      <c r="J866" s="917">
        <v>1010705001646</v>
      </c>
      <c r="K866" s="918"/>
      <c r="L866" s="918"/>
      <c r="M866" s="918"/>
      <c r="N866" s="918"/>
      <c r="O866" s="919"/>
      <c r="P866" s="908" t="s">
        <v>1070</v>
      </c>
      <c r="Q866" s="909"/>
      <c r="R866" s="909"/>
      <c r="S866" s="909"/>
      <c r="T866" s="909"/>
      <c r="U866" s="909"/>
      <c r="V866" s="909"/>
      <c r="W866" s="909"/>
      <c r="X866" s="910"/>
      <c r="Y866" s="347">
        <v>0.8</v>
      </c>
      <c r="Z866" s="348"/>
      <c r="AA866" s="348"/>
      <c r="AB866" s="349"/>
      <c r="AC866" s="923" t="s">
        <v>365</v>
      </c>
      <c r="AD866" s="924"/>
      <c r="AE866" s="924"/>
      <c r="AF866" s="924"/>
      <c r="AG866" s="925"/>
      <c r="AH866" s="911" t="s">
        <v>712</v>
      </c>
      <c r="AI866" s="912"/>
      <c r="AJ866" s="912"/>
      <c r="AK866" s="913"/>
      <c r="AL866" s="354" t="s">
        <v>712</v>
      </c>
      <c r="AM866" s="355"/>
      <c r="AN866" s="355"/>
      <c r="AO866" s="356"/>
      <c r="AP866" s="357" t="s">
        <v>1043</v>
      </c>
      <c r="AQ866" s="357"/>
      <c r="AR866" s="357"/>
      <c r="AS866" s="357"/>
      <c r="AT866" s="357"/>
      <c r="AU866" s="357"/>
      <c r="AV866" s="357"/>
      <c r="AW866" s="357"/>
      <c r="AX866" s="357"/>
      <c r="AY866">
        <f>COUNTA($C$866)</f>
        <v>1</v>
      </c>
    </row>
    <row r="867" spans="1:51" ht="45" customHeight="1" x14ac:dyDescent="0.15">
      <c r="A867" s="370">
        <v>23</v>
      </c>
      <c r="B867" s="370">
        <v>1</v>
      </c>
      <c r="C867" s="905" t="s">
        <v>1094</v>
      </c>
      <c r="D867" s="906"/>
      <c r="E867" s="906"/>
      <c r="F867" s="906"/>
      <c r="G867" s="906"/>
      <c r="H867" s="906"/>
      <c r="I867" s="907"/>
      <c r="J867" s="917">
        <v>3290001033273</v>
      </c>
      <c r="K867" s="918"/>
      <c r="L867" s="918"/>
      <c r="M867" s="918"/>
      <c r="N867" s="918"/>
      <c r="O867" s="919"/>
      <c r="P867" s="908" t="s">
        <v>1071</v>
      </c>
      <c r="Q867" s="909"/>
      <c r="R867" s="909"/>
      <c r="S867" s="909"/>
      <c r="T867" s="909"/>
      <c r="U867" s="909"/>
      <c r="V867" s="909"/>
      <c r="W867" s="909"/>
      <c r="X867" s="910"/>
      <c r="Y867" s="347">
        <v>0.7</v>
      </c>
      <c r="Z867" s="348"/>
      <c r="AA867" s="348"/>
      <c r="AB867" s="349"/>
      <c r="AC867" s="923" t="s">
        <v>359</v>
      </c>
      <c r="AD867" s="924"/>
      <c r="AE867" s="924"/>
      <c r="AF867" s="924"/>
      <c r="AG867" s="925"/>
      <c r="AH867" s="911">
        <v>12</v>
      </c>
      <c r="AI867" s="912"/>
      <c r="AJ867" s="912"/>
      <c r="AK867" s="913"/>
      <c r="AL867" s="354">
        <v>33</v>
      </c>
      <c r="AM867" s="355"/>
      <c r="AN867" s="355"/>
      <c r="AO867" s="356"/>
      <c r="AP867" s="357" t="s">
        <v>1043</v>
      </c>
      <c r="AQ867" s="357"/>
      <c r="AR867" s="357"/>
      <c r="AS867" s="357"/>
      <c r="AT867" s="357"/>
      <c r="AU867" s="357"/>
      <c r="AV867" s="357"/>
      <c r="AW867" s="357"/>
      <c r="AX867" s="357"/>
      <c r="AY867">
        <f>COUNTA($C$867)</f>
        <v>1</v>
      </c>
    </row>
    <row r="868" spans="1:51" ht="30" customHeight="1" x14ac:dyDescent="0.15">
      <c r="A868" s="370">
        <v>24</v>
      </c>
      <c r="B868" s="370">
        <v>1</v>
      </c>
      <c r="C868" s="905" t="s">
        <v>1095</v>
      </c>
      <c r="D868" s="906"/>
      <c r="E868" s="906"/>
      <c r="F868" s="906"/>
      <c r="G868" s="906"/>
      <c r="H868" s="906"/>
      <c r="I868" s="907"/>
      <c r="J868" s="917">
        <v>9011803001704</v>
      </c>
      <c r="K868" s="918"/>
      <c r="L868" s="918"/>
      <c r="M868" s="918"/>
      <c r="N868" s="918"/>
      <c r="O868" s="919"/>
      <c r="P868" s="908" t="s">
        <v>1073</v>
      </c>
      <c r="Q868" s="909"/>
      <c r="R868" s="909"/>
      <c r="S868" s="909"/>
      <c r="T868" s="909"/>
      <c r="U868" s="909"/>
      <c r="V868" s="909"/>
      <c r="W868" s="909"/>
      <c r="X868" s="910"/>
      <c r="Y868" s="347">
        <v>0.2</v>
      </c>
      <c r="Z868" s="348"/>
      <c r="AA868" s="348"/>
      <c r="AB868" s="349"/>
      <c r="AC868" s="923" t="s">
        <v>365</v>
      </c>
      <c r="AD868" s="924"/>
      <c r="AE868" s="924"/>
      <c r="AF868" s="924"/>
      <c r="AG868" s="925"/>
      <c r="AH868" s="911" t="s">
        <v>712</v>
      </c>
      <c r="AI868" s="912"/>
      <c r="AJ868" s="912"/>
      <c r="AK868" s="913"/>
      <c r="AL868" s="354" t="s">
        <v>712</v>
      </c>
      <c r="AM868" s="355"/>
      <c r="AN868" s="355"/>
      <c r="AO868" s="356"/>
      <c r="AP868" s="357" t="s">
        <v>1043</v>
      </c>
      <c r="AQ868" s="357"/>
      <c r="AR868" s="357"/>
      <c r="AS868" s="357"/>
      <c r="AT868" s="357"/>
      <c r="AU868" s="357"/>
      <c r="AV868" s="357"/>
      <c r="AW868" s="357"/>
      <c r="AX868" s="357"/>
      <c r="AY868">
        <f>COUNTA($C$868)</f>
        <v>1</v>
      </c>
    </row>
    <row r="869" spans="1:51" ht="30" hidden="1" customHeight="1" x14ac:dyDescent="0.15">
      <c r="A869" s="370">
        <v>25</v>
      </c>
      <c r="B869" s="370">
        <v>1</v>
      </c>
      <c r="C869" s="920"/>
      <c r="D869" s="921"/>
      <c r="E869" s="921"/>
      <c r="F869" s="921"/>
      <c r="G869" s="921"/>
      <c r="H869" s="921"/>
      <c r="I869" s="922"/>
      <c r="J869" s="917"/>
      <c r="K869" s="918"/>
      <c r="L869" s="918"/>
      <c r="M869" s="918"/>
      <c r="N869" s="918"/>
      <c r="O869" s="919"/>
      <c r="P869" s="914"/>
      <c r="Q869" s="915"/>
      <c r="R869" s="915"/>
      <c r="S869" s="915"/>
      <c r="T869" s="915"/>
      <c r="U869" s="915"/>
      <c r="V869" s="915"/>
      <c r="W869" s="915"/>
      <c r="X869" s="916"/>
      <c r="Y869" s="347"/>
      <c r="Z869" s="348"/>
      <c r="AA869" s="348"/>
      <c r="AB869" s="349"/>
      <c r="AC869" s="923"/>
      <c r="AD869" s="924"/>
      <c r="AE869" s="924"/>
      <c r="AF869" s="924"/>
      <c r="AG869" s="925"/>
      <c r="AH869" s="911"/>
      <c r="AI869" s="912"/>
      <c r="AJ869" s="912"/>
      <c r="AK869" s="91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920"/>
      <c r="D870" s="921"/>
      <c r="E870" s="921"/>
      <c r="F870" s="921"/>
      <c r="G870" s="921"/>
      <c r="H870" s="921"/>
      <c r="I870" s="922"/>
      <c r="J870" s="917"/>
      <c r="K870" s="918"/>
      <c r="L870" s="918"/>
      <c r="M870" s="918"/>
      <c r="N870" s="918"/>
      <c r="O870" s="919"/>
      <c r="P870" s="914"/>
      <c r="Q870" s="915"/>
      <c r="R870" s="915"/>
      <c r="S870" s="915"/>
      <c r="T870" s="915"/>
      <c r="U870" s="915"/>
      <c r="V870" s="915"/>
      <c r="W870" s="915"/>
      <c r="X870" s="916"/>
      <c r="Y870" s="347"/>
      <c r="Z870" s="348"/>
      <c r="AA870" s="348"/>
      <c r="AB870" s="349"/>
      <c r="AC870" s="923"/>
      <c r="AD870" s="924"/>
      <c r="AE870" s="924"/>
      <c r="AF870" s="924"/>
      <c r="AG870" s="925"/>
      <c r="AH870" s="911"/>
      <c r="AI870" s="912"/>
      <c r="AJ870" s="912"/>
      <c r="AK870" s="91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920"/>
      <c r="D871" s="921"/>
      <c r="E871" s="921"/>
      <c r="F871" s="921"/>
      <c r="G871" s="921"/>
      <c r="H871" s="921"/>
      <c r="I871" s="922"/>
      <c r="J871" s="917"/>
      <c r="K871" s="918"/>
      <c r="L871" s="918"/>
      <c r="M871" s="918"/>
      <c r="N871" s="918"/>
      <c r="O871" s="919"/>
      <c r="P871" s="914"/>
      <c r="Q871" s="915"/>
      <c r="R871" s="915"/>
      <c r="S871" s="915"/>
      <c r="T871" s="915"/>
      <c r="U871" s="915"/>
      <c r="V871" s="915"/>
      <c r="W871" s="915"/>
      <c r="X871" s="916"/>
      <c r="Y871" s="347"/>
      <c r="Z871" s="348"/>
      <c r="AA871" s="348"/>
      <c r="AB871" s="349"/>
      <c r="AC871" s="923"/>
      <c r="AD871" s="924"/>
      <c r="AE871" s="924"/>
      <c r="AF871" s="924"/>
      <c r="AG871" s="925"/>
      <c r="AH871" s="911"/>
      <c r="AI871" s="912"/>
      <c r="AJ871" s="912"/>
      <c r="AK871" s="91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920"/>
      <c r="D872" s="921"/>
      <c r="E872" s="921"/>
      <c r="F872" s="921"/>
      <c r="G872" s="921"/>
      <c r="H872" s="921"/>
      <c r="I872" s="922"/>
      <c r="J872" s="917"/>
      <c r="K872" s="918"/>
      <c r="L872" s="918"/>
      <c r="M872" s="918"/>
      <c r="N872" s="918"/>
      <c r="O872" s="919"/>
      <c r="P872" s="914"/>
      <c r="Q872" s="915"/>
      <c r="R872" s="915"/>
      <c r="S872" s="915"/>
      <c r="T872" s="915"/>
      <c r="U872" s="915"/>
      <c r="V872" s="915"/>
      <c r="W872" s="915"/>
      <c r="X872" s="916"/>
      <c r="Y872" s="347"/>
      <c r="Z872" s="348"/>
      <c r="AA872" s="348"/>
      <c r="AB872" s="349"/>
      <c r="AC872" s="923"/>
      <c r="AD872" s="924"/>
      <c r="AE872" s="924"/>
      <c r="AF872" s="924"/>
      <c r="AG872" s="925"/>
      <c r="AH872" s="911"/>
      <c r="AI872" s="912"/>
      <c r="AJ872" s="912"/>
      <c r="AK872" s="91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920"/>
      <c r="D873" s="921"/>
      <c r="E873" s="921"/>
      <c r="F873" s="921"/>
      <c r="G873" s="921"/>
      <c r="H873" s="921"/>
      <c r="I873" s="922"/>
      <c r="J873" s="917"/>
      <c r="K873" s="918"/>
      <c r="L873" s="918"/>
      <c r="M873" s="918"/>
      <c r="N873" s="918"/>
      <c r="O873" s="919"/>
      <c r="P873" s="914"/>
      <c r="Q873" s="915"/>
      <c r="R873" s="915"/>
      <c r="S873" s="915"/>
      <c r="T873" s="915"/>
      <c r="U873" s="915"/>
      <c r="V873" s="915"/>
      <c r="W873" s="915"/>
      <c r="X873" s="916"/>
      <c r="Y873" s="347"/>
      <c r="Z873" s="348"/>
      <c r="AA873" s="348"/>
      <c r="AB873" s="349"/>
      <c r="AC873" s="923"/>
      <c r="AD873" s="924"/>
      <c r="AE873" s="924"/>
      <c r="AF873" s="924"/>
      <c r="AG873" s="925"/>
      <c r="AH873" s="911"/>
      <c r="AI873" s="912"/>
      <c r="AJ873" s="912"/>
      <c r="AK873" s="91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293</v>
      </c>
      <c r="K877" s="361"/>
      <c r="L877" s="361"/>
      <c r="M877" s="361"/>
      <c r="N877" s="361"/>
      <c r="O877" s="361"/>
      <c r="P877" s="247" t="s">
        <v>243</v>
      </c>
      <c r="Q877" s="247"/>
      <c r="R877" s="247"/>
      <c r="S877" s="247"/>
      <c r="T877" s="247"/>
      <c r="U877" s="247"/>
      <c r="V877" s="247"/>
      <c r="W877" s="247"/>
      <c r="X877" s="247"/>
      <c r="Y877" s="362" t="s">
        <v>291</v>
      </c>
      <c r="Z877" s="363"/>
      <c r="AA877" s="363"/>
      <c r="AB877" s="363"/>
      <c r="AC877" s="152" t="s">
        <v>330</v>
      </c>
      <c r="AD877" s="152"/>
      <c r="AE877" s="152"/>
      <c r="AF877" s="152"/>
      <c r="AG877" s="152"/>
      <c r="AH877" s="362" t="s">
        <v>355</v>
      </c>
      <c r="AI877" s="360"/>
      <c r="AJ877" s="360"/>
      <c r="AK877" s="360"/>
      <c r="AL877" s="360" t="s">
        <v>21</v>
      </c>
      <c r="AM877" s="360"/>
      <c r="AN877" s="360"/>
      <c r="AO877" s="364"/>
      <c r="AP877" s="365" t="s">
        <v>294</v>
      </c>
      <c r="AQ877" s="365"/>
      <c r="AR877" s="365"/>
      <c r="AS877" s="365"/>
      <c r="AT877" s="365"/>
      <c r="AU877" s="365"/>
      <c r="AV877" s="365"/>
      <c r="AW877" s="365"/>
      <c r="AX877" s="365"/>
      <c r="AY877">
        <f>$AY$875</f>
        <v>1</v>
      </c>
    </row>
    <row r="878" spans="1:51" ht="45" customHeight="1" x14ac:dyDescent="0.15">
      <c r="A878" s="370">
        <v>1</v>
      </c>
      <c r="B878" s="370">
        <v>1</v>
      </c>
      <c r="C878" s="343" t="s">
        <v>856</v>
      </c>
      <c r="D878" s="343"/>
      <c r="E878" s="343"/>
      <c r="F878" s="343"/>
      <c r="G878" s="343"/>
      <c r="H878" s="343"/>
      <c r="I878" s="343"/>
      <c r="J878" s="344">
        <v>4460305001676</v>
      </c>
      <c r="K878" s="345"/>
      <c r="L878" s="345"/>
      <c r="M878" s="345"/>
      <c r="N878" s="345"/>
      <c r="O878" s="345"/>
      <c r="P878" s="346" t="s">
        <v>866</v>
      </c>
      <c r="Q878" s="346"/>
      <c r="R878" s="346"/>
      <c r="S878" s="346"/>
      <c r="T878" s="346"/>
      <c r="U878" s="346"/>
      <c r="V878" s="346"/>
      <c r="W878" s="346"/>
      <c r="X878" s="346"/>
      <c r="Y878" s="347">
        <v>15</v>
      </c>
      <c r="Z878" s="348"/>
      <c r="AA878" s="348"/>
      <c r="AB878" s="349"/>
      <c r="AC878" s="350" t="s">
        <v>878</v>
      </c>
      <c r="AD878" s="351"/>
      <c r="AE878" s="351"/>
      <c r="AF878" s="351"/>
      <c r="AG878" s="351"/>
      <c r="AH878" s="366">
        <v>1</v>
      </c>
      <c r="AI878" s="367"/>
      <c r="AJ878" s="367"/>
      <c r="AK878" s="367"/>
      <c r="AL878" s="354">
        <v>89</v>
      </c>
      <c r="AM878" s="355"/>
      <c r="AN878" s="355"/>
      <c r="AO878" s="356"/>
      <c r="AP878" s="357" t="s">
        <v>1096</v>
      </c>
      <c r="AQ878" s="357"/>
      <c r="AR878" s="357"/>
      <c r="AS878" s="357"/>
      <c r="AT878" s="357"/>
      <c r="AU878" s="357"/>
      <c r="AV878" s="357"/>
      <c r="AW878" s="357"/>
      <c r="AX878" s="357"/>
      <c r="AY878">
        <f>$AY$875</f>
        <v>1</v>
      </c>
    </row>
    <row r="879" spans="1:51" ht="45" customHeight="1" x14ac:dyDescent="0.15">
      <c r="A879" s="370">
        <v>2</v>
      </c>
      <c r="B879" s="370">
        <v>1</v>
      </c>
      <c r="C879" s="358" t="s">
        <v>856</v>
      </c>
      <c r="D879" s="343"/>
      <c r="E879" s="343"/>
      <c r="F879" s="343"/>
      <c r="G879" s="343"/>
      <c r="H879" s="343"/>
      <c r="I879" s="343"/>
      <c r="J879" s="344">
        <v>4460305001676</v>
      </c>
      <c r="K879" s="345"/>
      <c r="L879" s="345"/>
      <c r="M879" s="345"/>
      <c r="N879" s="345"/>
      <c r="O879" s="345"/>
      <c r="P879" s="346" t="s">
        <v>867</v>
      </c>
      <c r="Q879" s="346"/>
      <c r="R879" s="346"/>
      <c r="S879" s="346"/>
      <c r="T879" s="346"/>
      <c r="U879" s="346"/>
      <c r="V879" s="346"/>
      <c r="W879" s="346"/>
      <c r="X879" s="346"/>
      <c r="Y879" s="347">
        <v>1</v>
      </c>
      <c r="Z879" s="348"/>
      <c r="AA879" s="348"/>
      <c r="AB879" s="349"/>
      <c r="AC879" s="350" t="s">
        <v>879</v>
      </c>
      <c r="AD879" s="351"/>
      <c r="AE879" s="351"/>
      <c r="AF879" s="351"/>
      <c r="AG879" s="351"/>
      <c r="AH879" s="366" t="s">
        <v>712</v>
      </c>
      <c r="AI879" s="367"/>
      <c r="AJ879" s="367"/>
      <c r="AK879" s="367"/>
      <c r="AL879" s="354" t="s">
        <v>712</v>
      </c>
      <c r="AM879" s="355"/>
      <c r="AN879" s="355"/>
      <c r="AO879" s="356"/>
      <c r="AP879" s="357" t="s">
        <v>1096</v>
      </c>
      <c r="AQ879" s="357"/>
      <c r="AR879" s="357"/>
      <c r="AS879" s="357"/>
      <c r="AT879" s="357"/>
      <c r="AU879" s="357"/>
      <c r="AV879" s="357"/>
      <c r="AW879" s="357"/>
      <c r="AX879" s="357"/>
      <c r="AY879">
        <f>COUNTA($C$879)</f>
        <v>1</v>
      </c>
    </row>
    <row r="880" spans="1:51" ht="45" customHeight="1" x14ac:dyDescent="0.15">
      <c r="A880" s="370">
        <v>3</v>
      </c>
      <c r="B880" s="370">
        <v>1</v>
      </c>
      <c r="C880" s="358" t="s">
        <v>857</v>
      </c>
      <c r="D880" s="343"/>
      <c r="E880" s="343"/>
      <c r="F880" s="343"/>
      <c r="G880" s="343"/>
      <c r="H880" s="343"/>
      <c r="I880" s="343"/>
      <c r="J880" s="344">
        <v>9430005004267</v>
      </c>
      <c r="K880" s="345"/>
      <c r="L880" s="345"/>
      <c r="M880" s="345"/>
      <c r="N880" s="345"/>
      <c r="O880" s="345"/>
      <c r="P880" s="359" t="s">
        <v>868</v>
      </c>
      <c r="Q880" s="346"/>
      <c r="R880" s="346"/>
      <c r="S880" s="346"/>
      <c r="T880" s="346"/>
      <c r="U880" s="346"/>
      <c r="V880" s="346"/>
      <c r="W880" s="346"/>
      <c r="X880" s="346"/>
      <c r="Y880" s="347">
        <v>14</v>
      </c>
      <c r="Z880" s="348"/>
      <c r="AA880" s="348"/>
      <c r="AB880" s="349"/>
      <c r="AC880" s="350" t="s">
        <v>880</v>
      </c>
      <c r="AD880" s="351"/>
      <c r="AE880" s="351"/>
      <c r="AF880" s="351"/>
      <c r="AG880" s="351"/>
      <c r="AH880" s="352">
        <v>1</v>
      </c>
      <c r="AI880" s="353"/>
      <c r="AJ880" s="353"/>
      <c r="AK880" s="353"/>
      <c r="AL880" s="354">
        <v>100</v>
      </c>
      <c r="AM880" s="355"/>
      <c r="AN880" s="355"/>
      <c r="AO880" s="356"/>
      <c r="AP880" s="357" t="s">
        <v>1043</v>
      </c>
      <c r="AQ880" s="357"/>
      <c r="AR880" s="357"/>
      <c r="AS880" s="357"/>
      <c r="AT880" s="357"/>
      <c r="AU880" s="357"/>
      <c r="AV880" s="357"/>
      <c r="AW880" s="357"/>
      <c r="AX880" s="357"/>
      <c r="AY880">
        <f>COUNTA($C$880)</f>
        <v>1</v>
      </c>
    </row>
    <row r="881" spans="1:51" ht="45" customHeight="1" x14ac:dyDescent="0.15">
      <c r="A881" s="370">
        <v>4</v>
      </c>
      <c r="B881" s="370">
        <v>1</v>
      </c>
      <c r="C881" s="358" t="s">
        <v>858</v>
      </c>
      <c r="D881" s="343"/>
      <c r="E881" s="343"/>
      <c r="F881" s="343"/>
      <c r="G881" s="343"/>
      <c r="H881" s="343"/>
      <c r="I881" s="343"/>
      <c r="J881" s="344">
        <v>9430005009571</v>
      </c>
      <c r="K881" s="345"/>
      <c r="L881" s="345"/>
      <c r="M881" s="345"/>
      <c r="N881" s="345"/>
      <c r="O881" s="345"/>
      <c r="P881" s="359" t="s">
        <v>869</v>
      </c>
      <c r="Q881" s="346"/>
      <c r="R881" s="346"/>
      <c r="S881" s="346"/>
      <c r="T881" s="346"/>
      <c r="U881" s="346"/>
      <c r="V881" s="346"/>
      <c r="W881" s="346"/>
      <c r="X881" s="346"/>
      <c r="Y881" s="347">
        <v>5</v>
      </c>
      <c r="Z881" s="348"/>
      <c r="AA881" s="348"/>
      <c r="AB881" s="349"/>
      <c r="AC881" s="350" t="s">
        <v>878</v>
      </c>
      <c r="AD881" s="351"/>
      <c r="AE881" s="351"/>
      <c r="AF881" s="351"/>
      <c r="AG881" s="351"/>
      <c r="AH881" s="352">
        <v>1</v>
      </c>
      <c r="AI881" s="353"/>
      <c r="AJ881" s="353"/>
      <c r="AK881" s="353"/>
      <c r="AL881" s="354">
        <v>92</v>
      </c>
      <c r="AM881" s="355"/>
      <c r="AN881" s="355"/>
      <c r="AO881" s="356"/>
      <c r="AP881" s="357" t="s">
        <v>1096</v>
      </c>
      <c r="AQ881" s="357"/>
      <c r="AR881" s="357"/>
      <c r="AS881" s="357"/>
      <c r="AT881" s="357"/>
      <c r="AU881" s="357"/>
      <c r="AV881" s="357"/>
      <c r="AW881" s="357"/>
      <c r="AX881" s="357"/>
      <c r="AY881">
        <f>COUNTA($C$881)</f>
        <v>1</v>
      </c>
    </row>
    <row r="882" spans="1:51" ht="45" customHeight="1" x14ac:dyDescent="0.15">
      <c r="A882" s="370">
        <v>5</v>
      </c>
      <c r="B882" s="370">
        <v>1</v>
      </c>
      <c r="C882" s="343" t="s">
        <v>858</v>
      </c>
      <c r="D882" s="343"/>
      <c r="E882" s="343"/>
      <c r="F882" s="343"/>
      <c r="G882" s="343"/>
      <c r="H882" s="343"/>
      <c r="I882" s="343"/>
      <c r="J882" s="344">
        <v>9430005009571</v>
      </c>
      <c r="K882" s="345"/>
      <c r="L882" s="345"/>
      <c r="M882" s="345"/>
      <c r="N882" s="345"/>
      <c r="O882" s="345"/>
      <c r="P882" s="346" t="s">
        <v>870</v>
      </c>
      <c r="Q882" s="346"/>
      <c r="R882" s="346"/>
      <c r="S882" s="346"/>
      <c r="T882" s="346"/>
      <c r="U882" s="346"/>
      <c r="V882" s="346"/>
      <c r="W882" s="346"/>
      <c r="X882" s="346"/>
      <c r="Y882" s="347">
        <v>3</v>
      </c>
      <c r="Z882" s="348"/>
      <c r="AA882" s="348"/>
      <c r="AB882" s="349"/>
      <c r="AC882" s="350" t="s">
        <v>881</v>
      </c>
      <c r="AD882" s="351"/>
      <c r="AE882" s="351"/>
      <c r="AF882" s="351"/>
      <c r="AG882" s="351"/>
      <c r="AH882" s="352" t="s">
        <v>712</v>
      </c>
      <c r="AI882" s="353"/>
      <c r="AJ882" s="353"/>
      <c r="AK882" s="353"/>
      <c r="AL882" s="354">
        <v>90</v>
      </c>
      <c r="AM882" s="355"/>
      <c r="AN882" s="355"/>
      <c r="AO882" s="356"/>
      <c r="AP882" s="357" t="s">
        <v>1043</v>
      </c>
      <c r="AQ882" s="357"/>
      <c r="AR882" s="357"/>
      <c r="AS882" s="357"/>
      <c r="AT882" s="357"/>
      <c r="AU882" s="357"/>
      <c r="AV882" s="357"/>
      <c r="AW882" s="357"/>
      <c r="AX882" s="357"/>
      <c r="AY882">
        <f>COUNTA($C$882)</f>
        <v>1</v>
      </c>
    </row>
    <row r="883" spans="1:51" ht="57.75" customHeight="1" x14ac:dyDescent="0.15">
      <c r="A883" s="370">
        <v>6</v>
      </c>
      <c r="B883" s="370">
        <v>1</v>
      </c>
      <c r="C883" s="343" t="s">
        <v>859</v>
      </c>
      <c r="D883" s="343"/>
      <c r="E883" s="343"/>
      <c r="F883" s="343"/>
      <c r="G883" s="343"/>
      <c r="H883" s="343"/>
      <c r="I883" s="343"/>
      <c r="J883" s="344">
        <v>8430002062599</v>
      </c>
      <c r="K883" s="345"/>
      <c r="L883" s="345"/>
      <c r="M883" s="345"/>
      <c r="N883" s="345"/>
      <c r="O883" s="345"/>
      <c r="P883" s="346" t="s">
        <v>871</v>
      </c>
      <c r="Q883" s="346"/>
      <c r="R883" s="346"/>
      <c r="S883" s="346"/>
      <c r="T883" s="346"/>
      <c r="U883" s="346"/>
      <c r="V883" s="346"/>
      <c r="W883" s="346"/>
      <c r="X883" s="346"/>
      <c r="Y883" s="347">
        <v>7</v>
      </c>
      <c r="Z883" s="348"/>
      <c r="AA883" s="348"/>
      <c r="AB883" s="349"/>
      <c r="AC883" s="350" t="s">
        <v>881</v>
      </c>
      <c r="AD883" s="351"/>
      <c r="AE883" s="351"/>
      <c r="AF883" s="351"/>
      <c r="AG883" s="351"/>
      <c r="AH883" s="352" t="s">
        <v>712</v>
      </c>
      <c r="AI883" s="353"/>
      <c r="AJ883" s="353"/>
      <c r="AK883" s="353"/>
      <c r="AL883" s="354">
        <v>86</v>
      </c>
      <c r="AM883" s="355"/>
      <c r="AN883" s="355"/>
      <c r="AO883" s="356"/>
      <c r="AP883" s="357" t="s">
        <v>1043</v>
      </c>
      <c r="AQ883" s="357"/>
      <c r="AR883" s="357"/>
      <c r="AS883" s="357"/>
      <c r="AT883" s="357"/>
      <c r="AU883" s="357"/>
      <c r="AV883" s="357"/>
      <c r="AW883" s="357"/>
      <c r="AX883" s="357"/>
      <c r="AY883">
        <f>COUNTA($C$883)</f>
        <v>1</v>
      </c>
    </row>
    <row r="884" spans="1:51" ht="57.75" customHeight="1" x14ac:dyDescent="0.15">
      <c r="A884" s="370">
        <v>7</v>
      </c>
      <c r="B884" s="370">
        <v>1</v>
      </c>
      <c r="C884" s="343" t="s">
        <v>860</v>
      </c>
      <c r="D884" s="343"/>
      <c r="E884" s="343"/>
      <c r="F884" s="343"/>
      <c r="G884" s="343"/>
      <c r="H884" s="343"/>
      <c r="I884" s="343"/>
      <c r="J884" s="344">
        <v>7430002062600</v>
      </c>
      <c r="K884" s="345"/>
      <c r="L884" s="345"/>
      <c r="M884" s="345"/>
      <c r="N884" s="345"/>
      <c r="O884" s="345"/>
      <c r="P884" s="346" t="s">
        <v>872</v>
      </c>
      <c r="Q884" s="346"/>
      <c r="R884" s="346"/>
      <c r="S884" s="346"/>
      <c r="T884" s="346"/>
      <c r="U884" s="346"/>
      <c r="V884" s="346"/>
      <c r="W884" s="346"/>
      <c r="X884" s="346"/>
      <c r="Y884" s="347">
        <v>6</v>
      </c>
      <c r="Z884" s="348"/>
      <c r="AA884" s="348"/>
      <c r="AB884" s="349"/>
      <c r="AC884" s="350" t="s">
        <v>881</v>
      </c>
      <c r="AD884" s="351"/>
      <c r="AE884" s="351"/>
      <c r="AF884" s="351"/>
      <c r="AG884" s="351"/>
      <c r="AH884" s="352" t="s">
        <v>712</v>
      </c>
      <c r="AI884" s="353"/>
      <c r="AJ884" s="353"/>
      <c r="AK884" s="353"/>
      <c r="AL884" s="354">
        <v>74</v>
      </c>
      <c r="AM884" s="355"/>
      <c r="AN884" s="355"/>
      <c r="AO884" s="356"/>
      <c r="AP884" s="357" t="s">
        <v>1043</v>
      </c>
      <c r="AQ884" s="357"/>
      <c r="AR884" s="357"/>
      <c r="AS884" s="357"/>
      <c r="AT884" s="357"/>
      <c r="AU884" s="357"/>
      <c r="AV884" s="357"/>
      <c r="AW884" s="357"/>
      <c r="AX884" s="357"/>
      <c r="AY884">
        <f>COUNTA($C$884)</f>
        <v>1</v>
      </c>
    </row>
    <row r="885" spans="1:51" ht="57.75" customHeight="1" x14ac:dyDescent="0.15">
      <c r="A885" s="370">
        <v>8</v>
      </c>
      <c r="B885" s="370">
        <v>1</v>
      </c>
      <c r="C885" s="343" t="s">
        <v>861</v>
      </c>
      <c r="D885" s="343"/>
      <c r="E885" s="343"/>
      <c r="F885" s="343"/>
      <c r="G885" s="343"/>
      <c r="H885" s="343"/>
      <c r="I885" s="343"/>
      <c r="J885" s="344">
        <v>4430001028290</v>
      </c>
      <c r="K885" s="345"/>
      <c r="L885" s="345"/>
      <c r="M885" s="345"/>
      <c r="N885" s="345"/>
      <c r="O885" s="345"/>
      <c r="P885" s="346" t="s">
        <v>873</v>
      </c>
      <c r="Q885" s="346"/>
      <c r="R885" s="346"/>
      <c r="S885" s="346"/>
      <c r="T885" s="346"/>
      <c r="U885" s="346"/>
      <c r="V885" s="346"/>
      <c r="W885" s="346"/>
      <c r="X885" s="346"/>
      <c r="Y885" s="347">
        <v>3</v>
      </c>
      <c r="Z885" s="348"/>
      <c r="AA885" s="348"/>
      <c r="AB885" s="349"/>
      <c r="AC885" s="350" t="s">
        <v>878</v>
      </c>
      <c r="AD885" s="351"/>
      <c r="AE885" s="351"/>
      <c r="AF885" s="351"/>
      <c r="AG885" s="351"/>
      <c r="AH885" s="352">
        <v>2</v>
      </c>
      <c r="AI885" s="353"/>
      <c r="AJ885" s="353"/>
      <c r="AK885" s="353"/>
      <c r="AL885" s="354">
        <v>57</v>
      </c>
      <c r="AM885" s="355"/>
      <c r="AN885" s="355"/>
      <c r="AO885" s="356"/>
      <c r="AP885" s="357" t="s">
        <v>1043</v>
      </c>
      <c r="AQ885" s="357"/>
      <c r="AR885" s="357"/>
      <c r="AS885" s="357"/>
      <c r="AT885" s="357"/>
      <c r="AU885" s="357"/>
      <c r="AV885" s="357"/>
      <c r="AW885" s="357"/>
      <c r="AX885" s="357"/>
      <c r="AY885">
        <f>COUNTA($C$885)</f>
        <v>1</v>
      </c>
    </row>
    <row r="886" spans="1:51" ht="54.75" customHeight="1" x14ac:dyDescent="0.15">
      <c r="A886" s="370">
        <v>9</v>
      </c>
      <c r="B886" s="370">
        <v>1</v>
      </c>
      <c r="C886" s="343" t="s">
        <v>862</v>
      </c>
      <c r="D886" s="343"/>
      <c r="E886" s="343"/>
      <c r="F886" s="343"/>
      <c r="G886" s="343"/>
      <c r="H886" s="343"/>
      <c r="I886" s="343"/>
      <c r="J886" s="344">
        <v>3450001007574</v>
      </c>
      <c r="K886" s="345"/>
      <c r="L886" s="345"/>
      <c r="M886" s="345"/>
      <c r="N886" s="345"/>
      <c r="O886" s="345"/>
      <c r="P886" s="346" t="s">
        <v>874</v>
      </c>
      <c r="Q886" s="346"/>
      <c r="R886" s="346"/>
      <c r="S886" s="346"/>
      <c r="T886" s="346"/>
      <c r="U886" s="346"/>
      <c r="V886" s="346"/>
      <c r="W886" s="346"/>
      <c r="X886" s="346"/>
      <c r="Y886" s="347">
        <v>2</v>
      </c>
      <c r="Z886" s="348"/>
      <c r="AA886" s="348"/>
      <c r="AB886" s="349"/>
      <c r="AC886" s="350" t="s">
        <v>878</v>
      </c>
      <c r="AD886" s="351"/>
      <c r="AE886" s="351"/>
      <c r="AF886" s="351"/>
      <c r="AG886" s="351"/>
      <c r="AH886" s="352">
        <v>7</v>
      </c>
      <c r="AI886" s="353"/>
      <c r="AJ886" s="353"/>
      <c r="AK886" s="353"/>
      <c r="AL886" s="354">
        <v>87</v>
      </c>
      <c r="AM886" s="355"/>
      <c r="AN886" s="355"/>
      <c r="AO886" s="356"/>
      <c r="AP886" s="357" t="s">
        <v>1043</v>
      </c>
      <c r="AQ886" s="357"/>
      <c r="AR886" s="357"/>
      <c r="AS886" s="357"/>
      <c r="AT886" s="357"/>
      <c r="AU886" s="357"/>
      <c r="AV886" s="357"/>
      <c r="AW886" s="357"/>
      <c r="AX886" s="357"/>
      <c r="AY886">
        <f>COUNTA($C$886)</f>
        <v>1</v>
      </c>
    </row>
    <row r="887" spans="1:51" ht="54.75" customHeight="1" x14ac:dyDescent="0.15">
      <c r="A887" s="370">
        <v>10</v>
      </c>
      <c r="B887" s="370">
        <v>1</v>
      </c>
      <c r="C887" s="343" t="s">
        <v>863</v>
      </c>
      <c r="D887" s="343"/>
      <c r="E887" s="343"/>
      <c r="F887" s="343"/>
      <c r="G887" s="343"/>
      <c r="H887" s="343"/>
      <c r="I887" s="343"/>
      <c r="J887" s="344">
        <v>8021002028838</v>
      </c>
      <c r="K887" s="345"/>
      <c r="L887" s="345"/>
      <c r="M887" s="345"/>
      <c r="N887" s="345"/>
      <c r="O887" s="345"/>
      <c r="P887" s="346" t="s">
        <v>875</v>
      </c>
      <c r="Q887" s="346"/>
      <c r="R887" s="346"/>
      <c r="S887" s="346"/>
      <c r="T887" s="346"/>
      <c r="U887" s="346"/>
      <c r="V887" s="346"/>
      <c r="W887" s="346"/>
      <c r="X887" s="346"/>
      <c r="Y887" s="347">
        <v>1</v>
      </c>
      <c r="Z887" s="348"/>
      <c r="AA887" s="348"/>
      <c r="AB887" s="349"/>
      <c r="AC887" s="350" t="s">
        <v>879</v>
      </c>
      <c r="AD887" s="351"/>
      <c r="AE887" s="351"/>
      <c r="AF887" s="351"/>
      <c r="AG887" s="351"/>
      <c r="AH887" s="352" t="s">
        <v>712</v>
      </c>
      <c r="AI887" s="353"/>
      <c r="AJ887" s="353"/>
      <c r="AK887" s="353"/>
      <c r="AL887" s="354" t="s">
        <v>712</v>
      </c>
      <c r="AM887" s="355"/>
      <c r="AN887" s="355"/>
      <c r="AO887" s="356"/>
      <c r="AP887" s="357" t="s">
        <v>1043</v>
      </c>
      <c r="AQ887" s="357"/>
      <c r="AR887" s="357"/>
      <c r="AS887" s="357"/>
      <c r="AT887" s="357"/>
      <c r="AU887" s="357"/>
      <c r="AV887" s="357"/>
      <c r="AW887" s="357"/>
      <c r="AX887" s="357"/>
      <c r="AY887">
        <f>COUNTA($C$887)</f>
        <v>1</v>
      </c>
    </row>
    <row r="888" spans="1:51" ht="63.75" customHeight="1" x14ac:dyDescent="0.15">
      <c r="A888" s="370">
        <v>11</v>
      </c>
      <c r="B888" s="370">
        <v>1</v>
      </c>
      <c r="C888" s="343" t="s">
        <v>864</v>
      </c>
      <c r="D888" s="343"/>
      <c r="E888" s="343"/>
      <c r="F888" s="343"/>
      <c r="G888" s="343"/>
      <c r="H888" s="343"/>
      <c r="I888" s="343"/>
      <c r="J888" s="344">
        <v>9430005004036</v>
      </c>
      <c r="K888" s="345"/>
      <c r="L888" s="345"/>
      <c r="M888" s="345"/>
      <c r="N888" s="345"/>
      <c r="O888" s="345"/>
      <c r="P888" s="346" t="s">
        <v>876</v>
      </c>
      <c r="Q888" s="346"/>
      <c r="R888" s="346"/>
      <c r="S888" s="346"/>
      <c r="T888" s="346"/>
      <c r="U888" s="346"/>
      <c r="V888" s="346"/>
      <c r="W888" s="346"/>
      <c r="X888" s="346"/>
      <c r="Y888" s="347">
        <v>1</v>
      </c>
      <c r="Z888" s="348"/>
      <c r="AA888" s="348"/>
      <c r="AB888" s="349"/>
      <c r="AC888" s="350" t="s">
        <v>879</v>
      </c>
      <c r="AD888" s="351"/>
      <c r="AE888" s="351"/>
      <c r="AF888" s="351"/>
      <c r="AG888" s="351"/>
      <c r="AH888" s="352" t="s">
        <v>712</v>
      </c>
      <c r="AI888" s="353"/>
      <c r="AJ888" s="353"/>
      <c r="AK888" s="353"/>
      <c r="AL888" s="354" t="s">
        <v>712</v>
      </c>
      <c r="AM888" s="355"/>
      <c r="AN888" s="355"/>
      <c r="AO888" s="356"/>
      <c r="AP888" s="357" t="s">
        <v>1043</v>
      </c>
      <c r="AQ888" s="357"/>
      <c r="AR888" s="357"/>
      <c r="AS888" s="357"/>
      <c r="AT888" s="357"/>
      <c r="AU888" s="357"/>
      <c r="AV888" s="357"/>
      <c r="AW888" s="357"/>
      <c r="AX888" s="357"/>
      <c r="AY888">
        <f>COUNTA($C$888)</f>
        <v>1</v>
      </c>
    </row>
    <row r="889" spans="1:51" ht="39.75" customHeight="1" x14ac:dyDescent="0.15">
      <c r="A889" s="370">
        <v>12</v>
      </c>
      <c r="B889" s="370">
        <v>1</v>
      </c>
      <c r="C889" s="343" t="s">
        <v>865</v>
      </c>
      <c r="D889" s="343"/>
      <c r="E889" s="343"/>
      <c r="F889" s="343"/>
      <c r="G889" s="343"/>
      <c r="H889" s="343"/>
      <c r="I889" s="343"/>
      <c r="J889" s="344">
        <v>5010405003971</v>
      </c>
      <c r="K889" s="345"/>
      <c r="L889" s="345"/>
      <c r="M889" s="345"/>
      <c r="N889" s="345"/>
      <c r="O889" s="345"/>
      <c r="P889" s="346" t="s">
        <v>877</v>
      </c>
      <c r="Q889" s="346"/>
      <c r="R889" s="346"/>
      <c r="S889" s="346"/>
      <c r="T889" s="346"/>
      <c r="U889" s="346"/>
      <c r="V889" s="346"/>
      <c r="W889" s="346"/>
      <c r="X889" s="346"/>
      <c r="Y889" s="347">
        <v>0.9</v>
      </c>
      <c r="Z889" s="348"/>
      <c r="AA889" s="348"/>
      <c r="AB889" s="349"/>
      <c r="AC889" s="350" t="s">
        <v>882</v>
      </c>
      <c r="AD889" s="351"/>
      <c r="AE889" s="351"/>
      <c r="AF889" s="351"/>
      <c r="AG889" s="351"/>
      <c r="AH889" s="352" t="s">
        <v>712</v>
      </c>
      <c r="AI889" s="353"/>
      <c r="AJ889" s="353"/>
      <c r="AK889" s="353"/>
      <c r="AL889" s="354" t="s">
        <v>712</v>
      </c>
      <c r="AM889" s="355"/>
      <c r="AN889" s="355"/>
      <c r="AO889" s="356"/>
      <c r="AP889" s="357" t="s">
        <v>1043</v>
      </c>
      <c r="AQ889" s="357"/>
      <c r="AR889" s="357"/>
      <c r="AS889" s="357"/>
      <c r="AT889" s="357"/>
      <c r="AU889" s="357"/>
      <c r="AV889" s="357"/>
      <c r="AW889" s="357"/>
      <c r="AX889" s="357"/>
      <c r="AY889">
        <f>COUNTA($C$889)</f>
        <v>1</v>
      </c>
    </row>
    <row r="890" spans="1:51" ht="39.75" customHeight="1" x14ac:dyDescent="0.15">
      <c r="A890" s="370">
        <v>13</v>
      </c>
      <c r="B890" s="370">
        <v>1</v>
      </c>
      <c r="C890" s="343" t="s">
        <v>1158</v>
      </c>
      <c r="D890" s="343"/>
      <c r="E890" s="343"/>
      <c r="F890" s="343"/>
      <c r="G890" s="343"/>
      <c r="H890" s="343"/>
      <c r="I890" s="343"/>
      <c r="J890" s="344">
        <v>2430001016743</v>
      </c>
      <c r="K890" s="345"/>
      <c r="L890" s="345"/>
      <c r="M890" s="345"/>
      <c r="N890" s="345"/>
      <c r="O890" s="345"/>
      <c r="P890" s="346" t="s">
        <v>1159</v>
      </c>
      <c r="Q890" s="346"/>
      <c r="R890" s="346"/>
      <c r="S890" s="346"/>
      <c r="T890" s="346"/>
      <c r="U890" s="346"/>
      <c r="V890" s="346"/>
      <c r="W890" s="346"/>
      <c r="X890" s="346"/>
      <c r="Y890" s="347">
        <v>0.4</v>
      </c>
      <c r="Z890" s="348"/>
      <c r="AA890" s="348"/>
      <c r="AB890" s="349"/>
      <c r="AC890" s="350" t="s">
        <v>902</v>
      </c>
      <c r="AD890" s="351"/>
      <c r="AE890" s="351"/>
      <c r="AF890" s="351"/>
      <c r="AG890" s="351"/>
      <c r="AH890" s="352" t="s">
        <v>1119</v>
      </c>
      <c r="AI890" s="353"/>
      <c r="AJ890" s="353"/>
      <c r="AK890" s="353"/>
      <c r="AL890" s="354" t="s">
        <v>1164</v>
      </c>
      <c r="AM890" s="355"/>
      <c r="AN890" s="355"/>
      <c r="AO890" s="356"/>
      <c r="AP890" s="357" t="s">
        <v>1164</v>
      </c>
      <c r="AQ890" s="357"/>
      <c r="AR890" s="357"/>
      <c r="AS890" s="357"/>
      <c r="AT890" s="357"/>
      <c r="AU890" s="357"/>
      <c r="AV890" s="357"/>
      <c r="AW890" s="357"/>
      <c r="AX890" s="357"/>
      <c r="AY890">
        <f>COUNTA($C$890)</f>
        <v>1</v>
      </c>
    </row>
    <row r="891" spans="1:51" ht="39.75" customHeight="1" x14ac:dyDescent="0.15">
      <c r="A891" s="370">
        <v>14</v>
      </c>
      <c r="B891" s="370">
        <v>1</v>
      </c>
      <c r="C891" s="343" t="s">
        <v>1160</v>
      </c>
      <c r="D891" s="343"/>
      <c r="E891" s="343"/>
      <c r="F891" s="343"/>
      <c r="G891" s="343"/>
      <c r="H891" s="343"/>
      <c r="I891" s="343"/>
      <c r="J891" s="344">
        <v>2110001004425</v>
      </c>
      <c r="K891" s="345"/>
      <c r="L891" s="345"/>
      <c r="M891" s="345"/>
      <c r="N891" s="345"/>
      <c r="O891" s="345"/>
      <c r="P891" s="346" t="s">
        <v>1162</v>
      </c>
      <c r="Q891" s="346"/>
      <c r="R891" s="346"/>
      <c r="S891" s="346"/>
      <c r="T891" s="346"/>
      <c r="U891" s="346"/>
      <c r="V891" s="346"/>
      <c r="W891" s="346"/>
      <c r="X891" s="346"/>
      <c r="Y891" s="347">
        <v>0.2</v>
      </c>
      <c r="Z891" s="348"/>
      <c r="AA891" s="348"/>
      <c r="AB891" s="349"/>
      <c r="AC891" s="350" t="s">
        <v>902</v>
      </c>
      <c r="AD891" s="351"/>
      <c r="AE891" s="351"/>
      <c r="AF891" s="351"/>
      <c r="AG891" s="351"/>
      <c r="AH891" s="352" t="s">
        <v>1119</v>
      </c>
      <c r="AI891" s="353"/>
      <c r="AJ891" s="353"/>
      <c r="AK891" s="353"/>
      <c r="AL891" s="354" t="s">
        <v>1119</v>
      </c>
      <c r="AM891" s="355"/>
      <c r="AN891" s="355"/>
      <c r="AO891" s="356"/>
      <c r="AP891" s="357" t="s">
        <v>1164</v>
      </c>
      <c r="AQ891" s="357"/>
      <c r="AR891" s="357"/>
      <c r="AS891" s="357"/>
      <c r="AT891" s="357"/>
      <c r="AU891" s="357"/>
      <c r="AV891" s="357"/>
      <c r="AW891" s="357"/>
      <c r="AX891" s="357"/>
      <c r="AY891">
        <f>COUNTA($C$891)</f>
        <v>1</v>
      </c>
    </row>
    <row r="892" spans="1:51" ht="39.75" customHeight="1" x14ac:dyDescent="0.15">
      <c r="A892" s="370">
        <v>15</v>
      </c>
      <c r="B892" s="370">
        <v>1</v>
      </c>
      <c r="C892" s="343" t="s">
        <v>1161</v>
      </c>
      <c r="D892" s="343"/>
      <c r="E892" s="343"/>
      <c r="F892" s="343"/>
      <c r="G892" s="343"/>
      <c r="H892" s="343"/>
      <c r="I892" s="343"/>
      <c r="J892" s="344">
        <v>7430001026837</v>
      </c>
      <c r="K892" s="345"/>
      <c r="L892" s="345"/>
      <c r="M892" s="345"/>
      <c r="N892" s="345"/>
      <c r="O892" s="345"/>
      <c r="P892" s="346" t="s">
        <v>1163</v>
      </c>
      <c r="Q892" s="346"/>
      <c r="R892" s="346"/>
      <c r="S892" s="346"/>
      <c r="T892" s="346"/>
      <c r="U892" s="346"/>
      <c r="V892" s="346"/>
      <c r="W892" s="346"/>
      <c r="X892" s="346"/>
      <c r="Y892" s="347">
        <v>0.1</v>
      </c>
      <c r="Z892" s="348"/>
      <c r="AA892" s="348"/>
      <c r="AB892" s="349"/>
      <c r="AC892" s="350" t="s">
        <v>902</v>
      </c>
      <c r="AD892" s="351"/>
      <c r="AE892" s="351"/>
      <c r="AF892" s="351"/>
      <c r="AG892" s="351"/>
      <c r="AH892" s="352" t="s">
        <v>1164</v>
      </c>
      <c r="AI892" s="353"/>
      <c r="AJ892" s="353"/>
      <c r="AK892" s="353"/>
      <c r="AL892" s="354" t="s">
        <v>1164</v>
      </c>
      <c r="AM892" s="355"/>
      <c r="AN892" s="355"/>
      <c r="AO892" s="356"/>
      <c r="AP892" s="357" t="s">
        <v>1164</v>
      </c>
      <c r="AQ892" s="357"/>
      <c r="AR892" s="357"/>
      <c r="AS892" s="357"/>
      <c r="AT892" s="357"/>
      <c r="AU892" s="357"/>
      <c r="AV892" s="357"/>
      <c r="AW892" s="357"/>
      <c r="AX892" s="357"/>
      <c r="AY892">
        <f>COUNTA($C$892)</f>
        <v>1</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293</v>
      </c>
      <c r="K910" s="361"/>
      <c r="L910" s="361"/>
      <c r="M910" s="361"/>
      <c r="N910" s="361"/>
      <c r="O910" s="361"/>
      <c r="P910" s="247" t="s">
        <v>243</v>
      </c>
      <c r="Q910" s="247"/>
      <c r="R910" s="247"/>
      <c r="S910" s="247"/>
      <c r="T910" s="247"/>
      <c r="U910" s="247"/>
      <c r="V910" s="247"/>
      <c r="W910" s="247"/>
      <c r="X910" s="247"/>
      <c r="Y910" s="362" t="s">
        <v>291</v>
      </c>
      <c r="Z910" s="363"/>
      <c r="AA910" s="363"/>
      <c r="AB910" s="363"/>
      <c r="AC910" s="152" t="s">
        <v>330</v>
      </c>
      <c r="AD910" s="152"/>
      <c r="AE910" s="152"/>
      <c r="AF910" s="152"/>
      <c r="AG910" s="152"/>
      <c r="AH910" s="362" t="s">
        <v>355</v>
      </c>
      <c r="AI910" s="360"/>
      <c r="AJ910" s="360"/>
      <c r="AK910" s="360"/>
      <c r="AL910" s="360" t="s">
        <v>21</v>
      </c>
      <c r="AM910" s="360"/>
      <c r="AN910" s="360"/>
      <c r="AO910" s="364"/>
      <c r="AP910" s="365" t="s">
        <v>294</v>
      </c>
      <c r="AQ910" s="365"/>
      <c r="AR910" s="365"/>
      <c r="AS910" s="365"/>
      <c r="AT910" s="365"/>
      <c r="AU910" s="365"/>
      <c r="AV910" s="365"/>
      <c r="AW910" s="365"/>
      <c r="AX910" s="365"/>
      <c r="AY910">
        <f>$AY$908</f>
        <v>1</v>
      </c>
    </row>
    <row r="911" spans="1:51" ht="54" customHeight="1" x14ac:dyDescent="0.15">
      <c r="A911" s="370">
        <v>1</v>
      </c>
      <c r="B911" s="370">
        <v>1</v>
      </c>
      <c r="C911" s="343" t="s">
        <v>883</v>
      </c>
      <c r="D911" s="343"/>
      <c r="E911" s="343"/>
      <c r="F911" s="343"/>
      <c r="G911" s="343"/>
      <c r="H911" s="343"/>
      <c r="I911" s="343"/>
      <c r="J911" s="344">
        <v>5460305001741</v>
      </c>
      <c r="K911" s="345"/>
      <c r="L911" s="345"/>
      <c r="M911" s="345"/>
      <c r="N911" s="345"/>
      <c r="O911" s="345"/>
      <c r="P911" s="346" t="s">
        <v>890</v>
      </c>
      <c r="Q911" s="346"/>
      <c r="R911" s="346"/>
      <c r="S911" s="346"/>
      <c r="T911" s="346"/>
      <c r="U911" s="346"/>
      <c r="V911" s="346"/>
      <c r="W911" s="346"/>
      <c r="X911" s="346"/>
      <c r="Y911" s="347">
        <v>19</v>
      </c>
      <c r="Z911" s="348"/>
      <c r="AA911" s="348"/>
      <c r="AB911" s="349"/>
      <c r="AC911" s="350" t="s">
        <v>901</v>
      </c>
      <c r="AD911" s="351"/>
      <c r="AE911" s="351"/>
      <c r="AF911" s="351"/>
      <c r="AG911" s="351"/>
      <c r="AH911" s="366">
        <v>1</v>
      </c>
      <c r="AI911" s="367"/>
      <c r="AJ911" s="367"/>
      <c r="AK911" s="367"/>
      <c r="AL911" s="354">
        <v>96.5</v>
      </c>
      <c r="AM911" s="355"/>
      <c r="AN911" s="355"/>
      <c r="AO911" s="356"/>
      <c r="AP911" s="357" t="s">
        <v>1203</v>
      </c>
      <c r="AQ911" s="357"/>
      <c r="AR911" s="357"/>
      <c r="AS911" s="357"/>
      <c r="AT911" s="357"/>
      <c r="AU911" s="357"/>
      <c r="AV911" s="357"/>
      <c r="AW911" s="357"/>
      <c r="AX911" s="357"/>
      <c r="AY911">
        <f>$AY$908</f>
        <v>1</v>
      </c>
    </row>
    <row r="912" spans="1:51" ht="47.25" customHeight="1" x14ac:dyDescent="0.15">
      <c r="A912" s="370">
        <v>2</v>
      </c>
      <c r="B912" s="370">
        <v>1</v>
      </c>
      <c r="C912" s="343" t="s">
        <v>883</v>
      </c>
      <c r="D912" s="343"/>
      <c r="E912" s="343"/>
      <c r="F912" s="343"/>
      <c r="G912" s="343"/>
      <c r="H912" s="343"/>
      <c r="I912" s="343"/>
      <c r="J912" s="344">
        <v>5460305001741</v>
      </c>
      <c r="K912" s="345"/>
      <c r="L912" s="345"/>
      <c r="M912" s="345"/>
      <c r="N912" s="345"/>
      <c r="O912" s="345"/>
      <c r="P912" s="346" t="s">
        <v>891</v>
      </c>
      <c r="Q912" s="346"/>
      <c r="R912" s="346"/>
      <c r="S912" s="346"/>
      <c r="T912" s="346"/>
      <c r="U912" s="346"/>
      <c r="V912" s="346"/>
      <c r="W912" s="346"/>
      <c r="X912" s="346"/>
      <c r="Y912" s="347">
        <v>7</v>
      </c>
      <c r="Z912" s="348"/>
      <c r="AA912" s="348"/>
      <c r="AB912" s="349"/>
      <c r="AC912" s="350" t="s">
        <v>878</v>
      </c>
      <c r="AD912" s="351"/>
      <c r="AE912" s="351"/>
      <c r="AF912" s="351"/>
      <c r="AG912" s="351"/>
      <c r="AH912" s="366">
        <v>1</v>
      </c>
      <c r="AI912" s="367"/>
      <c r="AJ912" s="367"/>
      <c r="AK912" s="367"/>
      <c r="AL912" s="354">
        <v>76.400000000000006</v>
      </c>
      <c r="AM912" s="355"/>
      <c r="AN912" s="355"/>
      <c r="AO912" s="356"/>
      <c r="AP912" s="357" t="s">
        <v>1202</v>
      </c>
      <c r="AQ912" s="357"/>
      <c r="AR912" s="357"/>
      <c r="AS912" s="357"/>
      <c r="AT912" s="357"/>
      <c r="AU912" s="357"/>
      <c r="AV912" s="357"/>
      <c r="AW912" s="357"/>
      <c r="AX912" s="357"/>
      <c r="AY912">
        <f>COUNTA($C$912)</f>
        <v>1</v>
      </c>
    </row>
    <row r="913" spans="1:51" ht="44.25" customHeight="1" x14ac:dyDescent="0.15">
      <c r="A913" s="370">
        <v>3</v>
      </c>
      <c r="B913" s="370">
        <v>1</v>
      </c>
      <c r="C913" s="358" t="s">
        <v>884</v>
      </c>
      <c r="D913" s="343"/>
      <c r="E913" s="343"/>
      <c r="F913" s="343"/>
      <c r="G913" s="343"/>
      <c r="H913" s="343"/>
      <c r="I913" s="343"/>
      <c r="J913" s="344">
        <v>9430005004036</v>
      </c>
      <c r="K913" s="345"/>
      <c r="L913" s="345"/>
      <c r="M913" s="345"/>
      <c r="N913" s="345"/>
      <c r="O913" s="345"/>
      <c r="P913" s="359" t="s">
        <v>892</v>
      </c>
      <c r="Q913" s="346"/>
      <c r="R913" s="346"/>
      <c r="S913" s="346"/>
      <c r="T913" s="346"/>
      <c r="U913" s="346"/>
      <c r="V913" s="346"/>
      <c r="W913" s="346"/>
      <c r="X913" s="346"/>
      <c r="Y913" s="347">
        <v>12</v>
      </c>
      <c r="Z913" s="348"/>
      <c r="AA913" s="348"/>
      <c r="AB913" s="349"/>
      <c r="AC913" s="350" t="s">
        <v>901</v>
      </c>
      <c r="AD913" s="351"/>
      <c r="AE913" s="351"/>
      <c r="AF913" s="351"/>
      <c r="AG913" s="351"/>
      <c r="AH913" s="352">
        <v>1</v>
      </c>
      <c r="AI913" s="353"/>
      <c r="AJ913" s="353"/>
      <c r="AK913" s="353"/>
      <c r="AL913" s="354">
        <v>96.7</v>
      </c>
      <c r="AM913" s="355"/>
      <c r="AN913" s="355"/>
      <c r="AO913" s="356"/>
      <c r="AP913" s="357" t="s">
        <v>1203</v>
      </c>
      <c r="AQ913" s="357"/>
      <c r="AR913" s="357"/>
      <c r="AS913" s="357"/>
      <c r="AT913" s="357"/>
      <c r="AU913" s="357"/>
      <c r="AV913" s="357"/>
      <c r="AW913" s="357"/>
      <c r="AX913" s="357"/>
      <c r="AY913">
        <f>COUNTA($C$913)</f>
        <v>1</v>
      </c>
    </row>
    <row r="914" spans="1:51" ht="46.5" customHeight="1" x14ac:dyDescent="0.15">
      <c r="A914" s="370">
        <v>4</v>
      </c>
      <c r="B914" s="370">
        <v>1</v>
      </c>
      <c r="C914" s="358" t="s">
        <v>884</v>
      </c>
      <c r="D914" s="343"/>
      <c r="E914" s="343"/>
      <c r="F914" s="343"/>
      <c r="G914" s="343"/>
      <c r="H914" s="343"/>
      <c r="I914" s="343"/>
      <c r="J914" s="344">
        <v>9430005004036</v>
      </c>
      <c r="K914" s="345"/>
      <c r="L914" s="345"/>
      <c r="M914" s="345"/>
      <c r="N914" s="345"/>
      <c r="O914" s="345"/>
      <c r="P914" s="359" t="s">
        <v>893</v>
      </c>
      <c r="Q914" s="346"/>
      <c r="R914" s="346"/>
      <c r="S914" s="346"/>
      <c r="T914" s="346"/>
      <c r="U914" s="346"/>
      <c r="V914" s="346"/>
      <c r="W914" s="346"/>
      <c r="X914" s="346"/>
      <c r="Y914" s="347">
        <v>9</v>
      </c>
      <c r="Z914" s="348"/>
      <c r="AA914" s="348"/>
      <c r="AB914" s="349"/>
      <c r="AC914" s="350" t="s">
        <v>901</v>
      </c>
      <c r="AD914" s="351"/>
      <c r="AE914" s="351"/>
      <c r="AF914" s="351"/>
      <c r="AG914" s="351"/>
      <c r="AH914" s="352">
        <v>1</v>
      </c>
      <c r="AI914" s="353"/>
      <c r="AJ914" s="353"/>
      <c r="AK914" s="353"/>
      <c r="AL914" s="354">
        <v>98</v>
      </c>
      <c r="AM914" s="355"/>
      <c r="AN914" s="355"/>
      <c r="AO914" s="356"/>
      <c r="AP914" s="357" t="s">
        <v>1202</v>
      </c>
      <c r="AQ914" s="357"/>
      <c r="AR914" s="357"/>
      <c r="AS914" s="357"/>
      <c r="AT914" s="357"/>
      <c r="AU914" s="357"/>
      <c r="AV914" s="357"/>
      <c r="AW914" s="357"/>
      <c r="AX914" s="357"/>
      <c r="AY914">
        <f>COUNTA($C$914)</f>
        <v>1</v>
      </c>
    </row>
    <row r="915" spans="1:51" ht="44.25" customHeight="1" x14ac:dyDescent="0.15">
      <c r="A915" s="370">
        <v>5</v>
      </c>
      <c r="B915" s="370">
        <v>1</v>
      </c>
      <c r="C915" s="343" t="s">
        <v>884</v>
      </c>
      <c r="D915" s="343"/>
      <c r="E915" s="343"/>
      <c r="F915" s="343"/>
      <c r="G915" s="343"/>
      <c r="H915" s="343"/>
      <c r="I915" s="343"/>
      <c r="J915" s="344">
        <v>9430005004036</v>
      </c>
      <c r="K915" s="345"/>
      <c r="L915" s="345"/>
      <c r="M915" s="345"/>
      <c r="N915" s="345"/>
      <c r="O915" s="345"/>
      <c r="P915" s="346" t="s">
        <v>894</v>
      </c>
      <c r="Q915" s="346"/>
      <c r="R915" s="346"/>
      <c r="S915" s="346"/>
      <c r="T915" s="346"/>
      <c r="U915" s="346"/>
      <c r="V915" s="346"/>
      <c r="W915" s="346"/>
      <c r="X915" s="346"/>
      <c r="Y915" s="347">
        <v>4</v>
      </c>
      <c r="Z915" s="348"/>
      <c r="AA915" s="348"/>
      <c r="AB915" s="349"/>
      <c r="AC915" s="350" t="s">
        <v>901</v>
      </c>
      <c r="AD915" s="351"/>
      <c r="AE915" s="351"/>
      <c r="AF915" s="351"/>
      <c r="AG915" s="351"/>
      <c r="AH915" s="352">
        <v>1</v>
      </c>
      <c r="AI915" s="353"/>
      <c r="AJ915" s="353"/>
      <c r="AK915" s="353"/>
      <c r="AL915" s="354">
        <v>53.1</v>
      </c>
      <c r="AM915" s="355"/>
      <c r="AN915" s="355"/>
      <c r="AO915" s="356"/>
      <c r="AP915" s="357" t="s">
        <v>1203</v>
      </c>
      <c r="AQ915" s="357"/>
      <c r="AR915" s="357"/>
      <c r="AS915" s="357"/>
      <c r="AT915" s="357"/>
      <c r="AU915" s="357"/>
      <c r="AV915" s="357"/>
      <c r="AW915" s="357"/>
      <c r="AX915" s="357"/>
      <c r="AY915">
        <f>COUNTA($C$915)</f>
        <v>1</v>
      </c>
    </row>
    <row r="916" spans="1:51" ht="44.25" customHeight="1" x14ac:dyDescent="0.15">
      <c r="A916" s="370">
        <v>6</v>
      </c>
      <c r="B916" s="370">
        <v>1</v>
      </c>
      <c r="C916" s="343" t="s">
        <v>884</v>
      </c>
      <c r="D916" s="343"/>
      <c r="E916" s="343"/>
      <c r="F916" s="343"/>
      <c r="G916" s="343"/>
      <c r="H916" s="343"/>
      <c r="I916" s="343"/>
      <c r="J916" s="344">
        <v>9430005004036</v>
      </c>
      <c r="K916" s="345"/>
      <c r="L916" s="345"/>
      <c r="M916" s="345"/>
      <c r="N916" s="345"/>
      <c r="O916" s="345"/>
      <c r="P916" s="346" t="s">
        <v>895</v>
      </c>
      <c r="Q916" s="346"/>
      <c r="R916" s="346"/>
      <c r="S916" s="346"/>
      <c r="T916" s="346"/>
      <c r="U916" s="346"/>
      <c r="V916" s="346"/>
      <c r="W916" s="346"/>
      <c r="X916" s="346"/>
      <c r="Y916" s="347">
        <v>0.7</v>
      </c>
      <c r="Z916" s="348"/>
      <c r="AA916" s="348"/>
      <c r="AB916" s="349"/>
      <c r="AC916" s="350" t="s">
        <v>902</v>
      </c>
      <c r="AD916" s="351"/>
      <c r="AE916" s="351"/>
      <c r="AF916" s="351"/>
      <c r="AG916" s="351"/>
      <c r="AH916" s="352" t="s">
        <v>903</v>
      </c>
      <c r="AI916" s="353"/>
      <c r="AJ916" s="353"/>
      <c r="AK916" s="353"/>
      <c r="AL916" s="354" t="s">
        <v>712</v>
      </c>
      <c r="AM916" s="355"/>
      <c r="AN916" s="355"/>
      <c r="AO916" s="356"/>
      <c r="AP916" s="357" t="s">
        <v>1203</v>
      </c>
      <c r="AQ916" s="357"/>
      <c r="AR916" s="357"/>
      <c r="AS916" s="357"/>
      <c r="AT916" s="357"/>
      <c r="AU916" s="357"/>
      <c r="AV916" s="357"/>
      <c r="AW916" s="357"/>
      <c r="AX916" s="357"/>
      <c r="AY916">
        <f>COUNTA($C$916)</f>
        <v>1</v>
      </c>
    </row>
    <row r="917" spans="1:51" ht="45.75" customHeight="1" x14ac:dyDescent="0.15">
      <c r="A917" s="370">
        <v>7</v>
      </c>
      <c r="B917" s="370">
        <v>1</v>
      </c>
      <c r="C917" s="343" t="s">
        <v>884</v>
      </c>
      <c r="D917" s="343"/>
      <c r="E917" s="343"/>
      <c r="F917" s="343"/>
      <c r="G917" s="343"/>
      <c r="H917" s="343"/>
      <c r="I917" s="343"/>
      <c r="J917" s="344">
        <v>9430005004036</v>
      </c>
      <c r="K917" s="345"/>
      <c r="L917" s="345"/>
      <c r="M917" s="345"/>
      <c r="N917" s="345"/>
      <c r="O917" s="345"/>
      <c r="P917" s="346" t="s">
        <v>896</v>
      </c>
      <c r="Q917" s="346"/>
      <c r="R917" s="346"/>
      <c r="S917" s="346"/>
      <c r="T917" s="346"/>
      <c r="U917" s="346"/>
      <c r="V917" s="346"/>
      <c r="W917" s="346"/>
      <c r="X917" s="346"/>
      <c r="Y917" s="347">
        <v>3</v>
      </c>
      <c r="Z917" s="348"/>
      <c r="AA917" s="348"/>
      <c r="AB917" s="349"/>
      <c r="AC917" s="350" t="s">
        <v>878</v>
      </c>
      <c r="AD917" s="351"/>
      <c r="AE917" s="351"/>
      <c r="AF917" s="351"/>
      <c r="AG917" s="351"/>
      <c r="AH917" s="352">
        <v>1</v>
      </c>
      <c r="AI917" s="353"/>
      <c r="AJ917" s="353"/>
      <c r="AK917" s="353"/>
      <c r="AL917" s="354">
        <v>94</v>
      </c>
      <c r="AM917" s="355"/>
      <c r="AN917" s="355"/>
      <c r="AO917" s="356"/>
      <c r="AP917" s="357" t="s">
        <v>1204</v>
      </c>
      <c r="AQ917" s="357"/>
      <c r="AR917" s="357"/>
      <c r="AS917" s="357"/>
      <c r="AT917" s="357"/>
      <c r="AU917" s="357"/>
      <c r="AV917" s="357"/>
      <c r="AW917" s="357"/>
      <c r="AX917" s="357"/>
      <c r="AY917">
        <f>COUNTA($C$917)</f>
        <v>1</v>
      </c>
    </row>
    <row r="918" spans="1:51" ht="30" customHeight="1" x14ac:dyDescent="0.15">
      <c r="A918" s="370">
        <v>8</v>
      </c>
      <c r="B918" s="370">
        <v>1</v>
      </c>
      <c r="C918" s="343" t="s">
        <v>885</v>
      </c>
      <c r="D918" s="343"/>
      <c r="E918" s="343"/>
      <c r="F918" s="343"/>
      <c r="G918" s="343"/>
      <c r="H918" s="343"/>
      <c r="I918" s="343"/>
      <c r="J918" s="344" t="s">
        <v>1202</v>
      </c>
      <c r="K918" s="345"/>
      <c r="L918" s="345"/>
      <c r="M918" s="345"/>
      <c r="N918" s="345"/>
      <c r="O918" s="345"/>
      <c r="P918" s="346" t="s">
        <v>897</v>
      </c>
      <c r="Q918" s="346"/>
      <c r="R918" s="346"/>
      <c r="S918" s="346"/>
      <c r="T918" s="346"/>
      <c r="U918" s="346"/>
      <c r="V918" s="346"/>
      <c r="W918" s="346"/>
      <c r="X918" s="346"/>
      <c r="Y918" s="347">
        <v>9</v>
      </c>
      <c r="Z918" s="348"/>
      <c r="AA918" s="348"/>
      <c r="AB918" s="349"/>
      <c r="AC918" s="350" t="s">
        <v>80</v>
      </c>
      <c r="AD918" s="351"/>
      <c r="AE918" s="351"/>
      <c r="AF918" s="351"/>
      <c r="AG918" s="351"/>
      <c r="AH918" s="352" t="s">
        <v>904</v>
      </c>
      <c r="AI918" s="353"/>
      <c r="AJ918" s="353"/>
      <c r="AK918" s="353"/>
      <c r="AL918" s="354" t="s">
        <v>712</v>
      </c>
      <c r="AM918" s="355"/>
      <c r="AN918" s="355"/>
      <c r="AO918" s="356"/>
      <c r="AP918" s="357" t="s">
        <v>1205</v>
      </c>
      <c r="AQ918" s="357"/>
      <c r="AR918" s="357"/>
      <c r="AS918" s="357"/>
      <c r="AT918" s="357"/>
      <c r="AU918" s="357"/>
      <c r="AV918" s="357"/>
      <c r="AW918" s="357"/>
      <c r="AX918" s="357"/>
      <c r="AY918">
        <f>COUNTA($C$918)</f>
        <v>1</v>
      </c>
    </row>
    <row r="919" spans="1:51" ht="53.25" customHeight="1" x14ac:dyDescent="0.15">
      <c r="A919" s="370">
        <v>9</v>
      </c>
      <c r="B919" s="370">
        <v>1</v>
      </c>
      <c r="C919" s="343" t="s">
        <v>886</v>
      </c>
      <c r="D919" s="343"/>
      <c r="E919" s="343"/>
      <c r="F919" s="343"/>
      <c r="G919" s="343"/>
      <c r="H919" s="343"/>
      <c r="I919" s="343"/>
      <c r="J919" s="344">
        <v>7010901005494</v>
      </c>
      <c r="K919" s="345"/>
      <c r="L919" s="345"/>
      <c r="M919" s="345"/>
      <c r="N919" s="345"/>
      <c r="O919" s="345"/>
      <c r="P919" s="346" t="s">
        <v>898</v>
      </c>
      <c r="Q919" s="346"/>
      <c r="R919" s="346"/>
      <c r="S919" s="346"/>
      <c r="T919" s="346"/>
      <c r="U919" s="346"/>
      <c r="V919" s="346"/>
      <c r="W919" s="346"/>
      <c r="X919" s="346"/>
      <c r="Y919" s="347">
        <v>0.7</v>
      </c>
      <c r="Z919" s="348"/>
      <c r="AA919" s="348"/>
      <c r="AB919" s="349"/>
      <c r="AC919" s="350" t="s">
        <v>902</v>
      </c>
      <c r="AD919" s="351"/>
      <c r="AE919" s="351"/>
      <c r="AF919" s="351"/>
      <c r="AG919" s="351"/>
      <c r="AH919" s="352" t="s">
        <v>904</v>
      </c>
      <c r="AI919" s="353"/>
      <c r="AJ919" s="353"/>
      <c r="AK919" s="353"/>
      <c r="AL919" s="354" t="s">
        <v>712</v>
      </c>
      <c r="AM919" s="355"/>
      <c r="AN919" s="355"/>
      <c r="AO919" s="356"/>
      <c r="AP919" s="357" t="s">
        <v>1205</v>
      </c>
      <c r="AQ919" s="357"/>
      <c r="AR919" s="357"/>
      <c r="AS919" s="357"/>
      <c r="AT919" s="357"/>
      <c r="AU919" s="357"/>
      <c r="AV919" s="357"/>
      <c r="AW919" s="357"/>
      <c r="AX919" s="357"/>
      <c r="AY919">
        <f>COUNTA($C$919)</f>
        <v>1</v>
      </c>
    </row>
    <row r="920" spans="1:51" ht="44.25" customHeight="1" x14ac:dyDescent="0.15">
      <c r="A920" s="370">
        <v>10</v>
      </c>
      <c r="B920" s="370">
        <v>1</v>
      </c>
      <c r="C920" s="343" t="s">
        <v>887</v>
      </c>
      <c r="D920" s="343"/>
      <c r="E920" s="343"/>
      <c r="F920" s="343"/>
      <c r="G920" s="343"/>
      <c r="H920" s="343"/>
      <c r="I920" s="343"/>
      <c r="J920" s="344">
        <v>8460301003359</v>
      </c>
      <c r="K920" s="345"/>
      <c r="L920" s="345"/>
      <c r="M920" s="345"/>
      <c r="N920" s="345"/>
      <c r="O920" s="345"/>
      <c r="P920" s="346" t="s">
        <v>899</v>
      </c>
      <c r="Q920" s="346"/>
      <c r="R920" s="346"/>
      <c r="S920" s="346"/>
      <c r="T920" s="346"/>
      <c r="U920" s="346"/>
      <c r="V920" s="346"/>
      <c r="W920" s="346"/>
      <c r="X920" s="346"/>
      <c r="Y920" s="347">
        <v>0.4</v>
      </c>
      <c r="Z920" s="348"/>
      <c r="AA920" s="348"/>
      <c r="AB920" s="349"/>
      <c r="AC920" s="350" t="s">
        <v>902</v>
      </c>
      <c r="AD920" s="351"/>
      <c r="AE920" s="351"/>
      <c r="AF920" s="351"/>
      <c r="AG920" s="351"/>
      <c r="AH920" s="352" t="s">
        <v>905</v>
      </c>
      <c r="AI920" s="353"/>
      <c r="AJ920" s="353"/>
      <c r="AK920" s="353"/>
      <c r="AL920" s="354" t="s">
        <v>712</v>
      </c>
      <c r="AM920" s="355"/>
      <c r="AN920" s="355"/>
      <c r="AO920" s="356"/>
      <c r="AP920" s="357" t="s">
        <v>1206</v>
      </c>
      <c r="AQ920" s="357"/>
      <c r="AR920" s="357"/>
      <c r="AS920" s="357"/>
      <c r="AT920" s="357"/>
      <c r="AU920" s="357"/>
      <c r="AV920" s="357"/>
      <c r="AW920" s="357"/>
      <c r="AX920" s="357"/>
      <c r="AY920">
        <f>COUNTA($C$920)</f>
        <v>1</v>
      </c>
    </row>
    <row r="921" spans="1:51" ht="38.25" customHeight="1" x14ac:dyDescent="0.15">
      <c r="A921" s="370">
        <v>11</v>
      </c>
      <c r="B921" s="370">
        <v>1</v>
      </c>
      <c r="C921" s="343" t="s">
        <v>888</v>
      </c>
      <c r="D921" s="343"/>
      <c r="E921" s="343"/>
      <c r="F921" s="343"/>
      <c r="G921" s="343"/>
      <c r="H921" s="343"/>
      <c r="I921" s="343"/>
      <c r="J921" s="344">
        <v>7430001029146</v>
      </c>
      <c r="K921" s="345"/>
      <c r="L921" s="345"/>
      <c r="M921" s="345"/>
      <c r="N921" s="345"/>
      <c r="O921" s="345"/>
      <c r="P921" s="346" t="s">
        <v>900</v>
      </c>
      <c r="Q921" s="346"/>
      <c r="R921" s="346"/>
      <c r="S921" s="346"/>
      <c r="T921" s="346"/>
      <c r="U921" s="346"/>
      <c r="V921" s="346"/>
      <c r="W921" s="346"/>
      <c r="X921" s="346"/>
      <c r="Y921" s="347">
        <v>0.2</v>
      </c>
      <c r="Z921" s="348"/>
      <c r="AA921" s="348"/>
      <c r="AB921" s="349"/>
      <c r="AC921" s="350" t="s">
        <v>902</v>
      </c>
      <c r="AD921" s="351"/>
      <c r="AE921" s="351"/>
      <c r="AF921" s="351"/>
      <c r="AG921" s="351"/>
      <c r="AH921" s="352" t="s">
        <v>904</v>
      </c>
      <c r="AI921" s="353"/>
      <c r="AJ921" s="353"/>
      <c r="AK921" s="353"/>
      <c r="AL921" s="354" t="s">
        <v>712</v>
      </c>
      <c r="AM921" s="355"/>
      <c r="AN921" s="355"/>
      <c r="AO921" s="356"/>
      <c r="AP921" s="357" t="s">
        <v>1207</v>
      </c>
      <c r="AQ921" s="357"/>
      <c r="AR921" s="357"/>
      <c r="AS921" s="357"/>
      <c r="AT921" s="357"/>
      <c r="AU921" s="357"/>
      <c r="AV921" s="357"/>
      <c r="AW921" s="357"/>
      <c r="AX921" s="357"/>
      <c r="AY921">
        <f>COUNTA($C$921)</f>
        <v>1</v>
      </c>
    </row>
    <row r="922" spans="1:51" ht="38.25" customHeight="1" x14ac:dyDescent="0.15">
      <c r="A922" s="370">
        <v>12</v>
      </c>
      <c r="B922" s="370">
        <v>1</v>
      </c>
      <c r="C922" s="343" t="s">
        <v>1150</v>
      </c>
      <c r="D922" s="343"/>
      <c r="E922" s="343"/>
      <c r="F922" s="343"/>
      <c r="G922" s="343"/>
      <c r="H922" s="343"/>
      <c r="I922" s="343"/>
      <c r="J922" s="344">
        <v>9430001037048</v>
      </c>
      <c r="K922" s="345"/>
      <c r="L922" s="345"/>
      <c r="M922" s="345"/>
      <c r="N922" s="345"/>
      <c r="O922" s="345"/>
      <c r="P922" s="346" t="s">
        <v>1153</v>
      </c>
      <c r="Q922" s="346"/>
      <c r="R922" s="346"/>
      <c r="S922" s="346"/>
      <c r="T922" s="346"/>
      <c r="U922" s="346"/>
      <c r="V922" s="346"/>
      <c r="W922" s="346"/>
      <c r="X922" s="346"/>
      <c r="Y922" s="347">
        <v>0.4</v>
      </c>
      <c r="Z922" s="348"/>
      <c r="AA922" s="348"/>
      <c r="AB922" s="349"/>
      <c r="AC922" s="350" t="s">
        <v>902</v>
      </c>
      <c r="AD922" s="351"/>
      <c r="AE922" s="351"/>
      <c r="AF922" s="351"/>
      <c r="AG922" s="351"/>
      <c r="AH922" s="352" t="s">
        <v>1119</v>
      </c>
      <c r="AI922" s="353"/>
      <c r="AJ922" s="353"/>
      <c r="AK922" s="353"/>
      <c r="AL922" s="354" t="s">
        <v>1157</v>
      </c>
      <c r="AM922" s="355"/>
      <c r="AN922" s="355"/>
      <c r="AO922" s="356"/>
      <c r="AP922" s="357" t="s">
        <v>1157</v>
      </c>
      <c r="AQ922" s="357"/>
      <c r="AR922" s="357"/>
      <c r="AS922" s="357"/>
      <c r="AT922" s="357"/>
      <c r="AU922" s="357"/>
      <c r="AV922" s="357"/>
      <c r="AW922" s="357"/>
      <c r="AX922" s="357"/>
      <c r="AY922">
        <f>COUNTA($C$922)</f>
        <v>1</v>
      </c>
    </row>
    <row r="923" spans="1:51" ht="30" customHeight="1" x14ac:dyDescent="0.15">
      <c r="A923" s="370">
        <v>13</v>
      </c>
      <c r="B923" s="370">
        <v>1</v>
      </c>
      <c r="C923" s="343" t="s">
        <v>1151</v>
      </c>
      <c r="D923" s="343"/>
      <c r="E923" s="343"/>
      <c r="F923" s="343"/>
      <c r="G923" s="343"/>
      <c r="H923" s="343"/>
      <c r="I923" s="343"/>
      <c r="J923" s="344">
        <v>4460301000112</v>
      </c>
      <c r="K923" s="345"/>
      <c r="L923" s="345"/>
      <c r="M923" s="345"/>
      <c r="N923" s="345"/>
      <c r="O923" s="345"/>
      <c r="P923" s="346" t="s">
        <v>1154</v>
      </c>
      <c r="Q923" s="346"/>
      <c r="R923" s="346"/>
      <c r="S923" s="346"/>
      <c r="T923" s="346"/>
      <c r="U923" s="346"/>
      <c r="V923" s="346"/>
      <c r="W923" s="346"/>
      <c r="X923" s="346"/>
      <c r="Y923" s="347">
        <v>0.4</v>
      </c>
      <c r="Z923" s="348"/>
      <c r="AA923" s="348"/>
      <c r="AB923" s="349"/>
      <c r="AC923" s="350" t="s">
        <v>902</v>
      </c>
      <c r="AD923" s="351"/>
      <c r="AE923" s="351"/>
      <c r="AF923" s="351"/>
      <c r="AG923" s="351"/>
      <c r="AH923" s="352" t="s">
        <v>1157</v>
      </c>
      <c r="AI923" s="353"/>
      <c r="AJ923" s="353"/>
      <c r="AK923" s="353"/>
      <c r="AL923" s="354" t="s">
        <v>1157</v>
      </c>
      <c r="AM923" s="355"/>
      <c r="AN923" s="355"/>
      <c r="AO923" s="356"/>
      <c r="AP923" s="357" t="s">
        <v>1157</v>
      </c>
      <c r="AQ923" s="357"/>
      <c r="AR923" s="357"/>
      <c r="AS923" s="357"/>
      <c r="AT923" s="357"/>
      <c r="AU923" s="357"/>
      <c r="AV923" s="357"/>
      <c r="AW923" s="357"/>
      <c r="AX923" s="357"/>
      <c r="AY923">
        <f>COUNTA($C$923)</f>
        <v>1</v>
      </c>
    </row>
    <row r="924" spans="1:51" ht="45.75" customHeight="1" x14ac:dyDescent="0.15">
      <c r="A924" s="370">
        <v>14</v>
      </c>
      <c r="B924" s="370">
        <v>1</v>
      </c>
      <c r="C924" s="343" t="s">
        <v>1152</v>
      </c>
      <c r="D924" s="343"/>
      <c r="E924" s="343"/>
      <c r="F924" s="343"/>
      <c r="G924" s="343"/>
      <c r="H924" s="343"/>
      <c r="I924" s="343"/>
      <c r="J924" s="344">
        <v>6430001018249</v>
      </c>
      <c r="K924" s="345"/>
      <c r="L924" s="345"/>
      <c r="M924" s="345"/>
      <c r="N924" s="345"/>
      <c r="O924" s="345"/>
      <c r="P924" s="346" t="s">
        <v>1155</v>
      </c>
      <c r="Q924" s="346"/>
      <c r="R924" s="346"/>
      <c r="S924" s="346"/>
      <c r="T924" s="346"/>
      <c r="U924" s="346"/>
      <c r="V924" s="346"/>
      <c r="W924" s="346"/>
      <c r="X924" s="346"/>
      <c r="Y924" s="347">
        <v>0</v>
      </c>
      <c r="Z924" s="348"/>
      <c r="AA924" s="348"/>
      <c r="AB924" s="349"/>
      <c r="AC924" s="350" t="s">
        <v>902</v>
      </c>
      <c r="AD924" s="351"/>
      <c r="AE924" s="351"/>
      <c r="AF924" s="351"/>
      <c r="AG924" s="351"/>
      <c r="AH924" s="352" t="s">
        <v>1119</v>
      </c>
      <c r="AI924" s="353"/>
      <c r="AJ924" s="353"/>
      <c r="AK924" s="353"/>
      <c r="AL924" s="354" t="s">
        <v>1119</v>
      </c>
      <c r="AM924" s="355"/>
      <c r="AN924" s="355"/>
      <c r="AO924" s="356"/>
      <c r="AP924" s="357" t="s">
        <v>1119</v>
      </c>
      <c r="AQ924" s="357"/>
      <c r="AR924" s="357"/>
      <c r="AS924" s="357"/>
      <c r="AT924" s="357"/>
      <c r="AU924" s="357"/>
      <c r="AV924" s="357"/>
      <c r="AW924" s="357"/>
      <c r="AX924" s="357"/>
      <c r="AY924">
        <f>COUNTA($C$924)</f>
        <v>1</v>
      </c>
    </row>
    <row r="925" spans="1:51" ht="30" customHeight="1" x14ac:dyDescent="0.15">
      <c r="A925" s="370">
        <v>15</v>
      </c>
      <c r="B925" s="370">
        <v>1</v>
      </c>
      <c r="C925" s="343" t="s">
        <v>885</v>
      </c>
      <c r="D925" s="343"/>
      <c r="E925" s="343"/>
      <c r="F925" s="343"/>
      <c r="G925" s="343"/>
      <c r="H925" s="343"/>
      <c r="I925" s="343"/>
      <c r="J925" s="344" t="s">
        <v>1203</v>
      </c>
      <c r="K925" s="345"/>
      <c r="L925" s="345"/>
      <c r="M925" s="345"/>
      <c r="N925" s="345"/>
      <c r="O925" s="345"/>
      <c r="P925" s="346" t="s">
        <v>1156</v>
      </c>
      <c r="Q925" s="346"/>
      <c r="R925" s="346"/>
      <c r="S925" s="346"/>
      <c r="T925" s="346"/>
      <c r="U925" s="346"/>
      <c r="V925" s="346"/>
      <c r="W925" s="346"/>
      <c r="X925" s="346"/>
      <c r="Y925" s="347">
        <v>0</v>
      </c>
      <c r="Z925" s="348"/>
      <c r="AA925" s="348"/>
      <c r="AB925" s="349"/>
      <c r="AC925" s="350" t="s">
        <v>80</v>
      </c>
      <c r="AD925" s="351"/>
      <c r="AE925" s="351"/>
      <c r="AF925" s="351"/>
      <c r="AG925" s="351"/>
      <c r="AH925" s="352" t="s">
        <v>1119</v>
      </c>
      <c r="AI925" s="353"/>
      <c r="AJ925" s="353"/>
      <c r="AK925" s="353"/>
      <c r="AL925" s="354" t="s">
        <v>1119</v>
      </c>
      <c r="AM925" s="355"/>
      <c r="AN925" s="355"/>
      <c r="AO925" s="356"/>
      <c r="AP925" s="357" t="s">
        <v>1119</v>
      </c>
      <c r="AQ925" s="357"/>
      <c r="AR925" s="357"/>
      <c r="AS925" s="357"/>
      <c r="AT925" s="357"/>
      <c r="AU925" s="357"/>
      <c r="AV925" s="357"/>
      <c r="AW925" s="357"/>
      <c r="AX925" s="357"/>
      <c r="AY925">
        <f>COUNTA($C$925)</f>
        <v>1</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293</v>
      </c>
      <c r="K943" s="361"/>
      <c r="L943" s="361"/>
      <c r="M943" s="361"/>
      <c r="N943" s="361"/>
      <c r="O943" s="361"/>
      <c r="P943" s="247" t="s">
        <v>243</v>
      </c>
      <c r="Q943" s="247"/>
      <c r="R943" s="247"/>
      <c r="S943" s="247"/>
      <c r="T943" s="247"/>
      <c r="U943" s="247"/>
      <c r="V943" s="247"/>
      <c r="W943" s="247"/>
      <c r="X943" s="247"/>
      <c r="Y943" s="362" t="s">
        <v>291</v>
      </c>
      <c r="Z943" s="363"/>
      <c r="AA943" s="363"/>
      <c r="AB943" s="363"/>
      <c r="AC943" s="152" t="s">
        <v>330</v>
      </c>
      <c r="AD943" s="152"/>
      <c r="AE943" s="152"/>
      <c r="AF943" s="152"/>
      <c r="AG943" s="152"/>
      <c r="AH943" s="362" t="s">
        <v>355</v>
      </c>
      <c r="AI943" s="360"/>
      <c r="AJ943" s="360"/>
      <c r="AK943" s="360"/>
      <c r="AL943" s="360" t="s">
        <v>21</v>
      </c>
      <c r="AM943" s="360"/>
      <c r="AN943" s="360"/>
      <c r="AO943" s="364"/>
      <c r="AP943" s="365" t="s">
        <v>294</v>
      </c>
      <c r="AQ943" s="365"/>
      <c r="AR943" s="365"/>
      <c r="AS943" s="365"/>
      <c r="AT943" s="365"/>
      <c r="AU943" s="365"/>
      <c r="AV943" s="365"/>
      <c r="AW943" s="365"/>
      <c r="AX943" s="365"/>
      <c r="AY943">
        <f>$AY$941</f>
        <v>1</v>
      </c>
    </row>
    <row r="944" spans="1:51" ht="39.75" customHeight="1" x14ac:dyDescent="0.15">
      <c r="A944" s="370">
        <v>1</v>
      </c>
      <c r="B944" s="370">
        <v>1</v>
      </c>
      <c r="C944" s="343" t="s">
        <v>906</v>
      </c>
      <c r="D944" s="343" t="s">
        <v>906</v>
      </c>
      <c r="E944" s="343" t="s">
        <v>906</v>
      </c>
      <c r="F944" s="343" t="s">
        <v>906</v>
      </c>
      <c r="G944" s="343" t="s">
        <v>906</v>
      </c>
      <c r="H944" s="343" t="s">
        <v>906</v>
      </c>
      <c r="I944" s="343" t="s">
        <v>906</v>
      </c>
      <c r="J944" s="344">
        <v>6370001011342</v>
      </c>
      <c r="K944" s="345"/>
      <c r="L944" s="345"/>
      <c r="M944" s="345"/>
      <c r="N944" s="345"/>
      <c r="O944" s="345"/>
      <c r="P944" s="346" t="s">
        <v>913</v>
      </c>
      <c r="Q944" s="346" t="s">
        <v>913</v>
      </c>
      <c r="R944" s="346" t="s">
        <v>913</v>
      </c>
      <c r="S944" s="346" t="s">
        <v>913</v>
      </c>
      <c r="T944" s="346" t="s">
        <v>913</v>
      </c>
      <c r="U944" s="346" t="s">
        <v>913</v>
      </c>
      <c r="V944" s="346" t="s">
        <v>913</v>
      </c>
      <c r="W944" s="346" t="s">
        <v>913</v>
      </c>
      <c r="X944" s="346" t="s">
        <v>913</v>
      </c>
      <c r="Y944" s="347">
        <v>5</v>
      </c>
      <c r="Z944" s="348">
        <v>4774000</v>
      </c>
      <c r="AA944" s="348">
        <v>4774000</v>
      </c>
      <c r="AB944" s="349">
        <v>4774000</v>
      </c>
      <c r="AC944" s="350" t="s">
        <v>919</v>
      </c>
      <c r="AD944" s="351"/>
      <c r="AE944" s="351"/>
      <c r="AF944" s="351"/>
      <c r="AG944" s="351"/>
      <c r="AH944" s="366">
        <v>2</v>
      </c>
      <c r="AI944" s="367"/>
      <c r="AJ944" s="367"/>
      <c r="AK944" s="367"/>
      <c r="AL944" s="354">
        <v>80</v>
      </c>
      <c r="AM944" s="355"/>
      <c r="AN944" s="355"/>
      <c r="AO944" s="356"/>
      <c r="AP944" s="357" t="s">
        <v>1173</v>
      </c>
      <c r="AQ944" s="357"/>
      <c r="AR944" s="357"/>
      <c r="AS944" s="357"/>
      <c r="AT944" s="357"/>
      <c r="AU944" s="357"/>
      <c r="AV944" s="357"/>
      <c r="AW944" s="357"/>
      <c r="AX944" s="357"/>
      <c r="AY944">
        <f>$AY$941</f>
        <v>1</v>
      </c>
    </row>
    <row r="945" spans="1:51" ht="58.5" customHeight="1" x14ac:dyDescent="0.15">
      <c r="A945" s="370">
        <v>2</v>
      </c>
      <c r="B945" s="370">
        <v>1</v>
      </c>
      <c r="C945" s="343" t="s">
        <v>907</v>
      </c>
      <c r="D945" s="343" t="s">
        <v>908</v>
      </c>
      <c r="E945" s="343" t="s">
        <v>908</v>
      </c>
      <c r="F945" s="343" t="s">
        <v>908</v>
      </c>
      <c r="G945" s="343" t="s">
        <v>908</v>
      </c>
      <c r="H945" s="343" t="s">
        <v>908</v>
      </c>
      <c r="I945" s="343" t="s">
        <v>908</v>
      </c>
      <c r="J945" s="344">
        <v>1110001033284</v>
      </c>
      <c r="K945" s="345"/>
      <c r="L945" s="345"/>
      <c r="M945" s="345"/>
      <c r="N945" s="345"/>
      <c r="O945" s="345"/>
      <c r="P945" s="346" t="s">
        <v>914</v>
      </c>
      <c r="Q945" s="346" t="s">
        <v>914</v>
      </c>
      <c r="R945" s="346" t="s">
        <v>914</v>
      </c>
      <c r="S945" s="346" t="s">
        <v>914</v>
      </c>
      <c r="T945" s="346" t="s">
        <v>914</v>
      </c>
      <c r="U945" s="346" t="s">
        <v>914</v>
      </c>
      <c r="V945" s="346" t="s">
        <v>914</v>
      </c>
      <c r="W945" s="346" t="s">
        <v>914</v>
      </c>
      <c r="X945" s="346" t="s">
        <v>914</v>
      </c>
      <c r="Y945" s="347">
        <v>2</v>
      </c>
      <c r="Z945" s="348">
        <v>2157254</v>
      </c>
      <c r="AA945" s="348">
        <v>2157254</v>
      </c>
      <c r="AB945" s="349">
        <v>2157254</v>
      </c>
      <c r="AC945" s="350" t="s">
        <v>919</v>
      </c>
      <c r="AD945" s="351" t="s">
        <v>919</v>
      </c>
      <c r="AE945" s="351" t="s">
        <v>919</v>
      </c>
      <c r="AF945" s="351" t="s">
        <v>919</v>
      </c>
      <c r="AG945" s="351" t="s">
        <v>919</v>
      </c>
      <c r="AH945" s="366">
        <v>3</v>
      </c>
      <c r="AI945" s="367"/>
      <c r="AJ945" s="367"/>
      <c r="AK945" s="367"/>
      <c r="AL945" s="354">
        <v>96</v>
      </c>
      <c r="AM945" s="355"/>
      <c r="AN945" s="355"/>
      <c r="AO945" s="356"/>
      <c r="AP945" s="357" t="s">
        <v>1173</v>
      </c>
      <c r="AQ945" s="357"/>
      <c r="AR945" s="357"/>
      <c r="AS945" s="357"/>
      <c r="AT945" s="357"/>
      <c r="AU945" s="357"/>
      <c r="AV945" s="357"/>
      <c r="AW945" s="357"/>
      <c r="AX945" s="357"/>
      <c r="AY945">
        <f>COUNTA($C$945)</f>
        <v>1</v>
      </c>
    </row>
    <row r="946" spans="1:51" ht="47.25" customHeight="1" x14ac:dyDescent="0.15">
      <c r="A946" s="370">
        <v>3</v>
      </c>
      <c r="B946" s="370">
        <v>1</v>
      </c>
      <c r="C946" s="358" t="s">
        <v>909</v>
      </c>
      <c r="D946" s="343" t="s">
        <v>909</v>
      </c>
      <c r="E946" s="343" t="s">
        <v>909</v>
      </c>
      <c r="F946" s="343" t="s">
        <v>909</v>
      </c>
      <c r="G946" s="343" t="s">
        <v>909</v>
      </c>
      <c r="H946" s="343" t="s">
        <v>909</v>
      </c>
      <c r="I946" s="343" t="s">
        <v>909</v>
      </c>
      <c r="J946" s="344">
        <v>4420005007242</v>
      </c>
      <c r="K946" s="345"/>
      <c r="L946" s="345"/>
      <c r="M946" s="345"/>
      <c r="N946" s="345"/>
      <c r="O946" s="345"/>
      <c r="P946" s="359" t="s">
        <v>915</v>
      </c>
      <c r="Q946" s="346" t="s">
        <v>915</v>
      </c>
      <c r="R946" s="346" t="s">
        <v>915</v>
      </c>
      <c r="S946" s="346" t="s">
        <v>915</v>
      </c>
      <c r="T946" s="346" t="s">
        <v>915</v>
      </c>
      <c r="U946" s="346" t="s">
        <v>915</v>
      </c>
      <c r="V946" s="346" t="s">
        <v>915</v>
      </c>
      <c r="W946" s="346" t="s">
        <v>915</v>
      </c>
      <c r="X946" s="346" t="s">
        <v>915</v>
      </c>
      <c r="Y946" s="347">
        <v>0.8</v>
      </c>
      <c r="Z946" s="348">
        <v>799700</v>
      </c>
      <c r="AA946" s="348">
        <v>799700</v>
      </c>
      <c r="AB946" s="349">
        <v>799700</v>
      </c>
      <c r="AC946" s="350" t="s">
        <v>902</v>
      </c>
      <c r="AD946" s="351"/>
      <c r="AE946" s="351"/>
      <c r="AF946" s="351"/>
      <c r="AG946" s="351"/>
      <c r="AH946" s="352" t="s">
        <v>1172</v>
      </c>
      <c r="AI946" s="353"/>
      <c r="AJ946" s="353"/>
      <c r="AK946" s="353"/>
      <c r="AL946" s="354" t="s">
        <v>1172</v>
      </c>
      <c r="AM946" s="355"/>
      <c r="AN946" s="355"/>
      <c r="AO946" s="356"/>
      <c r="AP946" s="357" t="s">
        <v>1173</v>
      </c>
      <c r="AQ946" s="357"/>
      <c r="AR946" s="357"/>
      <c r="AS946" s="357"/>
      <c r="AT946" s="357"/>
      <c r="AU946" s="357"/>
      <c r="AV946" s="357"/>
      <c r="AW946" s="357"/>
      <c r="AX946" s="357"/>
      <c r="AY946">
        <f>COUNTA($C$946)</f>
        <v>1</v>
      </c>
    </row>
    <row r="947" spans="1:51" ht="36.75" customHeight="1" x14ac:dyDescent="0.15">
      <c r="A947" s="370">
        <v>4</v>
      </c>
      <c r="B947" s="370">
        <v>1</v>
      </c>
      <c r="C947" s="358" t="s">
        <v>910</v>
      </c>
      <c r="D947" s="343" t="s">
        <v>910</v>
      </c>
      <c r="E947" s="343" t="s">
        <v>910</v>
      </c>
      <c r="F947" s="343" t="s">
        <v>910</v>
      </c>
      <c r="G947" s="343" t="s">
        <v>910</v>
      </c>
      <c r="H947" s="343" t="s">
        <v>910</v>
      </c>
      <c r="I947" s="343" t="s">
        <v>910</v>
      </c>
      <c r="J947" s="344" t="s">
        <v>1208</v>
      </c>
      <c r="K947" s="345"/>
      <c r="L947" s="345"/>
      <c r="M947" s="345"/>
      <c r="N947" s="345"/>
      <c r="O947" s="345"/>
      <c r="P947" s="359" t="s">
        <v>916</v>
      </c>
      <c r="Q947" s="346" t="s">
        <v>916</v>
      </c>
      <c r="R947" s="346" t="s">
        <v>916</v>
      </c>
      <c r="S947" s="346" t="s">
        <v>916</v>
      </c>
      <c r="T947" s="346" t="s">
        <v>916</v>
      </c>
      <c r="U947" s="346" t="s">
        <v>916</v>
      </c>
      <c r="V947" s="346" t="s">
        <v>916</v>
      </c>
      <c r="W947" s="346" t="s">
        <v>916</v>
      </c>
      <c r="X947" s="346" t="s">
        <v>916</v>
      </c>
      <c r="Y947" s="347">
        <v>0.4</v>
      </c>
      <c r="Z947" s="348">
        <v>352884</v>
      </c>
      <c r="AA947" s="348">
        <v>352884</v>
      </c>
      <c r="AB947" s="349">
        <v>352884</v>
      </c>
      <c r="AC947" s="350" t="s">
        <v>919</v>
      </c>
      <c r="AD947" s="351" t="s">
        <v>919</v>
      </c>
      <c r="AE947" s="351" t="s">
        <v>919</v>
      </c>
      <c r="AF947" s="351" t="s">
        <v>919</v>
      </c>
      <c r="AG947" s="351" t="s">
        <v>919</v>
      </c>
      <c r="AH947" s="352">
        <v>7</v>
      </c>
      <c r="AI947" s="353"/>
      <c r="AJ947" s="353"/>
      <c r="AK947" s="353"/>
      <c r="AL947" s="354">
        <v>41</v>
      </c>
      <c r="AM947" s="355"/>
      <c r="AN947" s="355"/>
      <c r="AO947" s="356"/>
      <c r="AP947" s="357" t="s">
        <v>1173</v>
      </c>
      <c r="AQ947" s="357"/>
      <c r="AR947" s="357"/>
      <c r="AS947" s="357"/>
      <c r="AT947" s="357"/>
      <c r="AU947" s="357"/>
      <c r="AV947" s="357"/>
      <c r="AW947" s="357"/>
      <c r="AX947" s="357"/>
      <c r="AY947">
        <f>COUNTA($C$947)</f>
        <v>1</v>
      </c>
    </row>
    <row r="948" spans="1:51" ht="42.75" customHeight="1" x14ac:dyDescent="0.15">
      <c r="A948" s="370">
        <v>5</v>
      </c>
      <c r="B948" s="370">
        <v>1</v>
      </c>
      <c r="C948" s="343" t="s">
        <v>911</v>
      </c>
      <c r="D948" s="343" t="s">
        <v>911</v>
      </c>
      <c r="E948" s="343" t="s">
        <v>911</v>
      </c>
      <c r="F948" s="343" t="s">
        <v>911</v>
      </c>
      <c r="G948" s="343" t="s">
        <v>911</v>
      </c>
      <c r="H948" s="343" t="s">
        <v>911</v>
      </c>
      <c r="I948" s="343" t="s">
        <v>911</v>
      </c>
      <c r="J948" s="344">
        <v>7420001014099</v>
      </c>
      <c r="K948" s="345"/>
      <c r="L948" s="345"/>
      <c r="M948" s="345"/>
      <c r="N948" s="345"/>
      <c r="O948" s="345"/>
      <c r="P948" s="346" t="s">
        <v>917</v>
      </c>
      <c r="Q948" s="346" t="s">
        <v>917</v>
      </c>
      <c r="R948" s="346" t="s">
        <v>917</v>
      </c>
      <c r="S948" s="346" t="s">
        <v>917</v>
      </c>
      <c r="T948" s="346" t="s">
        <v>917</v>
      </c>
      <c r="U948" s="346" t="s">
        <v>917</v>
      </c>
      <c r="V948" s="346" t="s">
        <v>917</v>
      </c>
      <c r="W948" s="346" t="s">
        <v>917</v>
      </c>
      <c r="X948" s="346" t="s">
        <v>917</v>
      </c>
      <c r="Y948" s="347">
        <v>0.3</v>
      </c>
      <c r="Z948" s="348">
        <v>264000</v>
      </c>
      <c r="AA948" s="348">
        <v>264000</v>
      </c>
      <c r="AB948" s="349">
        <v>264000</v>
      </c>
      <c r="AC948" s="350" t="s">
        <v>902</v>
      </c>
      <c r="AD948" s="351"/>
      <c r="AE948" s="351"/>
      <c r="AF948" s="351"/>
      <c r="AG948" s="351"/>
      <c r="AH948" s="352" t="s">
        <v>1172</v>
      </c>
      <c r="AI948" s="353"/>
      <c r="AJ948" s="353"/>
      <c r="AK948" s="353"/>
      <c r="AL948" s="354" t="s">
        <v>1172</v>
      </c>
      <c r="AM948" s="355"/>
      <c r="AN948" s="355"/>
      <c r="AO948" s="356"/>
      <c r="AP948" s="357" t="s">
        <v>1173</v>
      </c>
      <c r="AQ948" s="357"/>
      <c r="AR948" s="357"/>
      <c r="AS948" s="357"/>
      <c r="AT948" s="357"/>
      <c r="AU948" s="357"/>
      <c r="AV948" s="357"/>
      <c r="AW948" s="357"/>
      <c r="AX948" s="357"/>
      <c r="AY948">
        <f>COUNTA($C$948)</f>
        <v>1</v>
      </c>
    </row>
    <row r="949" spans="1:51" ht="42.75" customHeight="1" x14ac:dyDescent="0.15">
      <c r="A949" s="370">
        <v>6</v>
      </c>
      <c r="B949" s="370">
        <v>1</v>
      </c>
      <c r="C949" s="343" t="s">
        <v>912</v>
      </c>
      <c r="D949" s="343" t="s">
        <v>912</v>
      </c>
      <c r="E949" s="343" t="s">
        <v>912</v>
      </c>
      <c r="F949" s="343" t="s">
        <v>912</v>
      </c>
      <c r="G949" s="343" t="s">
        <v>912</v>
      </c>
      <c r="H949" s="343" t="s">
        <v>912</v>
      </c>
      <c r="I949" s="343" t="s">
        <v>912</v>
      </c>
      <c r="J949" s="344">
        <v>1410002009625</v>
      </c>
      <c r="K949" s="345"/>
      <c r="L949" s="345"/>
      <c r="M949" s="345"/>
      <c r="N949" s="345"/>
      <c r="O949" s="345"/>
      <c r="P949" s="346" t="s">
        <v>918</v>
      </c>
      <c r="Q949" s="346" t="s">
        <v>918</v>
      </c>
      <c r="R949" s="346" t="s">
        <v>918</v>
      </c>
      <c r="S949" s="346" t="s">
        <v>918</v>
      </c>
      <c r="T949" s="346" t="s">
        <v>918</v>
      </c>
      <c r="U949" s="346" t="s">
        <v>918</v>
      </c>
      <c r="V949" s="346" t="s">
        <v>918</v>
      </c>
      <c r="W949" s="346" t="s">
        <v>918</v>
      </c>
      <c r="X949" s="346" t="s">
        <v>918</v>
      </c>
      <c r="Y949" s="347">
        <v>0.1</v>
      </c>
      <c r="Z949" s="348">
        <v>148720</v>
      </c>
      <c r="AA949" s="348">
        <v>148720</v>
      </c>
      <c r="AB949" s="349">
        <v>148720</v>
      </c>
      <c r="AC949" s="350" t="s">
        <v>902</v>
      </c>
      <c r="AD949" s="351"/>
      <c r="AE949" s="351"/>
      <c r="AF949" s="351"/>
      <c r="AG949" s="351"/>
      <c r="AH949" s="352" t="s">
        <v>1172</v>
      </c>
      <c r="AI949" s="353"/>
      <c r="AJ949" s="353"/>
      <c r="AK949" s="353"/>
      <c r="AL949" s="354" t="s">
        <v>1172</v>
      </c>
      <c r="AM949" s="355"/>
      <c r="AN949" s="355"/>
      <c r="AO949" s="356"/>
      <c r="AP949" s="357" t="s">
        <v>1173</v>
      </c>
      <c r="AQ949" s="357"/>
      <c r="AR949" s="357"/>
      <c r="AS949" s="357"/>
      <c r="AT949" s="357"/>
      <c r="AU949" s="357"/>
      <c r="AV949" s="357"/>
      <c r="AW949" s="357"/>
      <c r="AX949" s="357"/>
      <c r="AY949">
        <f>COUNTA($C$949)</f>
        <v>1</v>
      </c>
    </row>
    <row r="950" spans="1:51" ht="30" customHeight="1" x14ac:dyDescent="0.15">
      <c r="A950" s="370">
        <v>7</v>
      </c>
      <c r="B950" s="370">
        <v>1</v>
      </c>
      <c r="C950" s="343" t="s">
        <v>1135</v>
      </c>
      <c r="D950" s="343"/>
      <c r="E950" s="343"/>
      <c r="F950" s="343"/>
      <c r="G950" s="343"/>
      <c r="H950" s="343"/>
      <c r="I950" s="343"/>
      <c r="J950" s="344">
        <v>5010901023507</v>
      </c>
      <c r="K950" s="345"/>
      <c r="L950" s="345"/>
      <c r="M950" s="345"/>
      <c r="N950" s="345"/>
      <c r="O950" s="345"/>
      <c r="P950" s="346" t="s">
        <v>1145</v>
      </c>
      <c r="Q950" s="346"/>
      <c r="R950" s="346"/>
      <c r="S950" s="346"/>
      <c r="T950" s="346"/>
      <c r="U950" s="346"/>
      <c r="V950" s="346"/>
      <c r="W950" s="346"/>
      <c r="X950" s="346"/>
      <c r="Y950" s="347">
        <v>0.2</v>
      </c>
      <c r="Z950" s="348"/>
      <c r="AA950" s="348"/>
      <c r="AB950" s="349"/>
      <c r="AC950" s="350" t="s">
        <v>879</v>
      </c>
      <c r="AD950" s="351"/>
      <c r="AE950" s="351"/>
      <c r="AF950" s="351"/>
      <c r="AG950" s="351"/>
      <c r="AH950" s="352" t="s">
        <v>1172</v>
      </c>
      <c r="AI950" s="353"/>
      <c r="AJ950" s="353"/>
      <c r="AK950" s="353"/>
      <c r="AL950" s="354" t="s">
        <v>1172</v>
      </c>
      <c r="AM950" s="355"/>
      <c r="AN950" s="355"/>
      <c r="AO950" s="356"/>
      <c r="AP950" s="357" t="s">
        <v>1172</v>
      </c>
      <c r="AQ950" s="357"/>
      <c r="AR950" s="357"/>
      <c r="AS950" s="357"/>
      <c r="AT950" s="357"/>
      <c r="AU950" s="357"/>
      <c r="AV950" s="357"/>
      <c r="AW950" s="357"/>
      <c r="AX950" s="357"/>
      <c r="AY950">
        <f>COUNTA($C$950)</f>
        <v>1</v>
      </c>
    </row>
    <row r="951" spans="1:51" ht="30" customHeight="1" x14ac:dyDescent="0.15">
      <c r="A951" s="370">
        <v>8</v>
      </c>
      <c r="B951" s="370">
        <v>1</v>
      </c>
      <c r="C951" s="343" t="s">
        <v>1141</v>
      </c>
      <c r="D951" s="343"/>
      <c r="E951" s="343"/>
      <c r="F951" s="343"/>
      <c r="G951" s="343"/>
      <c r="H951" s="343"/>
      <c r="I951" s="343"/>
      <c r="J951" s="344">
        <v>2370001010257</v>
      </c>
      <c r="K951" s="345"/>
      <c r="L951" s="345"/>
      <c r="M951" s="345"/>
      <c r="N951" s="345"/>
      <c r="O951" s="345"/>
      <c r="P951" s="346" t="s">
        <v>1146</v>
      </c>
      <c r="Q951" s="346"/>
      <c r="R951" s="346"/>
      <c r="S951" s="346"/>
      <c r="T951" s="346"/>
      <c r="U951" s="346"/>
      <c r="V951" s="346"/>
      <c r="W951" s="346"/>
      <c r="X951" s="346"/>
      <c r="Y951" s="347">
        <v>0</v>
      </c>
      <c r="Z951" s="348"/>
      <c r="AA951" s="348"/>
      <c r="AB951" s="349"/>
      <c r="AC951" s="350" t="s">
        <v>902</v>
      </c>
      <c r="AD951" s="351"/>
      <c r="AE951" s="351"/>
      <c r="AF951" s="351"/>
      <c r="AG951" s="351"/>
      <c r="AH951" s="352" t="s">
        <v>1172</v>
      </c>
      <c r="AI951" s="353"/>
      <c r="AJ951" s="353"/>
      <c r="AK951" s="353"/>
      <c r="AL951" s="354" t="s">
        <v>1172</v>
      </c>
      <c r="AM951" s="355"/>
      <c r="AN951" s="355"/>
      <c r="AO951" s="356"/>
      <c r="AP951" s="357" t="s">
        <v>1173</v>
      </c>
      <c r="AQ951" s="357"/>
      <c r="AR951" s="357"/>
      <c r="AS951" s="357"/>
      <c r="AT951" s="357"/>
      <c r="AU951" s="357"/>
      <c r="AV951" s="357"/>
      <c r="AW951" s="357"/>
      <c r="AX951" s="357"/>
      <c r="AY951">
        <f>COUNTA($C$951)</f>
        <v>1</v>
      </c>
    </row>
    <row r="952" spans="1:51" ht="30" customHeight="1" x14ac:dyDescent="0.15">
      <c r="A952" s="370">
        <v>9</v>
      </c>
      <c r="B952" s="370">
        <v>1</v>
      </c>
      <c r="C952" s="343" t="s">
        <v>1141</v>
      </c>
      <c r="D952" s="343"/>
      <c r="E952" s="343"/>
      <c r="F952" s="343"/>
      <c r="G952" s="343"/>
      <c r="H952" s="343"/>
      <c r="I952" s="343"/>
      <c r="J952" s="344">
        <v>2370001010257</v>
      </c>
      <c r="K952" s="345"/>
      <c r="L952" s="345"/>
      <c r="M952" s="345"/>
      <c r="N952" s="345"/>
      <c r="O952" s="345"/>
      <c r="P952" s="346" t="s">
        <v>1149</v>
      </c>
      <c r="Q952" s="346"/>
      <c r="R952" s="346"/>
      <c r="S952" s="346"/>
      <c r="T952" s="346"/>
      <c r="U952" s="346"/>
      <c r="V952" s="346"/>
      <c r="W952" s="346"/>
      <c r="X952" s="346"/>
      <c r="Y952" s="347">
        <v>0</v>
      </c>
      <c r="Z952" s="348"/>
      <c r="AA952" s="348"/>
      <c r="AB952" s="349"/>
      <c r="AC952" s="350" t="s">
        <v>902</v>
      </c>
      <c r="AD952" s="351"/>
      <c r="AE952" s="351"/>
      <c r="AF952" s="351"/>
      <c r="AG952" s="351"/>
      <c r="AH952" s="352" t="s">
        <v>1172</v>
      </c>
      <c r="AI952" s="353"/>
      <c r="AJ952" s="353"/>
      <c r="AK952" s="353"/>
      <c r="AL952" s="354" t="s">
        <v>1172</v>
      </c>
      <c r="AM952" s="355"/>
      <c r="AN952" s="355"/>
      <c r="AO952" s="356"/>
      <c r="AP952" s="357" t="s">
        <v>1173</v>
      </c>
      <c r="AQ952" s="357"/>
      <c r="AR952" s="357"/>
      <c r="AS952" s="357"/>
      <c r="AT952" s="357"/>
      <c r="AU952" s="357"/>
      <c r="AV952" s="357"/>
      <c r="AW952" s="357"/>
      <c r="AX952" s="357"/>
      <c r="AY952">
        <f>COUNTA($C$952)</f>
        <v>1</v>
      </c>
    </row>
    <row r="953" spans="1:51" ht="51.75" customHeight="1" x14ac:dyDescent="0.15">
      <c r="A953" s="370">
        <v>10</v>
      </c>
      <c r="B953" s="370">
        <v>1</v>
      </c>
      <c r="C953" s="343" t="s">
        <v>1143</v>
      </c>
      <c r="D953" s="343"/>
      <c r="E953" s="343"/>
      <c r="F953" s="343"/>
      <c r="G953" s="343"/>
      <c r="H953" s="343"/>
      <c r="I953" s="343"/>
      <c r="J953" s="344">
        <v>2010601010535</v>
      </c>
      <c r="K953" s="345"/>
      <c r="L953" s="345"/>
      <c r="M953" s="345"/>
      <c r="N953" s="345"/>
      <c r="O953" s="345"/>
      <c r="P953" s="346" t="s">
        <v>1147</v>
      </c>
      <c r="Q953" s="346"/>
      <c r="R953" s="346"/>
      <c r="S953" s="346"/>
      <c r="T953" s="346"/>
      <c r="U953" s="346"/>
      <c r="V953" s="346"/>
      <c r="W953" s="346"/>
      <c r="X953" s="346"/>
      <c r="Y953" s="347">
        <v>0</v>
      </c>
      <c r="Z953" s="348"/>
      <c r="AA953" s="348"/>
      <c r="AB953" s="349"/>
      <c r="AC953" s="350" t="s">
        <v>902</v>
      </c>
      <c r="AD953" s="351"/>
      <c r="AE953" s="351"/>
      <c r="AF953" s="351"/>
      <c r="AG953" s="351"/>
      <c r="AH953" s="352" t="s">
        <v>1172</v>
      </c>
      <c r="AI953" s="353"/>
      <c r="AJ953" s="353"/>
      <c r="AK953" s="353"/>
      <c r="AL953" s="354" t="s">
        <v>1172</v>
      </c>
      <c r="AM953" s="355"/>
      <c r="AN953" s="355"/>
      <c r="AO953" s="356"/>
      <c r="AP953" s="357" t="s">
        <v>1173</v>
      </c>
      <c r="AQ953" s="357"/>
      <c r="AR953" s="357"/>
      <c r="AS953" s="357"/>
      <c r="AT953" s="357"/>
      <c r="AU953" s="357"/>
      <c r="AV953" s="357"/>
      <c r="AW953" s="357"/>
      <c r="AX953" s="357"/>
      <c r="AY953">
        <f>COUNTA($C$953)</f>
        <v>1</v>
      </c>
    </row>
    <row r="954" spans="1:51" ht="30" customHeight="1" x14ac:dyDescent="0.15">
      <c r="A954" s="370">
        <v>11</v>
      </c>
      <c r="B954" s="370">
        <v>1</v>
      </c>
      <c r="C954" s="343" t="s">
        <v>1144</v>
      </c>
      <c r="D954" s="343"/>
      <c r="E954" s="343"/>
      <c r="F954" s="343"/>
      <c r="G954" s="343"/>
      <c r="H954" s="343"/>
      <c r="I954" s="343"/>
      <c r="J954" s="344">
        <v>4370002014437</v>
      </c>
      <c r="K954" s="345"/>
      <c r="L954" s="345"/>
      <c r="M954" s="345"/>
      <c r="N954" s="345"/>
      <c r="O954" s="345"/>
      <c r="P954" s="346" t="s">
        <v>1148</v>
      </c>
      <c r="Q954" s="346"/>
      <c r="R954" s="346"/>
      <c r="S954" s="346"/>
      <c r="T954" s="346"/>
      <c r="U954" s="346"/>
      <c r="V954" s="346"/>
      <c r="W954" s="346"/>
      <c r="X954" s="346"/>
      <c r="Y954" s="347">
        <v>0</v>
      </c>
      <c r="Z954" s="348"/>
      <c r="AA954" s="348"/>
      <c r="AB954" s="349"/>
      <c r="AC954" s="350" t="s">
        <v>902</v>
      </c>
      <c r="AD954" s="351"/>
      <c r="AE954" s="351"/>
      <c r="AF954" s="351"/>
      <c r="AG954" s="351"/>
      <c r="AH954" s="352" t="s">
        <v>1172</v>
      </c>
      <c r="AI954" s="353"/>
      <c r="AJ954" s="353"/>
      <c r="AK954" s="353"/>
      <c r="AL954" s="354" t="s">
        <v>1172</v>
      </c>
      <c r="AM954" s="355"/>
      <c r="AN954" s="355"/>
      <c r="AO954" s="356"/>
      <c r="AP954" s="357" t="s">
        <v>1173</v>
      </c>
      <c r="AQ954" s="357"/>
      <c r="AR954" s="357"/>
      <c r="AS954" s="357"/>
      <c r="AT954" s="357"/>
      <c r="AU954" s="357"/>
      <c r="AV954" s="357"/>
      <c r="AW954" s="357"/>
      <c r="AX954" s="357"/>
      <c r="AY954">
        <f>COUNTA($C$954)</f>
        <v>1</v>
      </c>
    </row>
    <row r="955" spans="1:51" ht="30" customHeight="1" x14ac:dyDescent="0.15">
      <c r="A955" s="370">
        <v>12</v>
      </c>
      <c r="B955" s="370">
        <v>1</v>
      </c>
      <c r="C955" s="343" t="s">
        <v>1142</v>
      </c>
      <c r="D955" s="343"/>
      <c r="E955" s="343"/>
      <c r="F955" s="343"/>
      <c r="G955" s="343"/>
      <c r="H955" s="343"/>
      <c r="I955" s="343"/>
      <c r="J955" s="344">
        <v>8140001074798</v>
      </c>
      <c r="K955" s="345"/>
      <c r="L955" s="345"/>
      <c r="M955" s="345"/>
      <c r="N955" s="345"/>
      <c r="O955" s="345"/>
      <c r="P955" s="346" t="s">
        <v>1149</v>
      </c>
      <c r="Q955" s="346"/>
      <c r="R955" s="346"/>
      <c r="S955" s="346"/>
      <c r="T955" s="346"/>
      <c r="U955" s="346"/>
      <c r="V955" s="346"/>
      <c r="W955" s="346"/>
      <c r="X955" s="346"/>
      <c r="Y955" s="347">
        <v>0</v>
      </c>
      <c r="Z955" s="348"/>
      <c r="AA955" s="348"/>
      <c r="AB955" s="349"/>
      <c r="AC955" s="350" t="s">
        <v>902</v>
      </c>
      <c r="AD955" s="351"/>
      <c r="AE955" s="351"/>
      <c r="AF955" s="351"/>
      <c r="AG955" s="351"/>
      <c r="AH955" s="352" t="s">
        <v>1172</v>
      </c>
      <c r="AI955" s="353"/>
      <c r="AJ955" s="353"/>
      <c r="AK955" s="353"/>
      <c r="AL955" s="354" t="s">
        <v>1172</v>
      </c>
      <c r="AM955" s="355"/>
      <c r="AN955" s="355"/>
      <c r="AO955" s="356"/>
      <c r="AP955" s="357" t="s">
        <v>1172</v>
      </c>
      <c r="AQ955" s="357"/>
      <c r="AR955" s="357"/>
      <c r="AS955" s="357"/>
      <c r="AT955" s="357"/>
      <c r="AU955" s="357"/>
      <c r="AV955" s="357"/>
      <c r="AW955" s="357"/>
      <c r="AX955" s="357"/>
      <c r="AY955">
        <f>COUNTA($C$955)</f>
        <v>1</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293</v>
      </c>
      <c r="K976" s="361"/>
      <c r="L976" s="361"/>
      <c r="M976" s="361"/>
      <c r="N976" s="361"/>
      <c r="O976" s="361"/>
      <c r="P976" s="247" t="s">
        <v>243</v>
      </c>
      <c r="Q976" s="247"/>
      <c r="R976" s="247"/>
      <c r="S976" s="247"/>
      <c r="T976" s="247"/>
      <c r="U976" s="247"/>
      <c r="V976" s="247"/>
      <c r="W976" s="247"/>
      <c r="X976" s="247"/>
      <c r="Y976" s="362" t="s">
        <v>291</v>
      </c>
      <c r="Z976" s="363"/>
      <c r="AA976" s="363"/>
      <c r="AB976" s="363"/>
      <c r="AC976" s="152" t="s">
        <v>330</v>
      </c>
      <c r="AD976" s="152"/>
      <c r="AE976" s="152"/>
      <c r="AF976" s="152"/>
      <c r="AG976" s="152"/>
      <c r="AH976" s="362" t="s">
        <v>355</v>
      </c>
      <c r="AI976" s="360"/>
      <c r="AJ976" s="360"/>
      <c r="AK976" s="360"/>
      <c r="AL976" s="360" t="s">
        <v>21</v>
      </c>
      <c r="AM976" s="360"/>
      <c r="AN976" s="360"/>
      <c r="AO976" s="364"/>
      <c r="AP976" s="365" t="s">
        <v>294</v>
      </c>
      <c r="AQ976" s="365"/>
      <c r="AR976" s="365"/>
      <c r="AS976" s="365"/>
      <c r="AT976" s="365"/>
      <c r="AU976" s="365"/>
      <c r="AV976" s="365"/>
      <c r="AW976" s="365"/>
      <c r="AX976" s="365"/>
      <c r="AY976">
        <f>$AY$974</f>
        <v>1</v>
      </c>
    </row>
    <row r="977" spans="1:51" ht="46.5" customHeight="1" x14ac:dyDescent="0.15">
      <c r="A977" s="370">
        <v>1</v>
      </c>
      <c r="B977" s="370">
        <v>1</v>
      </c>
      <c r="C977" s="343" t="s">
        <v>920</v>
      </c>
      <c r="D977" s="343"/>
      <c r="E977" s="343"/>
      <c r="F977" s="343"/>
      <c r="G977" s="343"/>
      <c r="H977" s="343"/>
      <c r="I977" s="343"/>
      <c r="J977" s="344">
        <v>1012301006038</v>
      </c>
      <c r="K977" s="345"/>
      <c r="L977" s="345"/>
      <c r="M977" s="345"/>
      <c r="N977" s="345"/>
      <c r="O977" s="345"/>
      <c r="P977" s="346" t="s">
        <v>926</v>
      </c>
      <c r="Q977" s="346"/>
      <c r="R977" s="346"/>
      <c r="S977" s="346"/>
      <c r="T977" s="346"/>
      <c r="U977" s="346"/>
      <c r="V977" s="346"/>
      <c r="W977" s="346"/>
      <c r="X977" s="346"/>
      <c r="Y977" s="347">
        <v>53.6</v>
      </c>
      <c r="Z977" s="348"/>
      <c r="AA977" s="348"/>
      <c r="AB977" s="349"/>
      <c r="AC977" s="350" t="s">
        <v>936</v>
      </c>
      <c r="AD977" s="351"/>
      <c r="AE977" s="351"/>
      <c r="AF977" s="351"/>
      <c r="AG977" s="351"/>
      <c r="AH977" s="366">
        <v>1</v>
      </c>
      <c r="AI977" s="367"/>
      <c r="AJ977" s="367"/>
      <c r="AK977" s="367"/>
      <c r="AL977" s="354" t="s">
        <v>1172</v>
      </c>
      <c r="AM977" s="355"/>
      <c r="AN977" s="355"/>
      <c r="AO977" s="356"/>
      <c r="AP977" s="357" t="s">
        <v>1172</v>
      </c>
      <c r="AQ977" s="357"/>
      <c r="AR977" s="357"/>
      <c r="AS977" s="357"/>
      <c r="AT977" s="357"/>
      <c r="AU977" s="357"/>
      <c r="AV977" s="357"/>
      <c r="AW977" s="357"/>
      <c r="AX977" s="357"/>
      <c r="AY977">
        <f>$AY$974</f>
        <v>1</v>
      </c>
    </row>
    <row r="978" spans="1:51" ht="40.5" customHeight="1" x14ac:dyDescent="0.15">
      <c r="A978" s="370">
        <v>2</v>
      </c>
      <c r="B978" s="370">
        <v>1</v>
      </c>
      <c r="C978" s="343" t="s">
        <v>920</v>
      </c>
      <c r="D978" s="343"/>
      <c r="E978" s="343"/>
      <c r="F978" s="343"/>
      <c r="G978" s="343"/>
      <c r="H978" s="343"/>
      <c r="I978" s="343"/>
      <c r="J978" s="344">
        <v>1012301006038</v>
      </c>
      <c r="K978" s="345"/>
      <c r="L978" s="345"/>
      <c r="M978" s="345"/>
      <c r="N978" s="345"/>
      <c r="O978" s="345"/>
      <c r="P978" s="346" t="s">
        <v>927</v>
      </c>
      <c r="Q978" s="346"/>
      <c r="R978" s="346"/>
      <c r="S978" s="346"/>
      <c r="T978" s="346"/>
      <c r="U978" s="346"/>
      <c r="V978" s="346"/>
      <c r="W978" s="346"/>
      <c r="X978" s="346"/>
      <c r="Y978" s="347">
        <v>8.4</v>
      </c>
      <c r="Z978" s="348"/>
      <c r="AA978" s="348"/>
      <c r="AB978" s="349"/>
      <c r="AC978" s="350" t="s">
        <v>937</v>
      </c>
      <c r="AD978" s="351"/>
      <c r="AE978" s="351"/>
      <c r="AF978" s="351"/>
      <c r="AG978" s="351"/>
      <c r="AH978" s="366">
        <v>1</v>
      </c>
      <c r="AI978" s="367"/>
      <c r="AJ978" s="367"/>
      <c r="AK978" s="367"/>
      <c r="AL978" s="354">
        <v>99</v>
      </c>
      <c r="AM978" s="355"/>
      <c r="AN978" s="355"/>
      <c r="AO978" s="356"/>
      <c r="AP978" s="357" t="s">
        <v>1173</v>
      </c>
      <c r="AQ978" s="357"/>
      <c r="AR978" s="357"/>
      <c r="AS978" s="357"/>
      <c r="AT978" s="357"/>
      <c r="AU978" s="357"/>
      <c r="AV978" s="357"/>
      <c r="AW978" s="357"/>
      <c r="AX978" s="357"/>
      <c r="AY978">
        <f>COUNTA($C$978)</f>
        <v>1</v>
      </c>
    </row>
    <row r="979" spans="1:51" ht="40.5" customHeight="1" x14ac:dyDescent="0.15">
      <c r="A979" s="370">
        <v>3</v>
      </c>
      <c r="B979" s="370">
        <v>1</v>
      </c>
      <c r="C979" s="358" t="s">
        <v>920</v>
      </c>
      <c r="D979" s="343"/>
      <c r="E979" s="343"/>
      <c r="F979" s="343"/>
      <c r="G979" s="343"/>
      <c r="H979" s="343"/>
      <c r="I979" s="343"/>
      <c r="J979" s="344">
        <v>1012301006038</v>
      </c>
      <c r="K979" s="345"/>
      <c r="L979" s="345"/>
      <c r="M979" s="345"/>
      <c r="N979" s="345"/>
      <c r="O979" s="345"/>
      <c r="P979" s="359" t="s">
        <v>934</v>
      </c>
      <c r="Q979" s="346"/>
      <c r="R979" s="346"/>
      <c r="S979" s="346"/>
      <c r="T979" s="346"/>
      <c r="U979" s="346"/>
      <c r="V979" s="346"/>
      <c r="W979" s="346"/>
      <c r="X979" s="346"/>
      <c r="Y979" s="347">
        <v>9</v>
      </c>
      <c r="Z979" s="348"/>
      <c r="AA979" s="348"/>
      <c r="AB979" s="349"/>
      <c r="AC979" s="350" t="s">
        <v>937</v>
      </c>
      <c r="AD979" s="351"/>
      <c r="AE979" s="351"/>
      <c r="AF979" s="351"/>
      <c r="AG979" s="351"/>
      <c r="AH979" s="352">
        <v>1</v>
      </c>
      <c r="AI979" s="353"/>
      <c r="AJ979" s="353"/>
      <c r="AK979" s="353"/>
      <c r="AL979" s="354">
        <v>99</v>
      </c>
      <c r="AM979" s="355"/>
      <c r="AN979" s="355"/>
      <c r="AO979" s="356"/>
      <c r="AP979" s="357" t="s">
        <v>1173</v>
      </c>
      <c r="AQ979" s="357"/>
      <c r="AR979" s="357"/>
      <c r="AS979" s="357"/>
      <c r="AT979" s="357"/>
      <c r="AU979" s="357"/>
      <c r="AV979" s="357"/>
      <c r="AW979" s="357"/>
      <c r="AX979" s="357"/>
      <c r="AY979">
        <f>COUNTA($C$979)</f>
        <v>1</v>
      </c>
    </row>
    <row r="980" spans="1:51" ht="30" customHeight="1" x14ac:dyDescent="0.15">
      <c r="A980" s="370">
        <v>4</v>
      </c>
      <c r="B980" s="370">
        <v>1</v>
      </c>
      <c r="C980" s="358" t="s">
        <v>920</v>
      </c>
      <c r="D980" s="343"/>
      <c r="E980" s="343"/>
      <c r="F980" s="343"/>
      <c r="G980" s="343"/>
      <c r="H980" s="343"/>
      <c r="I980" s="343"/>
      <c r="J980" s="344">
        <v>1012301006038</v>
      </c>
      <c r="K980" s="345"/>
      <c r="L980" s="345"/>
      <c r="M980" s="345"/>
      <c r="N980" s="345"/>
      <c r="O980" s="345"/>
      <c r="P980" s="359" t="s">
        <v>928</v>
      </c>
      <c r="Q980" s="346"/>
      <c r="R980" s="346"/>
      <c r="S980" s="346"/>
      <c r="T980" s="346"/>
      <c r="U980" s="346"/>
      <c r="V980" s="346"/>
      <c r="W980" s="346"/>
      <c r="X980" s="346"/>
      <c r="Y980" s="347">
        <v>2.5</v>
      </c>
      <c r="Z980" s="348"/>
      <c r="AA980" s="348"/>
      <c r="AB980" s="349"/>
      <c r="AC980" s="350" t="s">
        <v>919</v>
      </c>
      <c r="AD980" s="351" t="s">
        <v>919</v>
      </c>
      <c r="AE980" s="351" t="s">
        <v>919</v>
      </c>
      <c r="AF980" s="351" t="s">
        <v>919</v>
      </c>
      <c r="AG980" s="351" t="s">
        <v>919</v>
      </c>
      <c r="AH980" s="352">
        <v>1</v>
      </c>
      <c r="AI980" s="353"/>
      <c r="AJ980" s="353"/>
      <c r="AK980" s="353"/>
      <c r="AL980" s="354">
        <v>100</v>
      </c>
      <c r="AM980" s="355"/>
      <c r="AN980" s="355"/>
      <c r="AO980" s="356"/>
      <c r="AP980" s="357" t="s">
        <v>1173</v>
      </c>
      <c r="AQ980" s="357"/>
      <c r="AR980" s="357"/>
      <c r="AS980" s="357"/>
      <c r="AT980" s="357"/>
      <c r="AU980" s="357"/>
      <c r="AV980" s="357"/>
      <c r="AW980" s="357"/>
      <c r="AX980" s="357"/>
      <c r="AY980">
        <f>COUNTA($C$980)</f>
        <v>1</v>
      </c>
    </row>
    <row r="981" spans="1:51" ht="30" customHeight="1" x14ac:dyDescent="0.15">
      <c r="A981" s="370">
        <v>5</v>
      </c>
      <c r="B981" s="370">
        <v>1</v>
      </c>
      <c r="C981" s="343" t="s">
        <v>921</v>
      </c>
      <c r="D981" s="343"/>
      <c r="E981" s="343"/>
      <c r="F981" s="343"/>
      <c r="G981" s="343"/>
      <c r="H981" s="343"/>
      <c r="I981" s="343"/>
      <c r="J981" s="344">
        <v>9060001030610</v>
      </c>
      <c r="K981" s="345"/>
      <c r="L981" s="345"/>
      <c r="M981" s="345"/>
      <c r="N981" s="345"/>
      <c r="O981" s="345"/>
      <c r="P981" s="346" t="s">
        <v>929</v>
      </c>
      <c r="Q981" s="346"/>
      <c r="R981" s="346"/>
      <c r="S981" s="346"/>
      <c r="T981" s="346"/>
      <c r="U981" s="346"/>
      <c r="V981" s="346"/>
      <c r="W981" s="346"/>
      <c r="X981" s="346"/>
      <c r="Y981" s="347">
        <v>16</v>
      </c>
      <c r="Z981" s="348"/>
      <c r="AA981" s="348"/>
      <c r="AB981" s="349"/>
      <c r="AC981" s="350" t="s">
        <v>937</v>
      </c>
      <c r="AD981" s="351"/>
      <c r="AE981" s="351"/>
      <c r="AF981" s="351"/>
      <c r="AG981" s="351"/>
      <c r="AH981" s="352">
        <v>1</v>
      </c>
      <c r="AI981" s="353"/>
      <c r="AJ981" s="353"/>
      <c r="AK981" s="353"/>
      <c r="AL981" s="354">
        <v>98</v>
      </c>
      <c r="AM981" s="355"/>
      <c r="AN981" s="355"/>
      <c r="AO981" s="356"/>
      <c r="AP981" s="357" t="s">
        <v>1173</v>
      </c>
      <c r="AQ981" s="357"/>
      <c r="AR981" s="357"/>
      <c r="AS981" s="357"/>
      <c r="AT981" s="357"/>
      <c r="AU981" s="357"/>
      <c r="AV981" s="357"/>
      <c r="AW981" s="357"/>
      <c r="AX981" s="357"/>
      <c r="AY981">
        <f>COUNTA($C$981)</f>
        <v>1</v>
      </c>
    </row>
    <row r="982" spans="1:51" ht="30" customHeight="1" x14ac:dyDescent="0.15">
      <c r="A982" s="370">
        <v>6</v>
      </c>
      <c r="B982" s="370">
        <v>1</v>
      </c>
      <c r="C982" s="343" t="s">
        <v>921</v>
      </c>
      <c r="D982" s="343"/>
      <c r="E982" s="343"/>
      <c r="F982" s="343"/>
      <c r="G982" s="343"/>
      <c r="H982" s="343"/>
      <c r="I982" s="343"/>
      <c r="J982" s="344">
        <v>9060001030610</v>
      </c>
      <c r="K982" s="345"/>
      <c r="L982" s="345"/>
      <c r="M982" s="345"/>
      <c r="N982" s="345"/>
      <c r="O982" s="345"/>
      <c r="P982" s="346" t="s">
        <v>930</v>
      </c>
      <c r="Q982" s="346"/>
      <c r="R982" s="346"/>
      <c r="S982" s="346"/>
      <c r="T982" s="346"/>
      <c r="U982" s="346"/>
      <c r="V982" s="346"/>
      <c r="W982" s="346"/>
      <c r="X982" s="346"/>
      <c r="Y982" s="347">
        <v>3.1</v>
      </c>
      <c r="Z982" s="348"/>
      <c r="AA982" s="348"/>
      <c r="AB982" s="349"/>
      <c r="AC982" s="350" t="s">
        <v>919</v>
      </c>
      <c r="AD982" s="351" t="s">
        <v>919</v>
      </c>
      <c r="AE982" s="351" t="s">
        <v>919</v>
      </c>
      <c r="AF982" s="351" t="s">
        <v>919</v>
      </c>
      <c r="AG982" s="351" t="s">
        <v>919</v>
      </c>
      <c r="AH982" s="352">
        <v>1</v>
      </c>
      <c r="AI982" s="353"/>
      <c r="AJ982" s="353"/>
      <c r="AK982" s="353"/>
      <c r="AL982" s="354">
        <v>96</v>
      </c>
      <c r="AM982" s="355"/>
      <c r="AN982" s="355"/>
      <c r="AO982" s="356"/>
      <c r="AP982" s="357" t="s">
        <v>1178</v>
      </c>
      <c r="AQ982" s="357"/>
      <c r="AR982" s="357"/>
      <c r="AS982" s="357"/>
      <c r="AT982" s="357"/>
      <c r="AU982" s="357"/>
      <c r="AV982" s="357"/>
      <c r="AW982" s="357"/>
      <c r="AX982" s="357"/>
      <c r="AY982">
        <f>COUNTA($C$982)</f>
        <v>1</v>
      </c>
    </row>
    <row r="983" spans="1:51" ht="30" customHeight="1" x14ac:dyDescent="0.15">
      <c r="A983" s="370">
        <v>7</v>
      </c>
      <c r="B983" s="370">
        <v>1</v>
      </c>
      <c r="C983" s="343" t="s">
        <v>922</v>
      </c>
      <c r="D983" s="343"/>
      <c r="E983" s="343"/>
      <c r="F983" s="343"/>
      <c r="G983" s="343"/>
      <c r="H983" s="343"/>
      <c r="I983" s="343"/>
      <c r="J983" s="344">
        <v>6010505001148</v>
      </c>
      <c r="K983" s="345"/>
      <c r="L983" s="345"/>
      <c r="M983" s="345"/>
      <c r="N983" s="345"/>
      <c r="O983" s="345"/>
      <c r="P983" s="346" t="s">
        <v>931</v>
      </c>
      <c r="Q983" s="346"/>
      <c r="R983" s="346"/>
      <c r="S983" s="346"/>
      <c r="T983" s="346"/>
      <c r="U983" s="346"/>
      <c r="V983" s="346"/>
      <c r="W983" s="346"/>
      <c r="X983" s="346"/>
      <c r="Y983" s="347">
        <v>14.5</v>
      </c>
      <c r="Z983" s="348"/>
      <c r="AA983" s="348"/>
      <c r="AB983" s="349"/>
      <c r="AC983" s="350" t="s">
        <v>360</v>
      </c>
      <c r="AD983" s="351"/>
      <c r="AE983" s="351"/>
      <c r="AF983" s="351"/>
      <c r="AG983" s="351"/>
      <c r="AH983" s="352">
        <v>3</v>
      </c>
      <c r="AI983" s="353"/>
      <c r="AJ983" s="353"/>
      <c r="AK983" s="353"/>
      <c r="AL983" s="354">
        <v>86</v>
      </c>
      <c r="AM983" s="355"/>
      <c r="AN983" s="355"/>
      <c r="AO983" s="356"/>
      <c r="AP983" s="357" t="s">
        <v>1172</v>
      </c>
      <c r="AQ983" s="357"/>
      <c r="AR983" s="357"/>
      <c r="AS983" s="357"/>
      <c r="AT983" s="357"/>
      <c r="AU983" s="357"/>
      <c r="AV983" s="357"/>
      <c r="AW983" s="357"/>
      <c r="AX983" s="357"/>
      <c r="AY983">
        <f>COUNTA($C$983)</f>
        <v>1</v>
      </c>
    </row>
    <row r="984" spans="1:51" ht="30" customHeight="1" x14ac:dyDescent="0.15">
      <c r="A984" s="370">
        <v>8</v>
      </c>
      <c r="B984" s="370">
        <v>1</v>
      </c>
      <c r="C984" s="358" t="s">
        <v>1113</v>
      </c>
      <c r="D984" s="343"/>
      <c r="E984" s="343"/>
      <c r="F984" s="343"/>
      <c r="G984" s="343"/>
      <c r="H984" s="343"/>
      <c r="I984" s="343"/>
      <c r="J984" s="344" t="s">
        <v>1114</v>
      </c>
      <c r="K984" s="345"/>
      <c r="L984" s="345"/>
      <c r="M984" s="345"/>
      <c r="N984" s="345"/>
      <c r="O984" s="345"/>
      <c r="P984" s="359" t="s">
        <v>1115</v>
      </c>
      <c r="Q984" s="346"/>
      <c r="R984" s="346"/>
      <c r="S984" s="346"/>
      <c r="T984" s="346"/>
      <c r="U984" s="346"/>
      <c r="V984" s="346"/>
      <c r="W984" s="346"/>
      <c r="X984" s="346"/>
      <c r="Y984" s="347">
        <v>9</v>
      </c>
      <c r="Z984" s="348"/>
      <c r="AA984" s="348"/>
      <c r="AB984" s="349"/>
      <c r="AC984" s="350" t="s">
        <v>80</v>
      </c>
      <c r="AD984" s="351"/>
      <c r="AE984" s="351"/>
      <c r="AF984" s="351"/>
      <c r="AG984" s="351"/>
      <c r="AH984" s="352" t="s">
        <v>393</v>
      </c>
      <c r="AI984" s="353"/>
      <c r="AJ984" s="353"/>
      <c r="AK984" s="353"/>
      <c r="AL984" s="354" t="s">
        <v>393</v>
      </c>
      <c r="AM984" s="355"/>
      <c r="AN984" s="355"/>
      <c r="AO984" s="356"/>
      <c r="AP984" s="357" t="s">
        <v>1172</v>
      </c>
      <c r="AQ984" s="357"/>
      <c r="AR984" s="357"/>
      <c r="AS984" s="357"/>
      <c r="AT984" s="357"/>
      <c r="AU984" s="357"/>
      <c r="AV984" s="357"/>
      <c r="AW984" s="357"/>
      <c r="AX984" s="357"/>
      <c r="AY984">
        <f>COUNTA($C$984)</f>
        <v>1</v>
      </c>
    </row>
    <row r="985" spans="1:51" ht="45.75" customHeight="1" x14ac:dyDescent="0.15">
      <c r="A985" s="370">
        <v>9</v>
      </c>
      <c r="B985" s="370">
        <v>1</v>
      </c>
      <c r="C985" s="343" t="s">
        <v>923</v>
      </c>
      <c r="D985" s="343"/>
      <c r="E985" s="343"/>
      <c r="F985" s="343"/>
      <c r="G985" s="343"/>
      <c r="H985" s="343"/>
      <c r="I985" s="343"/>
      <c r="J985" s="344">
        <v>5010005017959</v>
      </c>
      <c r="K985" s="345"/>
      <c r="L985" s="345"/>
      <c r="M985" s="345"/>
      <c r="N985" s="345"/>
      <c r="O985" s="345"/>
      <c r="P985" s="346" t="s">
        <v>932</v>
      </c>
      <c r="Q985" s="346"/>
      <c r="R985" s="346"/>
      <c r="S985" s="346"/>
      <c r="T985" s="346"/>
      <c r="U985" s="346"/>
      <c r="V985" s="346"/>
      <c r="W985" s="346"/>
      <c r="X985" s="346"/>
      <c r="Y985" s="347">
        <v>2.5</v>
      </c>
      <c r="Z985" s="348"/>
      <c r="AA985" s="348"/>
      <c r="AB985" s="349"/>
      <c r="AC985" s="350" t="s">
        <v>919</v>
      </c>
      <c r="AD985" s="351" t="s">
        <v>919</v>
      </c>
      <c r="AE985" s="351" t="s">
        <v>919</v>
      </c>
      <c r="AF985" s="351" t="s">
        <v>919</v>
      </c>
      <c r="AG985" s="351" t="s">
        <v>919</v>
      </c>
      <c r="AH985" s="352">
        <v>1</v>
      </c>
      <c r="AI985" s="353"/>
      <c r="AJ985" s="353"/>
      <c r="AK985" s="353"/>
      <c r="AL985" s="354">
        <v>97</v>
      </c>
      <c r="AM985" s="355"/>
      <c r="AN985" s="355"/>
      <c r="AO985" s="356"/>
      <c r="AP985" s="357" t="s">
        <v>1179</v>
      </c>
      <c r="AQ985" s="357"/>
      <c r="AR985" s="357"/>
      <c r="AS985" s="357"/>
      <c r="AT985" s="357"/>
      <c r="AU985" s="357"/>
      <c r="AV985" s="357"/>
      <c r="AW985" s="357"/>
      <c r="AX985" s="357"/>
      <c r="AY985">
        <f>COUNTA($C$985)</f>
        <v>1</v>
      </c>
    </row>
    <row r="986" spans="1:51" ht="30" customHeight="1" x14ac:dyDescent="0.15">
      <c r="A986" s="370">
        <v>10</v>
      </c>
      <c r="B986" s="370">
        <v>1</v>
      </c>
      <c r="C986" s="343" t="s">
        <v>923</v>
      </c>
      <c r="D986" s="343"/>
      <c r="E986" s="343"/>
      <c r="F986" s="343"/>
      <c r="G986" s="343"/>
      <c r="H986" s="343"/>
      <c r="I986" s="343"/>
      <c r="J986" s="344">
        <v>5010005017959</v>
      </c>
      <c r="K986" s="345"/>
      <c r="L986" s="345"/>
      <c r="M986" s="345"/>
      <c r="N986" s="345"/>
      <c r="O986" s="345"/>
      <c r="P986" s="346" t="s">
        <v>933</v>
      </c>
      <c r="Q986" s="346"/>
      <c r="R986" s="346"/>
      <c r="S986" s="346"/>
      <c r="T986" s="346"/>
      <c r="U986" s="346"/>
      <c r="V986" s="346"/>
      <c r="W986" s="346"/>
      <c r="X986" s="346"/>
      <c r="Y986" s="347">
        <v>2.1</v>
      </c>
      <c r="Z986" s="348"/>
      <c r="AA986" s="348"/>
      <c r="AB986" s="349"/>
      <c r="AC986" s="350" t="s">
        <v>936</v>
      </c>
      <c r="AD986" s="351"/>
      <c r="AE986" s="351"/>
      <c r="AF986" s="351"/>
      <c r="AG986" s="351"/>
      <c r="AH986" s="352">
        <v>1</v>
      </c>
      <c r="AI986" s="353"/>
      <c r="AJ986" s="353"/>
      <c r="AK986" s="353"/>
      <c r="AL986" s="354" t="s">
        <v>1175</v>
      </c>
      <c r="AM986" s="355"/>
      <c r="AN986" s="355"/>
      <c r="AO986" s="356"/>
      <c r="AP986" s="357" t="s">
        <v>1172</v>
      </c>
      <c r="AQ986" s="357"/>
      <c r="AR986" s="357"/>
      <c r="AS986" s="357"/>
      <c r="AT986" s="357"/>
      <c r="AU986" s="357"/>
      <c r="AV986" s="357"/>
      <c r="AW986" s="357"/>
      <c r="AX986" s="357"/>
      <c r="AY986">
        <f>COUNTA($C$986)</f>
        <v>1</v>
      </c>
    </row>
    <row r="987" spans="1:51" ht="30" customHeight="1" x14ac:dyDescent="0.15">
      <c r="A987" s="370">
        <v>11</v>
      </c>
      <c r="B987" s="370">
        <v>1</v>
      </c>
      <c r="C987" s="343" t="s">
        <v>924</v>
      </c>
      <c r="D987" s="343"/>
      <c r="E987" s="343"/>
      <c r="F987" s="343"/>
      <c r="G987" s="343"/>
      <c r="H987" s="343"/>
      <c r="I987" s="343"/>
      <c r="J987" s="344" t="s">
        <v>712</v>
      </c>
      <c r="K987" s="345"/>
      <c r="L987" s="345"/>
      <c r="M987" s="345"/>
      <c r="N987" s="345"/>
      <c r="O987" s="345"/>
      <c r="P987" s="346" t="s">
        <v>935</v>
      </c>
      <c r="Q987" s="346"/>
      <c r="R987" s="346"/>
      <c r="S987" s="346"/>
      <c r="T987" s="346"/>
      <c r="U987" s="346"/>
      <c r="V987" s="346"/>
      <c r="W987" s="346"/>
      <c r="X987" s="346"/>
      <c r="Y987" s="347">
        <v>3.2</v>
      </c>
      <c r="Z987" s="348"/>
      <c r="AA987" s="348"/>
      <c r="AB987" s="349"/>
      <c r="AC987" s="350" t="s">
        <v>938</v>
      </c>
      <c r="AD987" s="351"/>
      <c r="AE987" s="351"/>
      <c r="AF987" s="351"/>
      <c r="AG987" s="351"/>
      <c r="AH987" s="352" t="s">
        <v>1174</v>
      </c>
      <c r="AI987" s="353"/>
      <c r="AJ987" s="353"/>
      <c r="AK987" s="353"/>
      <c r="AL987" s="354" t="s">
        <v>1174</v>
      </c>
      <c r="AM987" s="355"/>
      <c r="AN987" s="355"/>
      <c r="AO987" s="356"/>
      <c r="AP987" s="357" t="s">
        <v>1172</v>
      </c>
      <c r="AQ987" s="357"/>
      <c r="AR987" s="357"/>
      <c r="AS987" s="357"/>
      <c r="AT987" s="357"/>
      <c r="AU987" s="357"/>
      <c r="AV987" s="357"/>
      <c r="AW987" s="357"/>
      <c r="AX987" s="357"/>
      <c r="AY987">
        <f>COUNTA($C$987)</f>
        <v>1</v>
      </c>
    </row>
    <row r="988" spans="1:51" ht="45" customHeight="1" x14ac:dyDescent="0.15">
      <c r="A988" s="370">
        <v>12</v>
      </c>
      <c r="B988" s="370">
        <v>1</v>
      </c>
      <c r="C988" s="343" t="s">
        <v>925</v>
      </c>
      <c r="D988" s="343"/>
      <c r="E988" s="343"/>
      <c r="F988" s="343"/>
      <c r="G988" s="343"/>
      <c r="H988" s="343"/>
      <c r="I988" s="343"/>
      <c r="J988" s="344" t="s">
        <v>712</v>
      </c>
      <c r="K988" s="345"/>
      <c r="L988" s="345"/>
      <c r="M988" s="345"/>
      <c r="N988" s="345"/>
      <c r="O988" s="345"/>
      <c r="P988" s="359" t="s">
        <v>1166</v>
      </c>
      <c r="Q988" s="346"/>
      <c r="R988" s="346"/>
      <c r="S988" s="346"/>
      <c r="T988" s="346"/>
      <c r="U988" s="346"/>
      <c r="V988" s="346"/>
      <c r="W988" s="346"/>
      <c r="X988" s="346"/>
      <c r="Y988" s="347">
        <v>2.2000000000000002</v>
      </c>
      <c r="Z988" s="348"/>
      <c r="AA988" s="348"/>
      <c r="AB988" s="349"/>
      <c r="AC988" s="350" t="s">
        <v>359</v>
      </c>
      <c r="AD988" s="351"/>
      <c r="AE988" s="351"/>
      <c r="AF988" s="351"/>
      <c r="AG988" s="351"/>
      <c r="AH988" s="352">
        <v>2</v>
      </c>
      <c r="AI988" s="353"/>
      <c r="AJ988" s="353"/>
      <c r="AK988" s="353"/>
      <c r="AL988" s="354">
        <v>98</v>
      </c>
      <c r="AM988" s="355"/>
      <c r="AN988" s="355"/>
      <c r="AO988" s="356"/>
      <c r="AP988" s="357" t="s">
        <v>1172</v>
      </c>
      <c r="AQ988" s="357"/>
      <c r="AR988" s="357"/>
      <c r="AS988" s="357"/>
      <c r="AT988" s="357"/>
      <c r="AU988" s="357"/>
      <c r="AV988" s="357"/>
      <c r="AW988" s="357"/>
      <c r="AX988" s="357"/>
      <c r="AY988">
        <f>COUNTA($C$988)</f>
        <v>1</v>
      </c>
    </row>
    <row r="989" spans="1:51" ht="30" customHeight="1" x14ac:dyDescent="0.15">
      <c r="A989" s="370">
        <v>13</v>
      </c>
      <c r="B989" s="370">
        <v>1</v>
      </c>
      <c r="C989" s="343" t="s">
        <v>1135</v>
      </c>
      <c r="D989" s="343"/>
      <c r="E989" s="343"/>
      <c r="F989" s="343"/>
      <c r="G989" s="343"/>
      <c r="H989" s="343"/>
      <c r="I989" s="343"/>
      <c r="J989" s="344">
        <v>5010901023507</v>
      </c>
      <c r="K989" s="345"/>
      <c r="L989" s="345"/>
      <c r="M989" s="345"/>
      <c r="N989" s="345"/>
      <c r="O989" s="345"/>
      <c r="P989" s="346" t="s">
        <v>1138</v>
      </c>
      <c r="Q989" s="346"/>
      <c r="R989" s="346"/>
      <c r="S989" s="346"/>
      <c r="T989" s="346"/>
      <c r="U989" s="346"/>
      <c r="V989" s="346"/>
      <c r="W989" s="346"/>
      <c r="X989" s="346"/>
      <c r="Y989" s="347">
        <v>0.1</v>
      </c>
      <c r="Z989" s="348"/>
      <c r="AA989" s="348"/>
      <c r="AB989" s="349"/>
      <c r="AC989" s="350" t="s">
        <v>981</v>
      </c>
      <c r="AD989" s="351"/>
      <c r="AE989" s="351"/>
      <c r="AF989" s="351"/>
      <c r="AG989" s="351"/>
      <c r="AH989" s="352" t="s">
        <v>1176</v>
      </c>
      <c r="AI989" s="353"/>
      <c r="AJ989" s="353"/>
      <c r="AK989" s="353"/>
      <c r="AL989" s="354" t="s">
        <v>1177</v>
      </c>
      <c r="AM989" s="355"/>
      <c r="AN989" s="355"/>
      <c r="AO989" s="356"/>
      <c r="AP989" s="357" t="s">
        <v>1172</v>
      </c>
      <c r="AQ989" s="357"/>
      <c r="AR989" s="357"/>
      <c r="AS989" s="357"/>
      <c r="AT989" s="357"/>
      <c r="AU989" s="357"/>
      <c r="AV989" s="357"/>
      <c r="AW989" s="357"/>
      <c r="AX989" s="357"/>
      <c r="AY989">
        <f>COUNTA($C$989)</f>
        <v>1</v>
      </c>
    </row>
    <row r="990" spans="1:51" ht="30" customHeight="1" x14ac:dyDescent="0.15">
      <c r="A990" s="370">
        <v>14</v>
      </c>
      <c r="B990" s="370">
        <v>1</v>
      </c>
      <c r="C990" s="343" t="s">
        <v>1136</v>
      </c>
      <c r="D990" s="343"/>
      <c r="E990" s="343"/>
      <c r="F990" s="343"/>
      <c r="G990" s="343"/>
      <c r="H990" s="343"/>
      <c r="I990" s="343"/>
      <c r="J990" s="344">
        <v>7010002027488</v>
      </c>
      <c r="K990" s="345"/>
      <c r="L990" s="345"/>
      <c r="M990" s="345"/>
      <c r="N990" s="345"/>
      <c r="O990" s="345"/>
      <c r="P990" s="346" t="s">
        <v>1139</v>
      </c>
      <c r="Q990" s="346"/>
      <c r="R990" s="346"/>
      <c r="S990" s="346"/>
      <c r="T990" s="346"/>
      <c r="U990" s="346"/>
      <c r="V990" s="346"/>
      <c r="W990" s="346"/>
      <c r="X990" s="346"/>
      <c r="Y990" s="347">
        <v>0</v>
      </c>
      <c r="Z990" s="348"/>
      <c r="AA990" s="348"/>
      <c r="AB990" s="349"/>
      <c r="AC990" s="350" t="s">
        <v>981</v>
      </c>
      <c r="AD990" s="351"/>
      <c r="AE990" s="351"/>
      <c r="AF990" s="351"/>
      <c r="AG990" s="351"/>
      <c r="AH990" s="352" t="s">
        <v>1177</v>
      </c>
      <c r="AI990" s="353"/>
      <c r="AJ990" s="353"/>
      <c r="AK990" s="353"/>
      <c r="AL990" s="354" t="s">
        <v>1177</v>
      </c>
      <c r="AM990" s="355"/>
      <c r="AN990" s="355"/>
      <c r="AO990" s="356"/>
      <c r="AP990" s="357" t="s">
        <v>1172</v>
      </c>
      <c r="AQ990" s="357"/>
      <c r="AR990" s="357"/>
      <c r="AS990" s="357"/>
      <c r="AT990" s="357"/>
      <c r="AU990" s="357"/>
      <c r="AV990" s="357"/>
      <c r="AW990" s="357"/>
      <c r="AX990" s="357"/>
      <c r="AY990">
        <f>COUNTA($C$990)</f>
        <v>1</v>
      </c>
    </row>
    <row r="991" spans="1:51" ht="30" customHeight="1" x14ac:dyDescent="0.15">
      <c r="A991" s="370">
        <v>15</v>
      </c>
      <c r="B991" s="370">
        <v>1</v>
      </c>
      <c r="C991" s="343" t="s">
        <v>1137</v>
      </c>
      <c r="D991" s="343"/>
      <c r="E991" s="343"/>
      <c r="F991" s="343"/>
      <c r="G991" s="343"/>
      <c r="H991" s="343"/>
      <c r="I991" s="343"/>
      <c r="J991" s="344">
        <v>4110001013829</v>
      </c>
      <c r="K991" s="345"/>
      <c r="L991" s="345"/>
      <c r="M991" s="345"/>
      <c r="N991" s="345"/>
      <c r="O991" s="345"/>
      <c r="P991" s="346" t="s">
        <v>1140</v>
      </c>
      <c r="Q991" s="346"/>
      <c r="R991" s="346"/>
      <c r="S991" s="346"/>
      <c r="T991" s="346"/>
      <c r="U991" s="346"/>
      <c r="V991" s="346"/>
      <c r="W991" s="346"/>
      <c r="X991" s="346"/>
      <c r="Y991" s="347">
        <v>0</v>
      </c>
      <c r="Z991" s="348"/>
      <c r="AA991" s="348"/>
      <c r="AB991" s="349"/>
      <c r="AC991" s="350" t="s">
        <v>981</v>
      </c>
      <c r="AD991" s="351"/>
      <c r="AE991" s="351"/>
      <c r="AF991" s="351"/>
      <c r="AG991" s="351"/>
      <c r="AH991" s="352" t="s">
        <v>1176</v>
      </c>
      <c r="AI991" s="353"/>
      <c r="AJ991" s="353"/>
      <c r="AK991" s="353"/>
      <c r="AL991" s="354" t="s">
        <v>1176</v>
      </c>
      <c r="AM991" s="355"/>
      <c r="AN991" s="355"/>
      <c r="AO991" s="356"/>
      <c r="AP991" s="357" t="s">
        <v>1172</v>
      </c>
      <c r="AQ991" s="357"/>
      <c r="AR991" s="357"/>
      <c r="AS991" s="357"/>
      <c r="AT991" s="357"/>
      <c r="AU991" s="357"/>
      <c r="AV991" s="357"/>
      <c r="AW991" s="357"/>
      <c r="AX991" s="357"/>
      <c r="AY991">
        <f>COUNTA($C$991)</f>
        <v>1</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293</v>
      </c>
      <c r="K1009" s="361"/>
      <c r="L1009" s="361"/>
      <c r="M1009" s="361"/>
      <c r="N1009" s="361"/>
      <c r="O1009" s="361"/>
      <c r="P1009" s="247" t="s">
        <v>243</v>
      </c>
      <c r="Q1009" s="247"/>
      <c r="R1009" s="247"/>
      <c r="S1009" s="247"/>
      <c r="T1009" s="247"/>
      <c r="U1009" s="247"/>
      <c r="V1009" s="247"/>
      <c r="W1009" s="247"/>
      <c r="X1009" s="247"/>
      <c r="Y1009" s="362" t="s">
        <v>291</v>
      </c>
      <c r="Z1009" s="363"/>
      <c r="AA1009" s="363"/>
      <c r="AB1009" s="363"/>
      <c r="AC1009" s="152" t="s">
        <v>330</v>
      </c>
      <c r="AD1009" s="152"/>
      <c r="AE1009" s="152"/>
      <c r="AF1009" s="152"/>
      <c r="AG1009" s="152"/>
      <c r="AH1009" s="362" t="s">
        <v>355</v>
      </c>
      <c r="AI1009" s="360"/>
      <c r="AJ1009" s="360"/>
      <c r="AK1009" s="360"/>
      <c r="AL1009" s="360" t="s">
        <v>21</v>
      </c>
      <c r="AM1009" s="360"/>
      <c r="AN1009" s="360"/>
      <c r="AO1009" s="364"/>
      <c r="AP1009" s="365" t="s">
        <v>294</v>
      </c>
      <c r="AQ1009" s="365"/>
      <c r="AR1009" s="365"/>
      <c r="AS1009" s="365"/>
      <c r="AT1009" s="365"/>
      <c r="AU1009" s="365"/>
      <c r="AV1009" s="365"/>
      <c r="AW1009" s="365"/>
      <c r="AX1009" s="365"/>
      <c r="AY1009">
        <f>$AY$1007</f>
        <v>1</v>
      </c>
    </row>
    <row r="1010" spans="1:51" ht="30" customHeight="1" x14ac:dyDescent="0.15">
      <c r="A1010" s="370">
        <v>1</v>
      </c>
      <c r="B1010" s="370">
        <v>1</v>
      </c>
      <c r="C1010" s="358" t="s">
        <v>1180</v>
      </c>
      <c r="D1010" s="343"/>
      <c r="E1010" s="343"/>
      <c r="F1010" s="343"/>
      <c r="G1010" s="343"/>
      <c r="H1010" s="343"/>
      <c r="I1010" s="343"/>
      <c r="J1010" s="344">
        <v>6010505001148</v>
      </c>
      <c r="K1010" s="345"/>
      <c r="L1010" s="345"/>
      <c r="M1010" s="345"/>
      <c r="N1010" s="345"/>
      <c r="O1010" s="345"/>
      <c r="P1010" s="346" t="s">
        <v>941</v>
      </c>
      <c r="Q1010" s="346"/>
      <c r="R1010" s="346"/>
      <c r="S1010" s="346"/>
      <c r="T1010" s="346"/>
      <c r="U1010" s="346"/>
      <c r="V1010" s="346"/>
      <c r="W1010" s="346"/>
      <c r="X1010" s="346"/>
      <c r="Y1010" s="347">
        <v>4</v>
      </c>
      <c r="Z1010" s="348"/>
      <c r="AA1010" s="348"/>
      <c r="AB1010" s="349"/>
      <c r="AC1010" s="350" t="s">
        <v>944</v>
      </c>
      <c r="AD1010" s="351"/>
      <c r="AE1010" s="351"/>
      <c r="AF1010" s="351"/>
      <c r="AG1010" s="351"/>
      <c r="AH1010" s="366">
        <v>1</v>
      </c>
      <c r="AI1010" s="367"/>
      <c r="AJ1010" s="367"/>
      <c r="AK1010" s="367"/>
      <c r="AL1010" s="354">
        <v>97</v>
      </c>
      <c r="AM1010" s="355"/>
      <c r="AN1010" s="355"/>
      <c r="AO1010" s="356"/>
      <c r="AP1010" s="357" t="s">
        <v>712</v>
      </c>
      <c r="AQ1010" s="357"/>
      <c r="AR1010" s="357"/>
      <c r="AS1010" s="357"/>
      <c r="AT1010" s="357"/>
      <c r="AU1010" s="357"/>
      <c r="AV1010" s="357"/>
      <c r="AW1010" s="357"/>
      <c r="AX1010" s="357"/>
      <c r="AY1010">
        <f>$AY$1007</f>
        <v>1</v>
      </c>
    </row>
    <row r="1011" spans="1:51" ht="30" customHeight="1" x14ac:dyDescent="0.15">
      <c r="A1011" s="370">
        <v>2</v>
      </c>
      <c r="B1011" s="370">
        <v>1</v>
      </c>
      <c r="C1011" s="343" t="s">
        <v>939</v>
      </c>
      <c r="D1011" s="343"/>
      <c r="E1011" s="343"/>
      <c r="F1011" s="343"/>
      <c r="G1011" s="343"/>
      <c r="H1011" s="343"/>
      <c r="I1011" s="343"/>
      <c r="J1011" s="344">
        <v>9012405002215</v>
      </c>
      <c r="K1011" s="345"/>
      <c r="L1011" s="345"/>
      <c r="M1011" s="345"/>
      <c r="N1011" s="345"/>
      <c r="O1011" s="345"/>
      <c r="P1011" s="346" t="s">
        <v>942</v>
      </c>
      <c r="Q1011" s="346"/>
      <c r="R1011" s="346"/>
      <c r="S1011" s="346"/>
      <c r="T1011" s="346"/>
      <c r="U1011" s="346"/>
      <c r="V1011" s="346"/>
      <c r="W1011" s="346"/>
      <c r="X1011" s="346"/>
      <c r="Y1011" s="347">
        <v>1</v>
      </c>
      <c r="Z1011" s="348"/>
      <c r="AA1011" s="348"/>
      <c r="AB1011" s="349"/>
      <c r="AC1011" s="350" t="s">
        <v>945</v>
      </c>
      <c r="AD1011" s="351"/>
      <c r="AE1011" s="351"/>
      <c r="AF1011" s="351"/>
      <c r="AG1011" s="351"/>
      <c r="AH1011" s="366" t="s">
        <v>712</v>
      </c>
      <c r="AI1011" s="367"/>
      <c r="AJ1011" s="367"/>
      <c r="AK1011" s="367"/>
      <c r="AL1011" s="354" t="s">
        <v>712</v>
      </c>
      <c r="AM1011" s="355"/>
      <c r="AN1011" s="355"/>
      <c r="AO1011" s="356"/>
      <c r="AP1011" s="357" t="s">
        <v>712</v>
      </c>
      <c r="AQ1011" s="357"/>
      <c r="AR1011" s="357"/>
      <c r="AS1011" s="357"/>
      <c r="AT1011" s="357"/>
      <c r="AU1011" s="357"/>
      <c r="AV1011" s="357"/>
      <c r="AW1011" s="357"/>
      <c r="AX1011" s="357"/>
      <c r="AY1011">
        <f>COUNTA($C$1011)</f>
        <v>1</v>
      </c>
    </row>
    <row r="1012" spans="1:51" ht="30" customHeight="1" x14ac:dyDescent="0.15">
      <c r="A1012" s="370">
        <v>3</v>
      </c>
      <c r="B1012" s="370">
        <v>1</v>
      </c>
      <c r="C1012" s="358" t="s">
        <v>940</v>
      </c>
      <c r="D1012" s="343"/>
      <c r="E1012" s="343"/>
      <c r="F1012" s="343"/>
      <c r="G1012" s="343"/>
      <c r="H1012" s="343"/>
      <c r="I1012" s="343"/>
      <c r="J1012" s="344">
        <v>6100001005503</v>
      </c>
      <c r="K1012" s="345"/>
      <c r="L1012" s="345"/>
      <c r="M1012" s="345"/>
      <c r="N1012" s="345"/>
      <c r="O1012" s="345"/>
      <c r="P1012" s="359" t="s">
        <v>943</v>
      </c>
      <c r="Q1012" s="346"/>
      <c r="R1012" s="346"/>
      <c r="S1012" s="346"/>
      <c r="T1012" s="346"/>
      <c r="U1012" s="346"/>
      <c r="V1012" s="346"/>
      <c r="W1012" s="346"/>
      <c r="X1012" s="346"/>
      <c r="Y1012" s="347">
        <v>0.1</v>
      </c>
      <c r="Z1012" s="348"/>
      <c r="AA1012" s="348"/>
      <c r="AB1012" s="349"/>
      <c r="AC1012" s="350" t="s">
        <v>945</v>
      </c>
      <c r="AD1012" s="351"/>
      <c r="AE1012" s="351"/>
      <c r="AF1012" s="351"/>
      <c r="AG1012" s="351"/>
      <c r="AH1012" s="352" t="s">
        <v>712</v>
      </c>
      <c r="AI1012" s="353"/>
      <c r="AJ1012" s="353"/>
      <c r="AK1012" s="353"/>
      <c r="AL1012" s="354" t="s">
        <v>712</v>
      </c>
      <c r="AM1012" s="355"/>
      <c r="AN1012" s="355"/>
      <c r="AO1012" s="356"/>
      <c r="AP1012" s="357" t="s">
        <v>712</v>
      </c>
      <c r="AQ1012" s="357"/>
      <c r="AR1012" s="357"/>
      <c r="AS1012" s="357"/>
      <c r="AT1012" s="357"/>
      <c r="AU1012" s="357"/>
      <c r="AV1012" s="357"/>
      <c r="AW1012" s="357"/>
      <c r="AX1012" s="357"/>
      <c r="AY1012">
        <f>COUNTA($C$1012)</f>
        <v>1</v>
      </c>
    </row>
    <row r="1013" spans="1:51" ht="30" customHeight="1" x14ac:dyDescent="0.15">
      <c r="A1013" s="370">
        <v>4</v>
      </c>
      <c r="B1013" s="370">
        <v>1</v>
      </c>
      <c r="C1013" s="358" t="s">
        <v>1133</v>
      </c>
      <c r="D1013" s="343"/>
      <c r="E1013" s="343"/>
      <c r="F1013" s="343"/>
      <c r="G1013" s="343"/>
      <c r="H1013" s="343"/>
      <c r="I1013" s="343"/>
      <c r="J1013" s="344">
        <v>5180001038959</v>
      </c>
      <c r="K1013" s="345"/>
      <c r="L1013" s="345"/>
      <c r="M1013" s="345"/>
      <c r="N1013" s="345"/>
      <c r="O1013" s="345"/>
      <c r="P1013" s="359" t="s">
        <v>1134</v>
      </c>
      <c r="Q1013" s="346"/>
      <c r="R1013" s="346"/>
      <c r="S1013" s="346"/>
      <c r="T1013" s="346"/>
      <c r="U1013" s="346"/>
      <c r="V1013" s="346"/>
      <c r="W1013" s="346"/>
      <c r="X1013" s="346"/>
      <c r="Y1013" s="347">
        <v>0.1</v>
      </c>
      <c r="Z1013" s="348"/>
      <c r="AA1013" s="348"/>
      <c r="AB1013" s="349"/>
      <c r="AC1013" s="350" t="s">
        <v>945</v>
      </c>
      <c r="AD1013" s="351"/>
      <c r="AE1013" s="351"/>
      <c r="AF1013" s="351"/>
      <c r="AG1013" s="351"/>
      <c r="AH1013" s="352" t="s">
        <v>1119</v>
      </c>
      <c r="AI1013" s="353"/>
      <c r="AJ1013" s="353"/>
      <c r="AK1013" s="353"/>
      <c r="AL1013" s="354" t="s">
        <v>1119</v>
      </c>
      <c r="AM1013" s="355"/>
      <c r="AN1013" s="355"/>
      <c r="AO1013" s="356"/>
      <c r="AP1013" s="357" t="s">
        <v>1119</v>
      </c>
      <c r="AQ1013" s="357"/>
      <c r="AR1013" s="357"/>
      <c r="AS1013" s="357"/>
      <c r="AT1013" s="357"/>
      <c r="AU1013" s="357"/>
      <c r="AV1013" s="357"/>
      <c r="AW1013" s="357"/>
      <c r="AX1013" s="357"/>
      <c r="AY1013">
        <f>COUNTA($C$1013)</f>
        <v>1</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COUNTA(#REF!)</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293</v>
      </c>
      <c r="K1042" s="361"/>
      <c r="L1042" s="361"/>
      <c r="M1042" s="361"/>
      <c r="N1042" s="361"/>
      <c r="O1042" s="361"/>
      <c r="P1042" s="247" t="s">
        <v>243</v>
      </c>
      <c r="Q1042" s="247"/>
      <c r="R1042" s="247"/>
      <c r="S1042" s="247"/>
      <c r="T1042" s="247"/>
      <c r="U1042" s="247"/>
      <c r="V1042" s="247"/>
      <c r="W1042" s="247"/>
      <c r="X1042" s="247"/>
      <c r="Y1042" s="362" t="s">
        <v>291</v>
      </c>
      <c r="Z1042" s="363"/>
      <c r="AA1042" s="363"/>
      <c r="AB1042" s="363"/>
      <c r="AC1042" s="152" t="s">
        <v>330</v>
      </c>
      <c r="AD1042" s="152"/>
      <c r="AE1042" s="152"/>
      <c r="AF1042" s="152"/>
      <c r="AG1042" s="152"/>
      <c r="AH1042" s="362" t="s">
        <v>355</v>
      </c>
      <c r="AI1042" s="360"/>
      <c r="AJ1042" s="360"/>
      <c r="AK1042" s="360"/>
      <c r="AL1042" s="360" t="s">
        <v>21</v>
      </c>
      <c r="AM1042" s="360"/>
      <c r="AN1042" s="360"/>
      <c r="AO1042" s="364"/>
      <c r="AP1042" s="365" t="s">
        <v>294</v>
      </c>
      <c r="AQ1042" s="365"/>
      <c r="AR1042" s="365"/>
      <c r="AS1042" s="365"/>
      <c r="AT1042" s="365"/>
      <c r="AU1042" s="365"/>
      <c r="AV1042" s="365"/>
      <c r="AW1042" s="365"/>
      <c r="AX1042" s="365"/>
      <c r="AY1042">
        <f>$AY$1040</f>
        <v>1</v>
      </c>
    </row>
    <row r="1043" spans="1:51" ht="47.25" customHeight="1" x14ac:dyDescent="0.15">
      <c r="A1043" s="370">
        <v>1</v>
      </c>
      <c r="B1043" s="370">
        <v>1</v>
      </c>
      <c r="C1043" s="358" t="s">
        <v>946</v>
      </c>
      <c r="D1043" s="343"/>
      <c r="E1043" s="343"/>
      <c r="F1043" s="343"/>
      <c r="G1043" s="343"/>
      <c r="H1043" s="343"/>
      <c r="I1043" s="343"/>
      <c r="J1043" s="344">
        <v>2210001015651</v>
      </c>
      <c r="K1043" s="345"/>
      <c r="L1043" s="345"/>
      <c r="M1043" s="345"/>
      <c r="N1043" s="345"/>
      <c r="O1043" s="345"/>
      <c r="P1043" s="346" t="s">
        <v>947</v>
      </c>
      <c r="Q1043" s="346"/>
      <c r="R1043" s="346"/>
      <c r="S1043" s="346"/>
      <c r="T1043" s="346"/>
      <c r="U1043" s="346"/>
      <c r="V1043" s="346"/>
      <c r="W1043" s="346"/>
      <c r="X1043" s="346"/>
      <c r="Y1043" s="347">
        <v>4</v>
      </c>
      <c r="Z1043" s="348"/>
      <c r="AA1043" s="348"/>
      <c r="AB1043" s="349"/>
      <c r="AC1043" s="350" t="s">
        <v>949</v>
      </c>
      <c r="AD1043" s="351"/>
      <c r="AE1043" s="351"/>
      <c r="AF1043" s="351"/>
      <c r="AG1043" s="351"/>
      <c r="AH1043" s="366">
        <v>1</v>
      </c>
      <c r="AI1043" s="367"/>
      <c r="AJ1043" s="367"/>
      <c r="AK1043" s="367"/>
      <c r="AL1043" s="354">
        <v>99</v>
      </c>
      <c r="AM1043" s="355"/>
      <c r="AN1043" s="355"/>
      <c r="AO1043" s="356"/>
      <c r="AP1043" s="357" t="s">
        <v>712</v>
      </c>
      <c r="AQ1043" s="357"/>
      <c r="AR1043" s="357"/>
      <c r="AS1043" s="357"/>
      <c r="AT1043" s="357"/>
      <c r="AU1043" s="357"/>
      <c r="AV1043" s="357"/>
      <c r="AW1043" s="357"/>
      <c r="AX1043" s="357"/>
      <c r="AY1043">
        <f>$AY$1040</f>
        <v>1</v>
      </c>
    </row>
    <row r="1044" spans="1:51" ht="45" customHeight="1" x14ac:dyDescent="0.15">
      <c r="A1044" s="370">
        <v>2</v>
      </c>
      <c r="B1044" s="370">
        <v>1</v>
      </c>
      <c r="C1044" s="358" t="s">
        <v>1165</v>
      </c>
      <c r="D1044" s="343"/>
      <c r="E1044" s="343"/>
      <c r="F1044" s="343"/>
      <c r="G1044" s="343"/>
      <c r="H1044" s="343"/>
      <c r="I1044" s="343"/>
      <c r="J1044" s="344">
        <v>5100005005541</v>
      </c>
      <c r="K1044" s="345"/>
      <c r="L1044" s="345"/>
      <c r="M1044" s="345"/>
      <c r="N1044" s="345"/>
      <c r="O1044" s="345"/>
      <c r="P1044" s="346" t="s">
        <v>948</v>
      </c>
      <c r="Q1044" s="346"/>
      <c r="R1044" s="346"/>
      <c r="S1044" s="346"/>
      <c r="T1044" s="346"/>
      <c r="U1044" s="346"/>
      <c r="V1044" s="346"/>
      <c r="W1044" s="346"/>
      <c r="X1044" s="346"/>
      <c r="Y1044" s="347">
        <v>0.1</v>
      </c>
      <c r="Z1044" s="348"/>
      <c r="AA1044" s="348"/>
      <c r="AB1044" s="349"/>
      <c r="AC1044" s="350" t="s">
        <v>902</v>
      </c>
      <c r="AD1044" s="351"/>
      <c r="AE1044" s="351"/>
      <c r="AF1044" s="351"/>
      <c r="AG1044" s="351"/>
      <c r="AH1044" s="366" t="s">
        <v>1172</v>
      </c>
      <c r="AI1044" s="367"/>
      <c r="AJ1044" s="367"/>
      <c r="AK1044" s="367"/>
      <c r="AL1044" s="354" t="s">
        <v>1172</v>
      </c>
      <c r="AM1044" s="355"/>
      <c r="AN1044" s="355"/>
      <c r="AO1044" s="356"/>
      <c r="AP1044" s="357" t="s">
        <v>1172</v>
      </c>
      <c r="AQ1044" s="357"/>
      <c r="AR1044" s="357"/>
      <c r="AS1044" s="357"/>
      <c r="AT1044" s="357"/>
      <c r="AU1044" s="357"/>
      <c r="AV1044" s="357"/>
      <c r="AW1044" s="357"/>
      <c r="AX1044" s="357"/>
      <c r="AY1044">
        <f>COUNTA(#REF!)</f>
        <v>1</v>
      </c>
    </row>
    <row r="1045" spans="1:51" ht="30" customHeight="1" x14ac:dyDescent="0.15">
      <c r="A1045" s="370">
        <v>3</v>
      </c>
      <c r="B1045" s="370">
        <v>1</v>
      </c>
      <c r="C1045" s="358" t="s">
        <v>1120</v>
      </c>
      <c r="D1045" s="343"/>
      <c r="E1045" s="343"/>
      <c r="F1045" s="343"/>
      <c r="G1045" s="343"/>
      <c r="H1045" s="343"/>
      <c r="I1045" s="343"/>
      <c r="J1045" s="344">
        <v>1150001002161</v>
      </c>
      <c r="K1045" s="345"/>
      <c r="L1045" s="345"/>
      <c r="M1045" s="345"/>
      <c r="N1045" s="345"/>
      <c r="O1045" s="345"/>
      <c r="P1045" s="359" t="s">
        <v>1126</v>
      </c>
      <c r="Q1045" s="346"/>
      <c r="R1045" s="346"/>
      <c r="S1045" s="346"/>
      <c r="T1045" s="346"/>
      <c r="U1045" s="346"/>
      <c r="V1045" s="346"/>
      <c r="W1045" s="346"/>
      <c r="X1045" s="346"/>
      <c r="Y1045" s="347">
        <v>0.1</v>
      </c>
      <c r="Z1045" s="348"/>
      <c r="AA1045" s="348"/>
      <c r="AB1045" s="349"/>
      <c r="AC1045" s="350" t="s">
        <v>902</v>
      </c>
      <c r="AD1045" s="351"/>
      <c r="AE1045" s="351"/>
      <c r="AF1045" s="351"/>
      <c r="AG1045" s="351"/>
      <c r="AH1045" s="352" t="s">
        <v>1119</v>
      </c>
      <c r="AI1045" s="353"/>
      <c r="AJ1045" s="353"/>
      <c r="AK1045" s="353"/>
      <c r="AL1045" s="354" t="s">
        <v>1119</v>
      </c>
      <c r="AM1045" s="355"/>
      <c r="AN1045" s="355"/>
      <c r="AO1045" s="356"/>
      <c r="AP1045" s="357" t="s">
        <v>1119</v>
      </c>
      <c r="AQ1045" s="357"/>
      <c r="AR1045" s="357"/>
      <c r="AS1045" s="357"/>
      <c r="AT1045" s="357"/>
      <c r="AU1045" s="357"/>
      <c r="AV1045" s="357"/>
      <c r="AW1045" s="357"/>
      <c r="AX1045" s="357"/>
      <c r="AY1045">
        <f>COUNTA($C$1045)</f>
        <v>1</v>
      </c>
    </row>
    <row r="1046" spans="1:51" ht="30" customHeight="1" x14ac:dyDescent="0.15">
      <c r="A1046" s="370">
        <v>4</v>
      </c>
      <c r="B1046" s="370">
        <v>1</v>
      </c>
      <c r="C1046" s="358" t="s">
        <v>1120</v>
      </c>
      <c r="D1046" s="343"/>
      <c r="E1046" s="343"/>
      <c r="F1046" s="343"/>
      <c r="G1046" s="343"/>
      <c r="H1046" s="343"/>
      <c r="I1046" s="343"/>
      <c r="J1046" s="344">
        <v>1150001002161</v>
      </c>
      <c r="K1046" s="345"/>
      <c r="L1046" s="345"/>
      <c r="M1046" s="345"/>
      <c r="N1046" s="345"/>
      <c r="O1046" s="345"/>
      <c r="P1046" s="359" t="s">
        <v>1127</v>
      </c>
      <c r="Q1046" s="346"/>
      <c r="R1046" s="346"/>
      <c r="S1046" s="346"/>
      <c r="T1046" s="346"/>
      <c r="U1046" s="346"/>
      <c r="V1046" s="346"/>
      <c r="W1046" s="346"/>
      <c r="X1046" s="346"/>
      <c r="Y1046" s="347">
        <v>0</v>
      </c>
      <c r="Z1046" s="348"/>
      <c r="AA1046" s="348"/>
      <c r="AB1046" s="349"/>
      <c r="AC1046" s="350" t="s">
        <v>902</v>
      </c>
      <c r="AD1046" s="351"/>
      <c r="AE1046" s="351"/>
      <c r="AF1046" s="351"/>
      <c r="AG1046" s="351"/>
      <c r="AH1046" s="352" t="s">
        <v>1119</v>
      </c>
      <c r="AI1046" s="353"/>
      <c r="AJ1046" s="353"/>
      <c r="AK1046" s="353"/>
      <c r="AL1046" s="354" t="s">
        <v>1119</v>
      </c>
      <c r="AM1046" s="355"/>
      <c r="AN1046" s="355"/>
      <c r="AO1046" s="356"/>
      <c r="AP1046" s="357" t="s">
        <v>1119</v>
      </c>
      <c r="AQ1046" s="357"/>
      <c r="AR1046" s="357"/>
      <c r="AS1046" s="357"/>
      <c r="AT1046" s="357"/>
      <c r="AU1046" s="357"/>
      <c r="AV1046" s="357"/>
      <c r="AW1046" s="357"/>
      <c r="AX1046" s="357"/>
      <c r="AY1046">
        <f>COUNTA($C$1046)</f>
        <v>1</v>
      </c>
    </row>
    <row r="1047" spans="1:51" ht="30" customHeight="1" x14ac:dyDescent="0.15">
      <c r="A1047" s="370">
        <v>5</v>
      </c>
      <c r="B1047" s="370">
        <v>1</v>
      </c>
      <c r="C1047" s="343" t="s">
        <v>1121</v>
      </c>
      <c r="D1047" s="343"/>
      <c r="E1047" s="343"/>
      <c r="F1047" s="343"/>
      <c r="G1047" s="343"/>
      <c r="H1047" s="343"/>
      <c r="I1047" s="343"/>
      <c r="J1047" s="344">
        <v>6100001002913</v>
      </c>
      <c r="K1047" s="345"/>
      <c r="L1047" s="345"/>
      <c r="M1047" s="345"/>
      <c r="N1047" s="345"/>
      <c r="O1047" s="345"/>
      <c r="P1047" s="346" t="s">
        <v>1128</v>
      </c>
      <c r="Q1047" s="346"/>
      <c r="R1047" s="346"/>
      <c r="S1047" s="346"/>
      <c r="T1047" s="346"/>
      <c r="U1047" s="346"/>
      <c r="V1047" s="346"/>
      <c r="W1047" s="346"/>
      <c r="X1047" s="346"/>
      <c r="Y1047" s="347">
        <v>0.2</v>
      </c>
      <c r="Z1047" s="348"/>
      <c r="AA1047" s="348"/>
      <c r="AB1047" s="349"/>
      <c r="AC1047" s="350" t="s">
        <v>902</v>
      </c>
      <c r="AD1047" s="351"/>
      <c r="AE1047" s="351"/>
      <c r="AF1047" s="351"/>
      <c r="AG1047" s="351"/>
      <c r="AH1047" s="352" t="s">
        <v>1119</v>
      </c>
      <c r="AI1047" s="353"/>
      <c r="AJ1047" s="353"/>
      <c r="AK1047" s="353"/>
      <c r="AL1047" s="354" t="s">
        <v>1119</v>
      </c>
      <c r="AM1047" s="355"/>
      <c r="AN1047" s="355"/>
      <c r="AO1047" s="356"/>
      <c r="AP1047" s="357" t="s">
        <v>1119</v>
      </c>
      <c r="AQ1047" s="357"/>
      <c r="AR1047" s="357"/>
      <c r="AS1047" s="357"/>
      <c r="AT1047" s="357"/>
      <c r="AU1047" s="357"/>
      <c r="AV1047" s="357"/>
      <c r="AW1047" s="357"/>
      <c r="AX1047" s="357"/>
      <c r="AY1047">
        <f>COUNTA($C$1047)</f>
        <v>1</v>
      </c>
    </row>
    <row r="1048" spans="1:51" ht="30" customHeight="1" x14ac:dyDescent="0.15">
      <c r="A1048" s="370">
        <v>6</v>
      </c>
      <c r="B1048" s="370">
        <v>1</v>
      </c>
      <c r="C1048" s="343" t="s">
        <v>1122</v>
      </c>
      <c r="D1048" s="343"/>
      <c r="E1048" s="343"/>
      <c r="F1048" s="343"/>
      <c r="G1048" s="343"/>
      <c r="H1048" s="343"/>
      <c r="I1048" s="343"/>
      <c r="J1048" s="344">
        <v>3130001003267</v>
      </c>
      <c r="K1048" s="345"/>
      <c r="L1048" s="345"/>
      <c r="M1048" s="345"/>
      <c r="N1048" s="345"/>
      <c r="O1048" s="345"/>
      <c r="P1048" s="346" t="s">
        <v>1129</v>
      </c>
      <c r="Q1048" s="346"/>
      <c r="R1048" s="346"/>
      <c r="S1048" s="346"/>
      <c r="T1048" s="346"/>
      <c r="U1048" s="346"/>
      <c r="V1048" s="346"/>
      <c r="W1048" s="346"/>
      <c r="X1048" s="346"/>
      <c r="Y1048" s="347">
        <v>0</v>
      </c>
      <c r="Z1048" s="348"/>
      <c r="AA1048" s="348"/>
      <c r="AB1048" s="349"/>
      <c r="AC1048" s="350" t="s">
        <v>902</v>
      </c>
      <c r="AD1048" s="351"/>
      <c r="AE1048" s="351"/>
      <c r="AF1048" s="351"/>
      <c r="AG1048" s="351"/>
      <c r="AH1048" s="352" t="s">
        <v>1119</v>
      </c>
      <c r="AI1048" s="353"/>
      <c r="AJ1048" s="353"/>
      <c r="AK1048" s="353"/>
      <c r="AL1048" s="354" t="s">
        <v>1119</v>
      </c>
      <c r="AM1048" s="355"/>
      <c r="AN1048" s="355"/>
      <c r="AO1048" s="356"/>
      <c r="AP1048" s="357" t="s">
        <v>1119</v>
      </c>
      <c r="AQ1048" s="357"/>
      <c r="AR1048" s="357"/>
      <c r="AS1048" s="357"/>
      <c r="AT1048" s="357"/>
      <c r="AU1048" s="357"/>
      <c r="AV1048" s="357"/>
      <c r="AW1048" s="357"/>
      <c r="AX1048" s="357"/>
      <c r="AY1048">
        <f>COUNTA($C$1048)</f>
        <v>1</v>
      </c>
    </row>
    <row r="1049" spans="1:51" ht="30" customHeight="1" x14ac:dyDescent="0.15">
      <c r="A1049" s="370">
        <v>7</v>
      </c>
      <c r="B1049" s="370">
        <v>1</v>
      </c>
      <c r="C1049" s="343" t="s">
        <v>1123</v>
      </c>
      <c r="D1049" s="343"/>
      <c r="E1049" s="343"/>
      <c r="F1049" s="343"/>
      <c r="G1049" s="343"/>
      <c r="H1049" s="343"/>
      <c r="I1049" s="343"/>
      <c r="J1049" s="344">
        <v>3100001002040</v>
      </c>
      <c r="K1049" s="345"/>
      <c r="L1049" s="345"/>
      <c r="M1049" s="345"/>
      <c r="N1049" s="345"/>
      <c r="O1049" s="345"/>
      <c r="P1049" s="346" t="s">
        <v>1130</v>
      </c>
      <c r="Q1049" s="346"/>
      <c r="R1049" s="346"/>
      <c r="S1049" s="346"/>
      <c r="T1049" s="346"/>
      <c r="U1049" s="346"/>
      <c r="V1049" s="346"/>
      <c r="W1049" s="346"/>
      <c r="X1049" s="346"/>
      <c r="Y1049" s="347">
        <v>0</v>
      </c>
      <c r="Z1049" s="348"/>
      <c r="AA1049" s="348"/>
      <c r="AB1049" s="349"/>
      <c r="AC1049" s="350" t="s">
        <v>902</v>
      </c>
      <c r="AD1049" s="351"/>
      <c r="AE1049" s="351"/>
      <c r="AF1049" s="351"/>
      <c r="AG1049" s="351"/>
      <c r="AH1049" s="352" t="s">
        <v>1119</v>
      </c>
      <c r="AI1049" s="353"/>
      <c r="AJ1049" s="353"/>
      <c r="AK1049" s="353"/>
      <c r="AL1049" s="354" t="s">
        <v>1119</v>
      </c>
      <c r="AM1049" s="355"/>
      <c r="AN1049" s="355"/>
      <c r="AO1049" s="356"/>
      <c r="AP1049" s="357" t="s">
        <v>1119</v>
      </c>
      <c r="AQ1049" s="357"/>
      <c r="AR1049" s="357"/>
      <c r="AS1049" s="357"/>
      <c r="AT1049" s="357"/>
      <c r="AU1049" s="357"/>
      <c r="AV1049" s="357"/>
      <c r="AW1049" s="357"/>
      <c r="AX1049" s="357"/>
      <c r="AY1049">
        <f>COUNTA($C$1049)</f>
        <v>1</v>
      </c>
    </row>
    <row r="1050" spans="1:51" ht="30" customHeight="1" x14ac:dyDescent="0.15">
      <c r="A1050" s="370">
        <v>8</v>
      </c>
      <c r="B1050" s="370">
        <v>1</v>
      </c>
      <c r="C1050" s="343" t="s">
        <v>1124</v>
      </c>
      <c r="D1050" s="343"/>
      <c r="E1050" s="343"/>
      <c r="F1050" s="343"/>
      <c r="G1050" s="343"/>
      <c r="H1050" s="343"/>
      <c r="I1050" s="343"/>
      <c r="J1050" s="344">
        <v>2140001051761</v>
      </c>
      <c r="K1050" s="345"/>
      <c r="L1050" s="345"/>
      <c r="M1050" s="345"/>
      <c r="N1050" s="345"/>
      <c r="O1050" s="345"/>
      <c r="P1050" s="346" t="s">
        <v>1131</v>
      </c>
      <c r="Q1050" s="346"/>
      <c r="R1050" s="346"/>
      <c r="S1050" s="346"/>
      <c r="T1050" s="346"/>
      <c r="U1050" s="346"/>
      <c r="V1050" s="346"/>
      <c r="W1050" s="346"/>
      <c r="X1050" s="346"/>
      <c r="Y1050" s="347">
        <v>0</v>
      </c>
      <c r="Z1050" s="348"/>
      <c r="AA1050" s="348"/>
      <c r="AB1050" s="349"/>
      <c r="AC1050" s="350" t="s">
        <v>902</v>
      </c>
      <c r="AD1050" s="351"/>
      <c r="AE1050" s="351"/>
      <c r="AF1050" s="351"/>
      <c r="AG1050" s="351"/>
      <c r="AH1050" s="352" t="s">
        <v>1119</v>
      </c>
      <c r="AI1050" s="353"/>
      <c r="AJ1050" s="353"/>
      <c r="AK1050" s="353"/>
      <c r="AL1050" s="354" t="s">
        <v>1119</v>
      </c>
      <c r="AM1050" s="355"/>
      <c r="AN1050" s="355"/>
      <c r="AO1050" s="356"/>
      <c r="AP1050" s="357" t="s">
        <v>1119</v>
      </c>
      <c r="AQ1050" s="357"/>
      <c r="AR1050" s="357"/>
      <c r="AS1050" s="357"/>
      <c r="AT1050" s="357"/>
      <c r="AU1050" s="357"/>
      <c r="AV1050" s="357"/>
      <c r="AW1050" s="357"/>
      <c r="AX1050" s="357"/>
      <c r="AY1050">
        <f>COUNTA($C$1050)</f>
        <v>1</v>
      </c>
    </row>
    <row r="1051" spans="1:51" ht="30" customHeight="1" x14ac:dyDescent="0.15">
      <c r="A1051" s="370">
        <v>9</v>
      </c>
      <c r="B1051" s="370">
        <v>1</v>
      </c>
      <c r="C1051" s="343" t="s">
        <v>1125</v>
      </c>
      <c r="D1051" s="343"/>
      <c r="E1051" s="343"/>
      <c r="F1051" s="343"/>
      <c r="G1051" s="343"/>
      <c r="H1051" s="343"/>
      <c r="I1051" s="343"/>
      <c r="J1051" s="344">
        <v>3100001013789</v>
      </c>
      <c r="K1051" s="345"/>
      <c r="L1051" s="345"/>
      <c r="M1051" s="345"/>
      <c r="N1051" s="345"/>
      <c r="O1051" s="345"/>
      <c r="P1051" s="346" t="s">
        <v>1132</v>
      </c>
      <c r="Q1051" s="346"/>
      <c r="R1051" s="346"/>
      <c r="S1051" s="346"/>
      <c r="T1051" s="346"/>
      <c r="U1051" s="346"/>
      <c r="V1051" s="346"/>
      <c r="W1051" s="346"/>
      <c r="X1051" s="346"/>
      <c r="Y1051" s="347">
        <v>0</v>
      </c>
      <c r="Z1051" s="348"/>
      <c r="AA1051" s="348"/>
      <c r="AB1051" s="349"/>
      <c r="AC1051" s="350" t="s">
        <v>902</v>
      </c>
      <c r="AD1051" s="351"/>
      <c r="AE1051" s="351"/>
      <c r="AF1051" s="351"/>
      <c r="AG1051" s="351"/>
      <c r="AH1051" s="352" t="s">
        <v>1119</v>
      </c>
      <c r="AI1051" s="353"/>
      <c r="AJ1051" s="353"/>
      <c r="AK1051" s="353"/>
      <c r="AL1051" s="354" t="s">
        <v>1119</v>
      </c>
      <c r="AM1051" s="355"/>
      <c r="AN1051" s="355"/>
      <c r="AO1051" s="356"/>
      <c r="AP1051" s="357" t="s">
        <v>1119</v>
      </c>
      <c r="AQ1051" s="357"/>
      <c r="AR1051" s="357"/>
      <c r="AS1051" s="357"/>
      <c r="AT1051" s="357"/>
      <c r="AU1051" s="357"/>
      <c r="AV1051" s="357"/>
      <c r="AW1051" s="357"/>
      <c r="AX1051" s="357"/>
      <c r="AY1051">
        <f>COUNTA($C$1051)</f>
        <v>1</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293</v>
      </c>
      <c r="K1075" s="361"/>
      <c r="L1075" s="361"/>
      <c r="M1075" s="361"/>
      <c r="N1075" s="361"/>
      <c r="O1075" s="361"/>
      <c r="P1075" s="247" t="s">
        <v>243</v>
      </c>
      <c r="Q1075" s="247"/>
      <c r="R1075" s="247"/>
      <c r="S1075" s="247"/>
      <c r="T1075" s="247"/>
      <c r="U1075" s="247"/>
      <c r="V1075" s="247"/>
      <c r="W1075" s="247"/>
      <c r="X1075" s="247"/>
      <c r="Y1075" s="362" t="s">
        <v>291</v>
      </c>
      <c r="Z1075" s="363"/>
      <c r="AA1075" s="363"/>
      <c r="AB1075" s="363"/>
      <c r="AC1075" s="152" t="s">
        <v>330</v>
      </c>
      <c r="AD1075" s="152"/>
      <c r="AE1075" s="152"/>
      <c r="AF1075" s="152"/>
      <c r="AG1075" s="152"/>
      <c r="AH1075" s="362" t="s">
        <v>355</v>
      </c>
      <c r="AI1075" s="360"/>
      <c r="AJ1075" s="360"/>
      <c r="AK1075" s="360"/>
      <c r="AL1075" s="360" t="s">
        <v>21</v>
      </c>
      <c r="AM1075" s="360"/>
      <c r="AN1075" s="360"/>
      <c r="AO1075" s="364"/>
      <c r="AP1075" s="365" t="s">
        <v>294</v>
      </c>
      <c r="AQ1075" s="365"/>
      <c r="AR1075" s="365"/>
      <c r="AS1075" s="365"/>
      <c r="AT1075" s="365"/>
      <c r="AU1075" s="365"/>
      <c r="AV1075" s="365"/>
      <c r="AW1075" s="365"/>
      <c r="AX1075" s="365"/>
      <c r="AY1075">
        <f>$AY$1073</f>
        <v>1</v>
      </c>
    </row>
    <row r="1076" spans="1:51" ht="32.25" customHeight="1" x14ac:dyDescent="0.15">
      <c r="A1076" s="370">
        <v>1</v>
      </c>
      <c r="B1076" s="370">
        <v>1</v>
      </c>
      <c r="C1076" s="343" t="s">
        <v>950</v>
      </c>
      <c r="D1076" s="343"/>
      <c r="E1076" s="343"/>
      <c r="F1076" s="343"/>
      <c r="G1076" s="343"/>
      <c r="H1076" s="343"/>
      <c r="I1076" s="343"/>
      <c r="J1076" s="344">
        <v>6010505001148</v>
      </c>
      <c r="K1076" s="345"/>
      <c r="L1076" s="345"/>
      <c r="M1076" s="345"/>
      <c r="N1076" s="345"/>
      <c r="O1076" s="345"/>
      <c r="P1076" s="346" t="s">
        <v>956</v>
      </c>
      <c r="Q1076" s="346"/>
      <c r="R1076" s="346"/>
      <c r="S1076" s="346"/>
      <c r="T1076" s="346"/>
      <c r="U1076" s="346"/>
      <c r="V1076" s="346"/>
      <c r="W1076" s="346"/>
      <c r="X1076" s="346"/>
      <c r="Y1076" s="347">
        <v>35</v>
      </c>
      <c r="Z1076" s="348"/>
      <c r="AA1076" s="348"/>
      <c r="AB1076" s="349"/>
      <c r="AC1076" s="350" t="s">
        <v>963</v>
      </c>
      <c r="AD1076" s="351"/>
      <c r="AE1076" s="351"/>
      <c r="AF1076" s="351"/>
      <c r="AG1076" s="351"/>
      <c r="AH1076" s="366">
        <v>1</v>
      </c>
      <c r="AI1076" s="367"/>
      <c r="AJ1076" s="367"/>
      <c r="AK1076" s="367"/>
      <c r="AL1076" s="354">
        <v>91</v>
      </c>
      <c r="AM1076" s="355"/>
      <c r="AN1076" s="355"/>
      <c r="AO1076" s="356"/>
      <c r="AP1076" s="357" t="s">
        <v>712</v>
      </c>
      <c r="AQ1076" s="357"/>
      <c r="AR1076" s="357"/>
      <c r="AS1076" s="357"/>
      <c r="AT1076" s="357"/>
      <c r="AU1076" s="357"/>
      <c r="AV1076" s="357"/>
      <c r="AW1076" s="357"/>
      <c r="AX1076" s="357"/>
      <c r="AY1076">
        <f>$AY$1073</f>
        <v>1</v>
      </c>
    </row>
    <row r="1077" spans="1:51" ht="30" customHeight="1" x14ac:dyDescent="0.15">
      <c r="A1077" s="370">
        <v>2</v>
      </c>
      <c r="B1077" s="370">
        <v>1</v>
      </c>
      <c r="C1077" s="343" t="s">
        <v>951</v>
      </c>
      <c r="D1077" s="343"/>
      <c r="E1077" s="343"/>
      <c r="F1077" s="343"/>
      <c r="G1077" s="343"/>
      <c r="H1077" s="343"/>
      <c r="I1077" s="343"/>
      <c r="J1077" s="344">
        <v>1120001005687</v>
      </c>
      <c r="K1077" s="345"/>
      <c r="L1077" s="345"/>
      <c r="M1077" s="345"/>
      <c r="N1077" s="345"/>
      <c r="O1077" s="345"/>
      <c r="P1077" s="346" t="s">
        <v>957</v>
      </c>
      <c r="Q1077" s="346"/>
      <c r="R1077" s="346"/>
      <c r="S1077" s="346"/>
      <c r="T1077" s="346"/>
      <c r="U1077" s="346"/>
      <c r="V1077" s="346"/>
      <c r="W1077" s="346"/>
      <c r="X1077" s="346"/>
      <c r="Y1077" s="347">
        <v>1</v>
      </c>
      <c r="Z1077" s="348"/>
      <c r="AA1077" s="348"/>
      <c r="AB1077" s="349"/>
      <c r="AC1077" s="350" t="s">
        <v>879</v>
      </c>
      <c r="AD1077" s="351"/>
      <c r="AE1077" s="351"/>
      <c r="AF1077" s="351"/>
      <c r="AG1077" s="351"/>
      <c r="AH1077" s="366" t="s">
        <v>1174</v>
      </c>
      <c r="AI1077" s="367"/>
      <c r="AJ1077" s="367"/>
      <c r="AK1077" s="367"/>
      <c r="AL1077" s="354" t="s">
        <v>1174</v>
      </c>
      <c r="AM1077" s="355"/>
      <c r="AN1077" s="355"/>
      <c r="AO1077" s="356"/>
      <c r="AP1077" s="357" t="s">
        <v>1172</v>
      </c>
      <c r="AQ1077" s="357"/>
      <c r="AR1077" s="357"/>
      <c r="AS1077" s="357"/>
      <c r="AT1077" s="357"/>
      <c r="AU1077" s="357"/>
      <c r="AV1077" s="357"/>
      <c r="AW1077" s="357"/>
      <c r="AX1077" s="357"/>
      <c r="AY1077">
        <f>COUNTA($C$1077)</f>
        <v>1</v>
      </c>
    </row>
    <row r="1078" spans="1:51" ht="30" customHeight="1" x14ac:dyDescent="0.15">
      <c r="A1078" s="370">
        <v>3</v>
      </c>
      <c r="B1078" s="370">
        <v>1</v>
      </c>
      <c r="C1078" s="358" t="s">
        <v>952</v>
      </c>
      <c r="D1078" s="343"/>
      <c r="E1078" s="343"/>
      <c r="F1078" s="343"/>
      <c r="G1078" s="343"/>
      <c r="H1078" s="343"/>
      <c r="I1078" s="343"/>
      <c r="J1078" s="344">
        <v>7010701002675</v>
      </c>
      <c r="K1078" s="345"/>
      <c r="L1078" s="345"/>
      <c r="M1078" s="345"/>
      <c r="N1078" s="345"/>
      <c r="O1078" s="345"/>
      <c r="P1078" s="359" t="s">
        <v>958</v>
      </c>
      <c r="Q1078" s="346"/>
      <c r="R1078" s="346"/>
      <c r="S1078" s="346"/>
      <c r="T1078" s="346"/>
      <c r="U1078" s="346"/>
      <c r="V1078" s="346"/>
      <c r="W1078" s="346"/>
      <c r="X1078" s="346"/>
      <c r="Y1078" s="347">
        <v>0.3</v>
      </c>
      <c r="Z1078" s="348"/>
      <c r="AA1078" s="348"/>
      <c r="AB1078" s="349"/>
      <c r="AC1078" s="350" t="s">
        <v>879</v>
      </c>
      <c r="AD1078" s="351"/>
      <c r="AE1078" s="351"/>
      <c r="AF1078" s="351"/>
      <c r="AG1078" s="351"/>
      <c r="AH1078" s="352" t="s">
        <v>1174</v>
      </c>
      <c r="AI1078" s="353"/>
      <c r="AJ1078" s="353"/>
      <c r="AK1078" s="353"/>
      <c r="AL1078" s="354" t="s">
        <v>1181</v>
      </c>
      <c r="AM1078" s="355"/>
      <c r="AN1078" s="355"/>
      <c r="AO1078" s="356"/>
      <c r="AP1078" s="357" t="s">
        <v>1174</v>
      </c>
      <c r="AQ1078" s="357"/>
      <c r="AR1078" s="357"/>
      <c r="AS1078" s="357"/>
      <c r="AT1078" s="357"/>
      <c r="AU1078" s="357"/>
      <c r="AV1078" s="357"/>
      <c r="AW1078" s="357"/>
      <c r="AX1078" s="357"/>
      <c r="AY1078">
        <f>COUNTA($C$1078)</f>
        <v>1</v>
      </c>
    </row>
    <row r="1079" spans="1:51" ht="30" customHeight="1" x14ac:dyDescent="0.15">
      <c r="A1079" s="370">
        <v>4</v>
      </c>
      <c r="B1079" s="370">
        <v>1</v>
      </c>
      <c r="C1079" s="358" t="s">
        <v>953</v>
      </c>
      <c r="D1079" s="343"/>
      <c r="E1079" s="343"/>
      <c r="F1079" s="343"/>
      <c r="G1079" s="343"/>
      <c r="H1079" s="343"/>
      <c r="I1079" s="343"/>
      <c r="J1079" s="344">
        <v>5160001013823</v>
      </c>
      <c r="K1079" s="345"/>
      <c r="L1079" s="345"/>
      <c r="M1079" s="345"/>
      <c r="N1079" s="345"/>
      <c r="O1079" s="345"/>
      <c r="P1079" s="359" t="s">
        <v>959</v>
      </c>
      <c r="Q1079" s="346"/>
      <c r="R1079" s="346"/>
      <c r="S1079" s="346"/>
      <c r="T1079" s="346"/>
      <c r="U1079" s="346"/>
      <c r="V1079" s="346"/>
      <c r="W1079" s="346"/>
      <c r="X1079" s="346"/>
      <c r="Y1079" s="347">
        <v>0.3</v>
      </c>
      <c r="Z1079" s="348"/>
      <c r="AA1079" s="348"/>
      <c r="AB1079" s="349"/>
      <c r="AC1079" s="350" t="s">
        <v>879</v>
      </c>
      <c r="AD1079" s="351"/>
      <c r="AE1079" s="351"/>
      <c r="AF1079" s="351"/>
      <c r="AG1079" s="351"/>
      <c r="AH1079" s="352" t="s">
        <v>1172</v>
      </c>
      <c r="AI1079" s="353"/>
      <c r="AJ1079" s="353"/>
      <c r="AK1079" s="353"/>
      <c r="AL1079" s="354" t="s">
        <v>1172</v>
      </c>
      <c r="AM1079" s="355"/>
      <c r="AN1079" s="355"/>
      <c r="AO1079" s="356"/>
      <c r="AP1079" s="357" t="s">
        <v>1172</v>
      </c>
      <c r="AQ1079" s="357"/>
      <c r="AR1079" s="357"/>
      <c r="AS1079" s="357"/>
      <c r="AT1079" s="357"/>
      <c r="AU1079" s="357"/>
      <c r="AV1079" s="357"/>
      <c r="AW1079" s="357"/>
      <c r="AX1079" s="357"/>
      <c r="AY1079">
        <f>COUNTA($C$1079)</f>
        <v>1</v>
      </c>
    </row>
    <row r="1080" spans="1:51" ht="30" customHeight="1" x14ac:dyDescent="0.15">
      <c r="A1080" s="370">
        <v>5</v>
      </c>
      <c r="B1080" s="370">
        <v>1</v>
      </c>
      <c r="C1080" s="343" t="s">
        <v>954</v>
      </c>
      <c r="D1080" s="343"/>
      <c r="E1080" s="343"/>
      <c r="F1080" s="343"/>
      <c r="G1080" s="343"/>
      <c r="H1080" s="343"/>
      <c r="I1080" s="343"/>
      <c r="J1080" s="344">
        <v>5150001009608</v>
      </c>
      <c r="K1080" s="345"/>
      <c r="L1080" s="345"/>
      <c r="M1080" s="345"/>
      <c r="N1080" s="345"/>
      <c r="O1080" s="345"/>
      <c r="P1080" s="346" t="s">
        <v>960</v>
      </c>
      <c r="Q1080" s="346"/>
      <c r="R1080" s="346"/>
      <c r="S1080" s="346"/>
      <c r="T1080" s="346"/>
      <c r="U1080" s="346"/>
      <c r="V1080" s="346"/>
      <c r="W1080" s="346"/>
      <c r="X1080" s="346"/>
      <c r="Y1080" s="347">
        <v>0</v>
      </c>
      <c r="Z1080" s="348"/>
      <c r="AA1080" s="348"/>
      <c r="AB1080" s="349"/>
      <c r="AC1080" s="350" t="s">
        <v>879</v>
      </c>
      <c r="AD1080" s="351"/>
      <c r="AE1080" s="351"/>
      <c r="AF1080" s="351"/>
      <c r="AG1080" s="351"/>
      <c r="AH1080" s="352" t="s">
        <v>1182</v>
      </c>
      <c r="AI1080" s="353"/>
      <c r="AJ1080" s="353"/>
      <c r="AK1080" s="353"/>
      <c r="AL1080" s="354" t="s">
        <v>1172</v>
      </c>
      <c r="AM1080" s="355"/>
      <c r="AN1080" s="355"/>
      <c r="AO1080" s="356"/>
      <c r="AP1080" s="357" t="s">
        <v>1183</v>
      </c>
      <c r="AQ1080" s="357"/>
      <c r="AR1080" s="357"/>
      <c r="AS1080" s="357"/>
      <c r="AT1080" s="357"/>
      <c r="AU1080" s="357"/>
      <c r="AV1080" s="357"/>
      <c r="AW1080" s="357"/>
      <c r="AX1080" s="357"/>
      <c r="AY1080">
        <f>COUNTA($C$1080)</f>
        <v>1</v>
      </c>
    </row>
    <row r="1081" spans="1:51" ht="30" customHeight="1" x14ac:dyDescent="0.15">
      <c r="A1081" s="370">
        <v>6</v>
      </c>
      <c r="B1081" s="370">
        <v>1</v>
      </c>
      <c r="C1081" s="343" t="s">
        <v>954</v>
      </c>
      <c r="D1081" s="343"/>
      <c r="E1081" s="343"/>
      <c r="F1081" s="343"/>
      <c r="G1081" s="343"/>
      <c r="H1081" s="343"/>
      <c r="I1081" s="343"/>
      <c r="J1081" s="344">
        <v>5150001009608</v>
      </c>
      <c r="K1081" s="345"/>
      <c r="L1081" s="345"/>
      <c r="M1081" s="345"/>
      <c r="N1081" s="345"/>
      <c r="O1081" s="345"/>
      <c r="P1081" s="346" t="s">
        <v>961</v>
      </c>
      <c r="Q1081" s="346"/>
      <c r="R1081" s="346"/>
      <c r="S1081" s="346"/>
      <c r="T1081" s="346"/>
      <c r="U1081" s="346"/>
      <c r="V1081" s="346"/>
      <c r="W1081" s="346"/>
      <c r="X1081" s="346"/>
      <c r="Y1081" s="347">
        <v>0</v>
      </c>
      <c r="Z1081" s="348"/>
      <c r="AA1081" s="348"/>
      <c r="AB1081" s="349"/>
      <c r="AC1081" s="350" t="s">
        <v>879</v>
      </c>
      <c r="AD1081" s="351"/>
      <c r="AE1081" s="351"/>
      <c r="AF1081" s="351"/>
      <c r="AG1081" s="351"/>
      <c r="AH1081" s="352" t="s">
        <v>1183</v>
      </c>
      <c r="AI1081" s="353"/>
      <c r="AJ1081" s="353"/>
      <c r="AK1081" s="353"/>
      <c r="AL1081" s="354" t="s">
        <v>1174</v>
      </c>
      <c r="AM1081" s="355"/>
      <c r="AN1081" s="355"/>
      <c r="AO1081" s="356"/>
      <c r="AP1081" s="357" t="s">
        <v>1172</v>
      </c>
      <c r="AQ1081" s="357"/>
      <c r="AR1081" s="357"/>
      <c r="AS1081" s="357"/>
      <c r="AT1081" s="357"/>
      <c r="AU1081" s="357"/>
      <c r="AV1081" s="357"/>
      <c r="AW1081" s="357"/>
      <c r="AX1081" s="357"/>
      <c r="AY1081">
        <f>COUNTA($C$1081)</f>
        <v>1</v>
      </c>
    </row>
    <row r="1082" spans="1:51" ht="30" customHeight="1" x14ac:dyDescent="0.15">
      <c r="A1082" s="370">
        <v>7</v>
      </c>
      <c r="B1082" s="370">
        <v>1</v>
      </c>
      <c r="C1082" s="343" t="s">
        <v>955</v>
      </c>
      <c r="D1082" s="343"/>
      <c r="E1082" s="343"/>
      <c r="F1082" s="343"/>
      <c r="G1082" s="343"/>
      <c r="H1082" s="343"/>
      <c r="I1082" s="343"/>
      <c r="J1082" s="344">
        <v>1240001003737</v>
      </c>
      <c r="K1082" s="345"/>
      <c r="L1082" s="345"/>
      <c r="M1082" s="345"/>
      <c r="N1082" s="345"/>
      <c r="O1082" s="345"/>
      <c r="P1082" s="346" t="s">
        <v>962</v>
      </c>
      <c r="Q1082" s="346"/>
      <c r="R1082" s="346"/>
      <c r="S1082" s="346"/>
      <c r="T1082" s="346"/>
      <c r="U1082" s="346"/>
      <c r="V1082" s="346"/>
      <c r="W1082" s="346"/>
      <c r="X1082" s="346"/>
      <c r="Y1082" s="347">
        <v>0</v>
      </c>
      <c r="Z1082" s="348"/>
      <c r="AA1082" s="348"/>
      <c r="AB1082" s="349"/>
      <c r="AC1082" s="350" t="s">
        <v>879</v>
      </c>
      <c r="AD1082" s="351"/>
      <c r="AE1082" s="351"/>
      <c r="AF1082" s="351"/>
      <c r="AG1082" s="351"/>
      <c r="AH1082" s="352" t="s">
        <v>1174</v>
      </c>
      <c r="AI1082" s="353"/>
      <c r="AJ1082" s="353"/>
      <c r="AK1082" s="353"/>
      <c r="AL1082" s="354" t="s">
        <v>1174</v>
      </c>
      <c r="AM1082" s="355"/>
      <c r="AN1082" s="355"/>
      <c r="AO1082" s="356"/>
      <c r="AP1082" s="357" t="s">
        <v>1174</v>
      </c>
      <c r="AQ1082" s="357"/>
      <c r="AR1082" s="357"/>
      <c r="AS1082" s="357"/>
      <c r="AT1082" s="357"/>
      <c r="AU1082" s="357"/>
      <c r="AV1082" s="357"/>
      <c r="AW1082" s="357"/>
      <c r="AX1082" s="357"/>
      <c r="AY1082">
        <f>COUNTA($C$1082)</f>
        <v>1</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321</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335</v>
      </c>
      <c r="AM1106" s="278"/>
      <c r="AN1106" s="278"/>
      <c r="AO1106" s="76" t="s">
        <v>770</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293</v>
      </c>
      <c r="K1109" s="152"/>
      <c r="L1109" s="152"/>
      <c r="M1109" s="152"/>
      <c r="N1109" s="152"/>
      <c r="O1109" s="152"/>
      <c r="P1109" s="362" t="s">
        <v>27</v>
      </c>
      <c r="Q1109" s="362"/>
      <c r="R1109" s="362"/>
      <c r="S1109" s="362"/>
      <c r="T1109" s="362"/>
      <c r="U1109" s="362"/>
      <c r="V1109" s="362"/>
      <c r="W1109" s="362"/>
      <c r="X1109" s="362"/>
      <c r="Y1109" s="152" t="s">
        <v>295</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322</v>
      </c>
      <c r="AQ1109" s="365"/>
      <c r="AR1109" s="365"/>
      <c r="AS1109" s="365"/>
      <c r="AT1109" s="365"/>
      <c r="AU1109" s="365"/>
      <c r="AV1109" s="365"/>
      <c r="AW1109" s="365"/>
      <c r="AX1109" s="365"/>
    </row>
    <row r="1110" spans="1:51" ht="30" customHeight="1" x14ac:dyDescent="0.15">
      <c r="A1110" s="370">
        <v>1</v>
      </c>
      <c r="B1110" s="370">
        <v>1</v>
      </c>
      <c r="C1110" s="368"/>
      <c r="D1110" s="368"/>
      <c r="E1110" s="150" t="s">
        <v>1172</v>
      </c>
      <c r="F1110" s="369"/>
      <c r="G1110" s="369"/>
      <c r="H1110" s="369"/>
      <c r="I1110" s="369"/>
      <c r="J1110" s="344" t="s">
        <v>1172</v>
      </c>
      <c r="K1110" s="345"/>
      <c r="L1110" s="345"/>
      <c r="M1110" s="345"/>
      <c r="N1110" s="345"/>
      <c r="O1110" s="345"/>
      <c r="P1110" s="359" t="s">
        <v>1174</v>
      </c>
      <c r="Q1110" s="346"/>
      <c r="R1110" s="346"/>
      <c r="S1110" s="346"/>
      <c r="T1110" s="346"/>
      <c r="U1110" s="346"/>
      <c r="V1110" s="346"/>
      <c r="W1110" s="346"/>
      <c r="X1110" s="346"/>
      <c r="Y1110" s="347" t="s">
        <v>1174</v>
      </c>
      <c r="Z1110" s="348"/>
      <c r="AA1110" s="348"/>
      <c r="AB1110" s="349"/>
      <c r="AC1110" s="350" t="s">
        <v>1173</v>
      </c>
      <c r="AD1110" s="351"/>
      <c r="AE1110" s="351"/>
      <c r="AF1110" s="351"/>
      <c r="AG1110" s="351"/>
      <c r="AH1110" s="352" t="s">
        <v>1172</v>
      </c>
      <c r="AI1110" s="353"/>
      <c r="AJ1110" s="353"/>
      <c r="AK1110" s="353"/>
      <c r="AL1110" s="354" t="s">
        <v>1173</v>
      </c>
      <c r="AM1110" s="355"/>
      <c r="AN1110" s="355"/>
      <c r="AO1110" s="356"/>
      <c r="AP1110" s="357" t="s">
        <v>1172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90">
    <cfRule type="expression" dxfId="2789" priority="13877">
      <formula>IF(RIGHT(TEXT(Y790,"0.#"),1)=".",FALSE,TRUE)</formula>
    </cfRule>
    <cfRule type="expression" dxfId="2788" priority="13878">
      <formula>IF(RIGHT(TEXT(Y790,"0.#"),1)=".",TRUE,FALSE)</formula>
    </cfRule>
  </conditionalFormatting>
  <conditionalFormatting sqref="Y799">
    <cfRule type="expression" dxfId="2787" priority="13873">
      <formula>IF(RIGHT(TEXT(Y799,"0.#"),1)=".",FALSE,TRUE)</formula>
    </cfRule>
    <cfRule type="expression" dxfId="2786" priority="13874">
      <formula>IF(RIGHT(TEXT(Y799,"0.#"),1)=".",TRUE,FALSE)</formula>
    </cfRule>
  </conditionalFormatting>
  <conditionalFormatting sqref="Y830:Y837 Y828 Y817:Y824 Y815 Y804:Y811 Y802">
    <cfRule type="expression" dxfId="2785" priority="13655">
      <formula>IF(RIGHT(TEXT(Y802,"0.#"),1)=".",FALSE,TRUE)</formula>
    </cfRule>
    <cfRule type="expression" dxfId="2784" priority="13656">
      <formula>IF(RIGHT(TEXT(Y802,"0.#"),1)=".",TRUE,FALSE)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91:Y798 Y789">
    <cfRule type="expression" dxfId="2777" priority="13679">
      <formula>IF(RIGHT(TEXT(Y789,"0.#"),1)=".",FALSE,TRUE)</formula>
    </cfRule>
    <cfRule type="expression" dxfId="2776" priority="13680">
      <formula>IF(RIGHT(TEXT(Y789,"0.#"),1)=".",TRUE,FALSE)</formula>
    </cfRule>
  </conditionalFormatting>
  <conditionalFormatting sqref="AU790">
    <cfRule type="expression" dxfId="2775" priority="13677">
      <formula>IF(RIGHT(TEXT(AU790,"0.#"),1)=".",FALSE,TRUE)</formula>
    </cfRule>
    <cfRule type="expression" dxfId="2774" priority="13678">
      <formula>IF(RIGHT(TEXT(AU790,"0.#"),1)=".",TRUE,FALSE)</formula>
    </cfRule>
  </conditionalFormatting>
  <conditionalFormatting sqref="AU799">
    <cfRule type="expression" dxfId="2773" priority="13675">
      <formula>IF(RIGHT(TEXT(AU799,"0.#"),1)=".",FALSE,TRUE)</formula>
    </cfRule>
    <cfRule type="expression" dxfId="2772" priority="13676">
      <formula>IF(RIGHT(TEXT(AU799,"0.#"),1)=".",TRUE,FALSE)</formula>
    </cfRule>
  </conditionalFormatting>
  <conditionalFormatting sqref="AU791:AU798 AU789">
    <cfRule type="expression" dxfId="2771" priority="13673">
      <formula>IF(RIGHT(TEXT(AU789,"0.#"),1)=".",FALSE,TRUE)</formula>
    </cfRule>
    <cfRule type="expression" dxfId="2770" priority="13674">
      <formula>IF(RIGHT(TEXT(AU789,"0.#"),1)=".",TRUE,FALSE)</formula>
    </cfRule>
  </conditionalFormatting>
  <conditionalFormatting sqref="Y829 Y816 Y803">
    <cfRule type="expression" dxfId="2769" priority="13659">
      <formula>IF(RIGHT(TEXT(Y803,"0.#"),1)=".",FALSE,TRUE)</formula>
    </cfRule>
    <cfRule type="expression" dxfId="2768" priority="13660">
      <formula>IF(RIGHT(TEXT(Y803,"0.#"),1)=".",TRUE,FALSE)</formula>
    </cfRule>
  </conditionalFormatting>
  <conditionalFormatting sqref="Y838 Y825 Y812">
    <cfRule type="expression" dxfId="2767" priority="13657">
      <formula>IF(RIGHT(TEXT(Y812,"0.#"),1)=".",FALSE,TRUE)</formula>
    </cfRule>
    <cfRule type="expression" dxfId="2766" priority="13658">
      <formula>IF(RIGHT(TEXT(Y812,"0.#"),1)=".",TRUE,FALSE)</formula>
    </cfRule>
  </conditionalFormatting>
  <conditionalFormatting sqref="AU829 AU816 AU803">
    <cfRule type="expression" dxfId="2765" priority="13653">
      <formula>IF(RIGHT(TEXT(AU803,"0.#"),1)=".",FALSE,TRUE)</formula>
    </cfRule>
    <cfRule type="expression" dxfId="2764" priority="13654">
      <formula>IF(RIGHT(TEXT(AU803,"0.#"),1)=".",TRUE,FALSE)</formula>
    </cfRule>
  </conditionalFormatting>
  <conditionalFormatting sqref="AU838 AU825 AU812">
    <cfRule type="expression" dxfId="2763" priority="13651">
      <formula>IF(RIGHT(TEXT(AU812,"0.#"),1)=".",FALSE,TRUE)</formula>
    </cfRule>
    <cfRule type="expression" dxfId="2762" priority="13652">
      <formula>IF(RIGHT(TEXT(AU812,"0.#"),1)=".",TRUE,FALSE)</formula>
    </cfRule>
  </conditionalFormatting>
  <conditionalFormatting sqref="AU830:AU837 AU828 AU817:AU824 AU815 AU804:AU811 AU802">
    <cfRule type="expression" dxfId="2761" priority="13649">
      <formula>IF(RIGHT(TEXT(AU802,"0.#"),1)=".",FALSE,TRUE)</formula>
    </cfRule>
    <cfRule type="expression" dxfId="2760" priority="13650">
      <formula>IF(RIGHT(TEXT(AU802,"0.#"),1)=".",TRUE,FALSE)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74">
    <cfRule type="expression" dxfId="2495" priority="6627">
      <formula>IF(AND(AL847&gt;=0, RIGHT(TEXT(AL847,"0.#"),1)&lt;&gt;"."),TRUE,FALSE)</formula>
    </cfRule>
    <cfRule type="expression" dxfId="2494" priority="6628">
      <formula>IF(AND(AL847&gt;=0, RIGHT(TEXT(AL847,"0.#"),1)="."),TRUE,FALSE)</formula>
    </cfRule>
    <cfRule type="expression" dxfId="2493" priority="6629">
      <formula>IF(AND(AL847&lt;0, RIGHT(TEXT(AL847,"0.#"),1)&lt;&gt;"."),TRUE,FALSE)</formula>
    </cfRule>
    <cfRule type="expression" dxfId="2492" priority="6630">
      <formula>IF(AND(AL847&lt;0, 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47:Y874">
    <cfRule type="expression" dxfId="2421" priority="2955">
      <formula>IF(RIGHT(TEXT(Y847,"0.#"),1)=".",FALSE,TRUE)</formula>
    </cfRule>
    <cfRule type="expression" dxfId="2420" priority="2956">
      <formula>IF(RIGHT(TEXT(Y847,"0.#"),1)=".",TRUE,FALSE)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10:AO1139">
    <cfRule type="expression" dxfId="2391" priority="2861">
      <formula>IF(AND(AL1110&gt;=0, RIGHT(TEXT(AL1110,"0.#"),1)&lt;&gt;"."),TRUE,FALSE)</formula>
    </cfRule>
    <cfRule type="expression" dxfId="2390" priority="2862">
      <formula>IF(AND(AL1110&gt;=0, RIGHT(TEXT(AL1110,"0.#"),1)="."),TRUE,FALSE)</formula>
    </cfRule>
    <cfRule type="expression" dxfId="2389" priority="2863">
      <formula>IF(AND(AL1110&lt;0, RIGHT(TEXT(AL1110,"0.#"),1)&lt;&gt;"."),TRUE,FALSE)</formula>
    </cfRule>
    <cfRule type="expression" dxfId="2388" priority="2864">
      <formula>IF(AND(AL1110&lt;0, RIGHT(TEXT(AL1110,"0.#"),1)="."),TRUE,FALSE)</formula>
    </cfRule>
  </conditionalFormatting>
  <conditionalFormatting sqref="Y1110:Y1139">
    <cfRule type="expression" dxfId="2387" priority="2859">
      <formula>IF(RIGHT(TEXT(Y1110,"0.#"),1)=".",FALSE,TRUE)</formula>
    </cfRule>
    <cfRule type="expression" dxfId="2386" priority="2860">
      <formula>IF(RIGHT(TEXT(Y1110,"0.#"),1)=".",TRUE,FALSE)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45:AO846">
    <cfRule type="expression" dxfId="2377" priority="2813">
      <formula>IF(AND(AL845&gt;=0, RIGHT(TEXT(AL845,"0.#"),1)&lt;&gt;"."),TRUE,FALSE)</formula>
    </cfRule>
    <cfRule type="expression" dxfId="2376" priority="2814">
      <formula>IF(AND(AL845&gt;=0, RIGHT(TEXT(AL845,"0.#"),1)="."),TRUE,FALSE)</formula>
    </cfRule>
    <cfRule type="expression" dxfId="2375" priority="2815">
      <formula>IF(AND(AL845&lt;0, RIGHT(TEXT(AL845,"0.#"),1)&lt;&gt;"."),TRUE,FALSE)</formula>
    </cfRule>
    <cfRule type="expression" dxfId="2374" priority="2816">
      <formula>IF(AND(AL845&lt;0, RIGHT(TEXT(AL845,"0.#"),1)="."),TRUE,FALSE)</formula>
    </cfRule>
  </conditionalFormatting>
  <conditionalFormatting sqref="Y845:Y846">
    <cfRule type="expression" dxfId="2373" priority="2811">
      <formula>IF(RIGHT(TEXT(Y845,"0.#"),1)=".",FALSE,TRUE)</formula>
    </cfRule>
    <cfRule type="expression" dxfId="2372" priority="2812">
      <formula>IF(RIGHT(TEXT(Y845,"0.#"),1)=".",TRUE,FALSE)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Q46:AQ47">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80:Y907">
    <cfRule type="expression" dxfId="2057" priority="2071">
      <formula>IF(RIGHT(TEXT(Y880,"0.#"),1)=".",FALSE,TRUE)</formula>
    </cfRule>
    <cfRule type="expression" dxfId="2056" priority="2072">
      <formula>IF(RIGHT(TEXT(Y880,"0.#"),1)=".",TRUE,FALSE)</formula>
    </cfRule>
  </conditionalFormatting>
  <conditionalFormatting sqref="Y878:Y879">
    <cfRule type="expression" dxfId="2055" priority="2065">
      <formula>IF(RIGHT(TEXT(Y878,"0.#"),1)=".",FALSE,TRUE)</formula>
    </cfRule>
    <cfRule type="expression" dxfId="2054" priority="2066">
      <formula>IF(RIGHT(TEXT(Y878,"0.#"),1)=".",TRUE,FALSE)</formula>
    </cfRule>
  </conditionalFormatting>
  <conditionalFormatting sqref="Y913:Y940">
    <cfRule type="expression" dxfId="2053" priority="2059">
      <formula>IF(RIGHT(TEXT(Y913,"0.#"),1)=".",FALSE,TRUE)</formula>
    </cfRule>
    <cfRule type="expression" dxfId="2052" priority="2060">
      <formula>IF(RIGHT(TEXT(Y913,"0.#"),1)=".",TRUE,FALSE)</formula>
    </cfRule>
  </conditionalFormatting>
  <conditionalFormatting sqref="Y911:Y912">
    <cfRule type="expression" dxfId="2051" priority="2053">
      <formula>IF(RIGHT(TEXT(Y911,"0.#"),1)=".",FALSE,TRUE)</formula>
    </cfRule>
    <cfRule type="expression" dxfId="2050" priority="2054">
      <formula>IF(RIGHT(TEXT(Y911,"0.#"),1)=".",TRUE,FALSE)</formula>
    </cfRule>
  </conditionalFormatting>
  <conditionalFormatting sqref="Y946:Y973">
    <cfRule type="expression" dxfId="2049" priority="2047">
      <formula>IF(RIGHT(TEXT(Y946,"0.#"),1)=".",FALSE,TRUE)</formula>
    </cfRule>
    <cfRule type="expression" dxfId="2048" priority="2048">
      <formula>IF(RIGHT(TEXT(Y946,"0.#"),1)=".",TRUE,FALSE)</formula>
    </cfRule>
  </conditionalFormatting>
  <conditionalFormatting sqref="Y944:Y945">
    <cfRule type="expression" dxfId="2047" priority="2041">
      <formula>IF(RIGHT(TEXT(Y944,"0.#"),1)=".",FALSE,TRUE)</formula>
    </cfRule>
    <cfRule type="expression" dxfId="2046" priority="2042">
      <formula>IF(RIGHT(TEXT(Y944,"0.#"),1)=".",TRUE,FALSE)</formula>
    </cfRule>
  </conditionalFormatting>
  <conditionalFormatting sqref="Y979:Y1006">
    <cfRule type="expression" dxfId="2045" priority="2035">
      <formula>IF(RIGHT(TEXT(Y979,"0.#"),1)=".",FALSE,TRUE)</formula>
    </cfRule>
    <cfRule type="expression" dxfId="2044" priority="2036">
      <formula>IF(RIGHT(TEXT(Y979,"0.#"),1)=".",TRUE,FALSE)</formula>
    </cfRule>
  </conditionalFormatting>
  <conditionalFormatting sqref="Y977:Y978">
    <cfRule type="expression" dxfId="2043" priority="2029">
      <formula>IF(RIGHT(TEXT(Y977,"0.#"),1)=".",FALSE,TRUE)</formula>
    </cfRule>
    <cfRule type="expression" dxfId="2042" priority="2030">
      <formula>IF(RIGHT(TEXT(Y977,"0.#"),1)=".",TRUE,FALSE)</formula>
    </cfRule>
  </conditionalFormatting>
  <conditionalFormatting sqref="Y1012:Y1039">
    <cfRule type="expression" dxfId="2041" priority="2023">
      <formula>IF(RIGHT(TEXT(Y1012,"0.#"),1)=".",FALSE,TRUE)</formula>
    </cfRule>
    <cfRule type="expression" dxfId="2040" priority="2024">
      <formula>IF(RIGHT(TEXT(Y1012,"0.#"),1)=".",TRUE,FALSE)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80:AO907">
    <cfRule type="expression" dxfId="1959" priority="2073">
      <formula>IF(AND(AL880&gt;=0, RIGHT(TEXT(AL880,"0.#"),1)&lt;&gt;"."),TRUE,FALSE)</formula>
    </cfRule>
    <cfRule type="expression" dxfId="1958" priority="2074">
      <formula>IF(AND(AL880&gt;=0, RIGHT(TEXT(AL880,"0.#"),1)="."),TRUE,FALSE)</formula>
    </cfRule>
    <cfRule type="expression" dxfId="1957" priority="2075">
      <formula>IF(AND(AL880&lt;0, RIGHT(TEXT(AL880,"0.#"),1)&lt;&gt;"."),TRUE,FALSE)</formula>
    </cfRule>
    <cfRule type="expression" dxfId="1956" priority="2076">
      <formula>IF(AND(AL880&lt;0, RIGHT(TEXT(AL880,"0.#"),1)="."),TRUE,FALSE)</formula>
    </cfRule>
  </conditionalFormatting>
  <conditionalFormatting sqref="AL878:AO879">
    <cfRule type="expression" dxfId="1955" priority="2067">
      <formula>IF(AND(AL878&gt;=0, RIGHT(TEXT(AL878,"0.#"),1)&lt;&gt;"."),TRUE,FALSE)</formula>
    </cfRule>
    <cfRule type="expression" dxfId="1954" priority="2068">
      <formula>IF(AND(AL878&gt;=0, RIGHT(TEXT(AL878,"0.#"),1)="."),TRUE,FALSE)</formula>
    </cfRule>
    <cfRule type="expression" dxfId="1953" priority="2069">
      <formula>IF(AND(AL878&lt;0, RIGHT(TEXT(AL878,"0.#"),1)&lt;&gt;"."),TRUE,FALSE)</formula>
    </cfRule>
    <cfRule type="expression" dxfId="1952" priority="2070">
      <formula>IF(AND(AL878&lt;0, RIGHT(TEXT(AL878,"0.#"),1)="."),TRUE,FALSE)</formula>
    </cfRule>
  </conditionalFormatting>
  <conditionalFormatting sqref="AL913:AO940">
    <cfRule type="expression" dxfId="1951" priority="2061">
      <formula>IF(AND(AL913&gt;=0, RIGHT(TEXT(AL913,"0.#"),1)&lt;&gt;"."),TRUE,FALSE)</formula>
    </cfRule>
    <cfRule type="expression" dxfId="1950" priority="2062">
      <formula>IF(AND(AL913&gt;=0, RIGHT(TEXT(AL913,"0.#"),1)="."),TRUE,FALSE)</formula>
    </cfRule>
    <cfRule type="expression" dxfId="1949" priority="2063">
      <formula>IF(AND(AL913&lt;0, RIGHT(TEXT(AL913,"0.#"),1)&lt;&gt;"."),TRUE,FALSE)</formula>
    </cfRule>
    <cfRule type="expression" dxfId="1948" priority="2064">
      <formula>IF(AND(AL913&lt;0, RIGHT(TEXT(AL913,"0.#"),1)="."),TRUE,FALSE)</formula>
    </cfRule>
  </conditionalFormatting>
  <conditionalFormatting sqref="AL911:AO912">
    <cfRule type="expression" dxfId="1947" priority="2055">
      <formula>IF(AND(AL911&gt;=0, RIGHT(TEXT(AL911,"0.#"),1)&lt;&gt;"."),TRUE,FALSE)</formula>
    </cfRule>
    <cfRule type="expression" dxfId="1946" priority="2056">
      <formula>IF(AND(AL911&gt;=0, RIGHT(TEXT(AL911,"0.#"),1)="."),TRUE,FALSE)</formula>
    </cfRule>
    <cfRule type="expression" dxfId="1945" priority="2057">
      <formula>IF(AND(AL911&lt;0, RIGHT(TEXT(AL911,"0.#"),1)&lt;&gt;"."),TRUE,FALSE)</formula>
    </cfRule>
    <cfRule type="expression" dxfId="1944" priority="2058">
      <formula>IF(AND(AL911&lt;0, RIGHT(TEXT(AL911,"0.#"),1)="."),TRUE,FALSE)</formula>
    </cfRule>
  </conditionalFormatting>
  <conditionalFormatting sqref="AL946:AO973">
    <cfRule type="expression" dxfId="1943" priority="2049">
      <formula>IF(AND(AL946&gt;=0, RIGHT(TEXT(AL946,"0.#"),1)&lt;&gt;"."),TRUE,FALSE)</formula>
    </cfRule>
    <cfRule type="expression" dxfId="1942" priority="2050">
      <formula>IF(AND(AL946&gt;=0, RIGHT(TEXT(AL946,"0.#"),1)="."),TRUE,FALSE)</formula>
    </cfRule>
    <cfRule type="expression" dxfId="1941" priority="2051">
      <formula>IF(AND(AL946&lt;0, RIGHT(TEXT(AL946,"0.#"),1)&lt;&gt;"."),TRUE,FALSE)</formula>
    </cfRule>
    <cfRule type="expression" dxfId="1940" priority="2052">
      <formula>IF(AND(AL946&lt;0, RIGHT(TEXT(AL946,"0.#"),1)="."),TRUE,FALSE)</formula>
    </cfRule>
  </conditionalFormatting>
  <conditionalFormatting sqref="AL944:AO945">
    <cfRule type="expression" dxfId="1939" priority="2043">
      <formula>IF(AND(AL944&gt;=0, RIGHT(TEXT(AL944,"0.#"),1)&lt;&gt;"."),TRUE,FALSE)</formula>
    </cfRule>
    <cfRule type="expression" dxfId="1938" priority="2044">
      <formula>IF(AND(AL944&gt;=0, RIGHT(TEXT(AL944,"0.#"),1)="."),TRUE,FALSE)</formula>
    </cfRule>
    <cfRule type="expression" dxfId="1937" priority="2045">
      <formula>IF(AND(AL944&lt;0, RIGHT(TEXT(AL944,"0.#"),1)&lt;&gt;"."),TRUE,FALSE)</formula>
    </cfRule>
    <cfRule type="expression" dxfId="1936" priority="2046">
      <formula>IF(AND(AL944&lt;0, RIGHT(TEXT(AL944,"0.#"),1)="."),TRUE,FALSE)</formula>
    </cfRule>
  </conditionalFormatting>
  <conditionalFormatting sqref="AL979:AO1006">
    <cfRule type="expression" dxfId="1935" priority="2037">
      <formula>IF(AND(AL979&gt;=0, RIGHT(TEXT(AL979,"0.#"),1)&lt;&gt;"."),TRUE,FALSE)</formula>
    </cfRule>
    <cfRule type="expression" dxfId="1934" priority="2038">
      <formula>IF(AND(AL979&gt;=0, RIGHT(TEXT(AL979,"0.#"),1)="."),TRUE,FALSE)</formula>
    </cfRule>
    <cfRule type="expression" dxfId="1933" priority="2039">
      <formula>IF(AND(AL979&lt;0, RIGHT(TEXT(AL979,"0.#"),1)&lt;&gt;"."),TRUE,FALSE)</formula>
    </cfRule>
    <cfRule type="expression" dxfId="1932" priority="2040">
      <formula>IF(AND(AL979&lt;0, RIGHT(TEXT(AL979,"0.#"),1)="."),TRUE,FALSE)</formula>
    </cfRule>
  </conditionalFormatting>
  <conditionalFormatting sqref="AL977:AO978">
    <cfRule type="expression" dxfId="1931" priority="2031">
      <formula>IF(AND(AL977&gt;=0, RIGHT(TEXT(AL977,"0.#"),1)&lt;&gt;"."),TRUE,FALSE)</formula>
    </cfRule>
    <cfRule type="expression" dxfId="1930" priority="2032">
      <formula>IF(AND(AL977&gt;=0, RIGHT(TEXT(AL977,"0.#"),1)="."),TRUE,FALSE)</formula>
    </cfRule>
    <cfRule type="expression" dxfId="1929" priority="2033">
      <formula>IF(AND(AL977&lt;0, RIGHT(TEXT(AL977,"0.#"),1)&lt;&gt;"."),TRUE,FALSE)</formula>
    </cfRule>
    <cfRule type="expression" dxfId="1928" priority="2034">
      <formula>IF(AND(AL977&lt;0, RIGHT(TEXT(AL977,"0.#"),1)="."),TRUE,FALSE)</formula>
    </cfRule>
  </conditionalFormatting>
  <conditionalFormatting sqref="AL1012:AO1039">
    <cfRule type="expression" dxfId="1927" priority="2025">
      <formula>IF(AND(AL1012&gt;=0, RIGHT(TEXT(AL1012,"0.#"),1)&lt;&gt;"."),TRUE,FALSE)</formula>
    </cfRule>
    <cfRule type="expression" dxfId="1926" priority="2026">
      <formula>IF(AND(AL1012&gt;=0, RIGHT(TEXT(AL1012,"0.#"),1)="."),TRUE,FALSE)</formula>
    </cfRule>
    <cfRule type="expression" dxfId="1925" priority="2027">
      <formula>IF(AND(AL1012&lt;0, RIGHT(TEXT(AL1012,"0.#"),1)&lt;&gt;"."),TRUE,FALSE)</formula>
    </cfRule>
    <cfRule type="expression" dxfId="1924" priority="2028">
      <formula>IF(AND(AL1012&lt;0, RIGHT(TEXT(AL1012,"0.#"),1)="."),TRUE,FALSE)</formula>
    </cfRule>
  </conditionalFormatting>
  <conditionalFormatting sqref="AL1010:AO1011">
    <cfRule type="expression" dxfId="1923" priority="2019">
      <formula>IF(AND(AL1010&gt;=0, RIGHT(TEXT(AL1010,"0.#"),1)&lt;&gt;"."),TRUE,FALSE)</formula>
    </cfRule>
    <cfRule type="expression" dxfId="1922" priority="2020">
      <formula>IF(AND(AL1010&gt;=0, RIGHT(TEXT(AL1010,"0.#"),1)="."),TRUE,FALSE)</formula>
    </cfRule>
    <cfRule type="expression" dxfId="1921" priority="2021">
      <formula>IF(AND(AL1010&lt;0, RIGHT(TEXT(AL1010,"0.#"),1)&lt;&gt;"."),TRUE,FALSE)</formula>
    </cfRule>
    <cfRule type="expression" dxfId="1920" priority="2022">
      <formula>IF(AND(AL1010&lt;0, RIGHT(TEXT(AL1010,"0.#"),1)="."),TRUE,FALSE)</formula>
    </cfRule>
  </conditionalFormatting>
  <conditionalFormatting sqref="Y1010:Y1011">
    <cfRule type="expression" dxfId="1919" priority="2017">
      <formula>IF(RIGHT(TEXT(Y1010,"0.#"),1)=".",FALSE,TRUE)</formula>
    </cfRule>
    <cfRule type="expression" dxfId="1918" priority="2018">
      <formula>IF(RIGHT(TEXT(Y1010,"0.#"),1)=".",TRUE,FALSE)</formula>
    </cfRule>
  </conditionalFormatting>
  <conditionalFormatting sqref="AL1045:AO1072">
    <cfRule type="expression" dxfId="1917" priority="2013">
      <formula>IF(AND(AL1045&gt;=0, RIGHT(TEXT(AL1045,"0.#"),1)&lt;&gt;"."),TRUE,FALSE)</formula>
    </cfRule>
    <cfRule type="expression" dxfId="1916" priority="2014">
      <formula>IF(AND(AL1045&gt;=0, RIGHT(TEXT(AL1045,"0.#"),1)="."),TRUE,FALSE)</formula>
    </cfRule>
    <cfRule type="expression" dxfId="1915" priority="2015">
      <formula>IF(AND(AL1045&lt;0, RIGHT(TEXT(AL1045,"0.#"),1)&lt;&gt;"."),TRUE,FALSE)</formula>
    </cfRule>
    <cfRule type="expression" dxfId="1914" priority="2016">
      <formula>IF(AND(AL1045&lt;0, RIGHT(TEXT(AL1045,"0.#"),1)="."),TRUE,FALSE)</formula>
    </cfRule>
  </conditionalFormatting>
  <conditionalFormatting sqref="Y1045:Y1072">
    <cfRule type="expression" dxfId="1913" priority="2011">
      <formula>IF(RIGHT(TEXT(Y1045,"0.#"),1)=".",FALSE,TRUE)</formula>
    </cfRule>
    <cfRule type="expression" dxfId="1912" priority="2012">
      <formula>IF(RIGHT(TEXT(Y1045,"0.#"),1)=".",TRUE,FALSE)</formula>
    </cfRule>
  </conditionalFormatting>
  <conditionalFormatting sqref="AL1043:AO1044">
    <cfRule type="expression" dxfId="1911" priority="2007">
      <formula>IF(AND(AL1043&gt;=0, RIGHT(TEXT(AL1043,"0.#"),1)&lt;&gt;"."),TRUE,FALSE)</formula>
    </cfRule>
    <cfRule type="expression" dxfId="1910" priority="2008">
      <formula>IF(AND(AL1043&gt;=0, RIGHT(TEXT(AL1043,"0.#"),1)="."),TRUE,FALSE)</formula>
    </cfRule>
    <cfRule type="expression" dxfId="1909" priority="2009">
      <formula>IF(AND(AL1043&lt;0, RIGHT(TEXT(AL1043,"0.#"),1)&lt;&gt;"."),TRUE,FALSE)</formula>
    </cfRule>
    <cfRule type="expression" dxfId="1908" priority="2010">
      <formula>IF(AND(AL1043&lt;0, RIGHT(TEXT(AL1043,"0.#"),1)="."),TRUE,FALSE)</formula>
    </cfRule>
  </conditionalFormatting>
  <conditionalFormatting sqref="Y1043:Y1044">
    <cfRule type="expression" dxfId="1907" priority="2005">
      <formula>IF(RIGHT(TEXT(Y1043,"0.#"),1)=".",FALSE,TRUE)</formula>
    </cfRule>
    <cfRule type="expression" dxfId="1906" priority="2006">
      <formula>IF(RIGHT(TEXT(Y1043,"0.#"),1)=".",TRUE,FALSE)</formula>
    </cfRule>
  </conditionalFormatting>
  <conditionalFormatting sqref="AL1078:AO1105">
    <cfRule type="expression" dxfId="1905" priority="2001">
      <formula>IF(AND(AL1078&gt;=0, RIGHT(TEXT(AL1078,"0.#"),1)&lt;&gt;"."),TRUE,FALSE)</formula>
    </cfRule>
    <cfRule type="expression" dxfId="1904" priority="2002">
      <formula>IF(AND(AL1078&gt;=0, RIGHT(TEXT(AL1078,"0.#"),1)="."),TRUE,FALSE)</formula>
    </cfRule>
    <cfRule type="expression" dxfId="1903" priority="2003">
      <formula>IF(AND(AL1078&lt;0, RIGHT(TEXT(AL1078,"0.#"),1)&lt;&gt;"."),TRUE,FALSE)</formula>
    </cfRule>
    <cfRule type="expression" dxfId="1902" priority="2004">
      <formula>IF(AND(AL1078&lt;0, RIGHT(TEXT(AL1078,"0.#"),1)="."),TRUE,FALSE)</formula>
    </cfRule>
  </conditionalFormatting>
  <conditionalFormatting sqref="Y1078:Y1105">
    <cfRule type="expression" dxfId="1901" priority="1999">
      <formula>IF(RIGHT(TEXT(Y1078,"0.#"),1)=".",FALSE,TRUE)</formula>
    </cfRule>
    <cfRule type="expression" dxfId="1900" priority="2000">
      <formula>IF(RIGHT(TEXT(Y1078,"0.#"),1)=".",TRUE,FALSE)</formula>
    </cfRule>
  </conditionalFormatting>
  <conditionalFormatting sqref="AL1076:AO1077">
    <cfRule type="expression" dxfId="1899" priority="1995">
      <formula>IF(AND(AL1076&gt;=0, RIGHT(TEXT(AL1076,"0.#"),1)&lt;&gt;"."),TRUE,FALSE)</formula>
    </cfRule>
    <cfRule type="expression" dxfId="1898" priority="1996">
      <formula>IF(AND(AL1076&gt;=0, RIGHT(TEXT(AL1076,"0.#"),1)="."),TRUE,FALSE)</formula>
    </cfRule>
    <cfRule type="expression" dxfId="1897" priority="1997">
      <formula>IF(AND(AL1076&lt;0, RIGHT(TEXT(AL1076,"0.#"),1)&lt;&gt;"."),TRUE,FALSE)</formula>
    </cfRule>
    <cfRule type="expression" dxfId="1896" priority="1998">
      <formula>IF(AND(AL1076&lt;0, RIGHT(TEXT(AL1076,"0.#"),1)="."),TRUE,FALSE)</formula>
    </cfRule>
  </conditionalFormatting>
  <conditionalFormatting sqref="Y1076:Y1077">
    <cfRule type="expression" dxfId="1895" priority="1993">
      <formula>IF(RIGHT(TEXT(Y1076,"0.#"),1)=".",FALSE,TRUE)</formula>
    </cfRule>
    <cfRule type="expression" dxfId="1894" priority="1994">
      <formula>IF(RIGHT(TEXT(Y1076,"0.#"),1)=".",TRUE,FALSE)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AI48 AM48">
    <cfRule type="expression" dxfId="1867" priority="1965">
      <formula>IF(RIGHT(TEXT(AE48,"0.#"),1)=".",FALSE,TRUE)</formula>
    </cfRule>
    <cfRule type="expression" dxfId="1866" priority="1966">
      <formula>IF(RIGHT(TEXT(AE48,"0.#"),1)=".",TRUE,FALSE)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48">
    <cfRule type="expression" dxfId="701" priority="1">
      <formula>IF(RIGHT(TEXT(AQ48,"0.#"),1)=".",FALSE,TRUE)</formula>
    </cfRule>
    <cfRule type="expression" dxfId="700" priority="2">
      <formula>IF(RIGHT(TEXT(AQ48,"0.#"),1)=".",TRUE,FALSE)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36" max="49" man="1"/>
    <brk id="129" max="49" man="1"/>
    <brk id="699" max="49" man="1"/>
    <brk id="727" max="49" man="1"/>
    <brk id="747" max="49" man="1"/>
    <brk id="786" max="49" man="1"/>
    <brk id="825" max="49" man="1"/>
    <brk id="841" max="49" man="1"/>
    <brk id="875" max="49" man="1"/>
    <brk id="908" max="49" man="1"/>
    <brk id="941"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t="s">
        <v>707</v>
      </c>
      <c r="H2" s="13" t="str">
        <f>IF(G2="","",F2)</f>
        <v>一般会計</v>
      </c>
      <c r="I2" s="13" t="str">
        <f>IF(H2="","",IF(I1&lt;&gt;"",CONCATENATE(I1,"、",H2),H2))</f>
        <v>一般会計</v>
      </c>
      <c r="K2" s="14" t="s">
        <v>103</v>
      </c>
      <c r="L2" s="15"/>
      <c r="M2" s="13" t="str">
        <f>IF(L2="","",K2)</f>
        <v/>
      </c>
      <c r="N2" s="13" t="str">
        <f>IF(M2="","",IF(N1&lt;&gt;"",CONCATENATE(N1,"、",M2),M2))</f>
        <v/>
      </c>
      <c r="O2" s="13"/>
      <c r="P2" s="12" t="s">
        <v>74</v>
      </c>
      <c r="Q2" s="17" t="s">
        <v>707</v>
      </c>
      <c r="R2" s="13" t="str">
        <f>IF(Q2="","",P2)</f>
        <v>直接実施</v>
      </c>
      <c r="S2" s="13" t="str">
        <f>IF(R2="","",IF(S1&lt;&gt;"",CONCATENATE(S1,"、",R2),R2))</f>
        <v>直接実施</v>
      </c>
      <c r="T2" s="13"/>
      <c r="U2" s="101">
        <v>20</v>
      </c>
      <c r="W2" s="32" t="s">
        <v>178</v>
      </c>
      <c r="Y2" s="32" t="s">
        <v>68</v>
      </c>
      <c r="Z2" s="32" t="s">
        <v>68</v>
      </c>
      <c r="AA2" s="94" t="s">
        <v>398</v>
      </c>
      <c r="AB2" s="94" t="s">
        <v>630</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707</v>
      </c>
      <c r="R3" s="13" t="str">
        <f t="shared" ref="R3:R8" si="3">IF(Q3="","",P3)</f>
        <v>委託・請負</v>
      </c>
      <c r="S3" s="13" t="str">
        <f t="shared" ref="S3:S8" si="4">IF(R3="",S2,IF(S2&lt;&gt;"",CONCATENATE(S2,"、",R3),R3))</f>
        <v>直接実施、委託・請負</v>
      </c>
      <c r="T3" s="13"/>
      <c r="U3" s="32" t="s">
        <v>662</v>
      </c>
      <c r="W3" s="32" t="s">
        <v>150</v>
      </c>
      <c r="Y3" s="32" t="s">
        <v>69</v>
      </c>
      <c r="Z3" s="32" t="s">
        <v>537</v>
      </c>
      <c r="AA3" s="94" t="s">
        <v>498</v>
      </c>
      <c r="AB3" s="94" t="s">
        <v>631</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663</v>
      </c>
      <c r="W4" s="32" t="s">
        <v>151</v>
      </c>
      <c r="Y4" s="32" t="s">
        <v>405</v>
      </c>
      <c r="Z4" s="32" t="s">
        <v>538</v>
      </c>
      <c r="AA4" s="94" t="s">
        <v>499</v>
      </c>
      <c r="AB4" s="94" t="s">
        <v>632</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687</v>
      </c>
      <c r="Y5" s="32" t="s">
        <v>406</v>
      </c>
      <c r="Z5" s="32" t="s">
        <v>539</v>
      </c>
      <c r="AA5" s="94" t="s">
        <v>500</v>
      </c>
      <c r="AB5" s="94" t="s">
        <v>633</v>
      </c>
      <c r="AC5" s="94" t="s">
        <v>177</v>
      </c>
      <c r="AD5" s="31"/>
      <c r="AE5" s="43" t="s">
        <v>372</v>
      </c>
      <c r="AF5" s="30"/>
      <c r="AG5" s="53" t="s">
        <v>362</v>
      </c>
      <c r="AI5" s="51" t="s">
        <v>402</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374</v>
      </c>
      <c r="W6" s="32" t="s">
        <v>152</v>
      </c>
      <c r="Y6" s="32" t="s">
        <v>407</v>
      </c>
      <c r="Z6" s="32" t="s">
        <v>540</v>
      </c>
      <c r="AA6" s="94" t="s">
        <v>501</v>
      </c>
      <c r="AB6" s="94" t="s">
        <v>634</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408</v>
      </c>
      <c r="Z7" s="32" t="s">
        <v>541</v>
      </c>
      <c r="AA7" s="94" t="s">
        <v>502</v>
      </c>
      <c r="AB7" s="94" t="s">
        <v>635</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400</v>
      </c>
      <c r="W8" s="32" t="s">
        <v>154</v>
      </c>
      <c r="Y8" s="32" t="s">
        <v>409</v>
      </c>
      <c r="Z8" s="32" t="s">
        <v>542</v>
      </c>
      <c r="AA8" s="94" t="s">
        <v>503</v>
      </c>
      <c r="AB8" s="94" t="s">
        <v>636</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410</v>
      </c>
      <c r="Z9" s="32" t="s">
        <v>543</v>
      </c>
      <c r="AA9" s="94" t="s">
        <v>504</v>
      </c>
      <c r="AB9" s="94" t="s">
        <v>637</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直接実施、委託・請負</v>
      </c>
      <c r="Q10" s="19"/>
      <c r="T10" s="13"/>
      <c r="W10" s="32" t="s">
        <v>156</v>
      </c>
      <c r="Y10" s="32" t="s">
        <v>411</v>
      </c>
      <c r="Z10" s="32" t="s">
        <v>544</v>
      </c>
      <c r="AA10" s="94" t="s">
        <v>505</v>
      </c>
      <c r="AB10" s="94" t="s">
        <v>638</v>
      </c>
      <c r="AC10" s="31"/>
      <c r="AD10" s="31"/>
      <c r="AE10" s="31"/>
      <c r="AF10" s="30"/>
      <c r="AG10" s="53" t="s">
        <v>351</v>
      </c>
      <c r="AK10" s="51" t="str">
        <f t="shared" si="7"/>
        <v>I</v>
      </c>
      <c r="AP10" s="51" t="s">
        <v>348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707</v>
      </c>
      <c r="M11" s="13" t="str">
        <f t="shared" si="2"/>
        <v>その他の事項経費</v>
      </c>
      <c r="N11" s="13" t="str">
        <f t="shared" si="6"/>
        <v>その他の事項経費</v>
      </c>
      <c r="O11" s="13"/>
      <c r="P11" s="13"/>
      <c r="Q11" s="19"/>
      <c r="T11" s="13"/>
      <c r="W11" s="32" t="s">
        <v>157</v>
      </c>
      <c r="Y11" s="32" t="s">
        <v>412</v>
      </c>
      <c r="Z11" s="32" t="s">
        <v>545</v>
      </c>
      <c r="AA11" s="94" t="s">
        <v>506</v>
      </c>
      <c r="AB11" s="94" t="s">
        <v>639</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664</v>
      </c>
      <c r="W12" s="32" t="s">
        <v>158</v>
      </c>
      <c r="Y12" s="32" t="s">
        <v>413</v>
      </c>
      <c r="Z12" s="32" t="s">
        <v>546</v>
      </c>
      <c r="AA12" s="94" t="s">
        <v>507</v>
      </c>
      <c r="AB12" s="94" t="s">
        <v>640</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414</v>
      </c>
      <c r="Z13" s="32" t="s">
        <v>547</v>
      </c>
      <c r="AA13" s="94" t="s">
        <v>508</v>
      </c>
      <c r="AB13" s="94" t="s">
        <v>641</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665</v>
      </c>
      <c r="W14" s="32" t="s">
        <v>160</v>
      </c>
      <c r="Y14" s="32" t="s">
        <v>415</v>
      </c>
      <c r="Z14" s="32" t="s">
        <v>548</v>
      </c>
      <c r="AA14" s="94" t="s">
        <v>509</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666</v>
      </c>
      <c r="W15" s="32" t="s">
        <v>161</v>
      </c>
      <c r="Y15" s="32" t="s">
        <v>416</v>
      </c>
      <c r="Z15" s="32" t="s">
        <v>549</v>
      </c>
      <c r="AA15" s="94" t="s">
        <v>510</v>
      </c>
      <c r="AB15" s="94" t="s">
        <v>643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667</v>
      </c>
      <c r="W16" s="32" t="s">
        <v>162</v>
      </c>
      <c r="Y16" s="32" t="s">
        <v>417</v>
      </c>
      <c r="Z16" s="32" t="s">
        <v>550</v>
      </c>
      <c r="AA16" s="94" t="s">
        <v>511</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668</v>
      </c>
      <c r="W17" s="32" t="s">
        <v>163</v>
      </c>
      <c r="Y17" s="32" t="s">
        <v>418</v>
      </c>
      <c r="Z17" s="32" t="s">
        <v>551</v>
      </c>
      <c r="AA17" s="94" t="s">
        <v>512</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669</v>
      </c>
      <c r="W18" s="32" t="s">
        <v>164</v>
      </c>
      <c r="Y18" s="32" t="s">
        <v>419</v>
      </c>
      <c r="Z18" s="32" t="s">
        <v>552</v>
      </c>
      <c r="AA18" s="94" t="s">
        <v>513</v>
      </c>
      <c r="AB18" s="94" t="s">
        <v>646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670</v>
      </c>
      <c r="W19" s="32" t="s">
        <v>165</v>
      </c>
      <c r="Y19" s="32" t="s">
        <v>420</v>
      </c>
      <c r="Z19" s="32" t="s">
        <v>553</v>
      </c>
      <c r="AA19" s="94" t="s">
        <v>514</v>
      </c>
      <c r="AB19" s="94" t="s">
        <v>647</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671</v>
      </c>
      <c r="W20" s="32" t="s">
        <v>166</v>
      </c>
      <c r="Y20" s="32" t="s">
        <v>421</v>
      </c>
      <c r="Z20" s="32" t="s">
        <v>554</v>
      </c>
      <c r="AA20" s="94" t="s">
        <v>515</v>
      </c>
      <c r="AB20" s="94" t="s">
        <v>648</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672</v>
      </c>
      <c r="W21" s="32" t="s">
        <v>167</v>
      </c>
      <c r="Y21" s="32" t="s">
        <v>422</v>
      </c>
      <c r="Z21" s="32" t="s">
        <v>555</v>
      </c>
      <c r="AA21" s="94" t="s">
        <v>516</v>
      </c>
      <c r="AB21" s="94" t="s">
        <v>649</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673</v>
      </c>
      <c r="W22" s="32" t="s">
        <v>168</v>
      </c>
      <c r="Y22" s="32" t="s">
        <v>423</v>
      </c>
      <c r="Z22" s="32" t="s">
        <v>556</v>
      </c>
      <c r="AA22" s="94" t="s">
        <v>517</v>
      </c>
      <c r="AB22" s="94" t="s">
        <v>650</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674</v>
      </c>
      <c r="W23" s="32" t="s">
        <v>690</v>
      </c>
      <c r="Y23" s="32" t="s">
        <v>424</v>
      </c>
      <c r="Z23" s="32" t="s">
        <v>557</v>
      </c>
      <c r="AA23" s="94" t="s">
        <v>518</v>
      </c>
      <c r="AB23" s="94" t="s">
        <v>651</v>
      </c>
      <c r="AC23" s="31"/>
      <c r="AD23" s="31"/>
      <c r="AE23" s="31"/>
      <c r="AF23" s="30"/>
      <c r="AK23" s="51" t="str">
        <f t="shared" si="7"/>
        <v>V</v>
      </c>
    </row>
    <row r="24" spans="1:37" ht="13.5" customHeight="1" x14ac:dyDescent="0.15">
      <c r="A24" s="88" t="s">
        <v>391</v>
      </c>
      <c r="B24" s="15"/>
      <c r="C24" s="13" t="str">
        <f t="shared" si="9"/>
        <v/>
      </c>
      <c r="D24" s="13" t="str">
        <f>IF(C24="",D23,IF(D23&lt;&gt;"",CONCATENATE(D23,"、",C24),C24))</f>
        <v/>
      </c>
      <c r="F24" s="18" t="s">
        <v>396</v>
      </c>
      <c r="G24" s="17"/>
      <c r="H24" s="13" t="str">
        <f t="shared" si="1"/>
        <v/>
      </c>
      <c r="I24" s="13" t="str">
        <f t="shared" si="5"/>
        <v>一般会計</v>
      </c>
      <c r="K24" s="13"/>
      <c r="L24" s="13"/>
      <c r="O24" s="13"/>
      <c r="P24" s="13"/>
      <c r="Q24" s="19"/>
      <c r="T24" s="13"/>
      <c r="U24" s="32" t="s">
        <v>675</v>
      </c>
      <c r="Y24" s="32" t="s">
        <v>425</v>
      </c>
      <c r="Z24" s="32" t="s">
        <v>558</v>
      </c>
      <c r="AA24" s="94" t="s">
        <v>519</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426</v>
      </c>
      <c r="Z25" s="32" t="s">
        <v>559</v>
      </c>
      <c r="AA25" s="94" t="s">
        <v>520</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427</v>
      </c>
      <c r="Z26" s="32" t="s">
        <v>560</v>
      </c>
      <c r="AA26" s="94" t="s">
        <v>521</v>
      </c>
      <c r="AB26" s="94" t="s">
        <v>654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678</v>
      </c>
      <c r="Y27" s="32" t="s">
        <v>428</v>
      </c>
      <c r="Z27" s="32" t="s">
        <v>561</v>
      </c>
      <c r="AA27" s="94" t="s">
        <v>522</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429</v>
      </c>
      <c r="Z28" s="32" t="s">
        <v>562</v>
      </c>
      <c r="AA28" s="94" t="s">
        <v>523</v>
      </c>
      <c r="AB28" s="94" t="s">
        <v>656</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680</v>
      </c>
      <c r="Y29" s="32" t="s">
        <v>430</v>
      </c>
      <c r="Z29" s="32" t="s">
        <v>563</v>
      </c>
      <c r="AA29" s="94" t="s">
        <v>524</v>
      </c>
      <c r="AB29" s="94" t="s">
        <v>657</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681</v>
      </c>
      <c r="Y30" s="32" t="s">
        <v>431</v>
      </c>
      <c r="Z30" s="32" t="s">
        <v>564</v>
      </c>
      <c r="AA30" s="94" t="s">
        <v>525</v>
      </c>
      <c r="AB30" s="94" t="s">
        <v>658</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682</v>
      </c>
      <c r="Y31" s="32" t="s">
        <v>432</v>
      </c>
      <c r="Z31" s="32" t="s">
        <v>565</v>
      </c>
      <c r="AA31" s="94" t="s">
        <v>526</v>
      </c>
      <c r="AB31" s="94" t="s">
        <v>659</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683</v>
      </c>
      <c r="Y32" s="32" t="s">
        <v>433</v>
      </c>
      <c r="Z32" s="32" t="s">
        <v>566</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684</v>
      </c>
      <c r="Y33" s="32" t="s">
        <v>434</v>
      </c>
      <c r="Z33" s="32" t="s">
        <v>567</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685</v>
      </c>
      <c r="Y34" s="32" t="s">
        <v>435</v>
      </c>
      <c r="Z34" s="32" t="s">
        <v>568</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436</v>
      </c>
      <c r="Z35" s="32" t="s">
        <v>569</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686</v>
      </c>
      <c r="Y36" s="32" t="s">
        <v>437</v>
      </c>
      <c r="Z36" s="32" t="s">
        <v>570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438</v>
      </c>
      <c r="Z37" s="32" t="s">
        <v>571</v>
      </c>
      <c r="AF37" s="30"/>
      <c r="AK37" s="51" t="str">
        <f t="shared" si="7"/>
        <v>j</v>
      </c>
    </row>
    <row r="38" spans="1:37" x14ac:dyDescent="0.15">
      <c r="A38" s="13"/>
      <c r="B38" s="13"/>
      <c r="F38" s="13"/>
      <c r="G38" s="19"/>
      <c r="K38" s="13"/>
      <c r="L38" s="13"/>
      <c r="O38" s="13"/>
      <c r="P38" s="13"/>
      <c r="Q38" s="19"/>
      <c r="T38" s="13"/>
      <c r="U38" s="32" t="s">
        <v>375</v>
      </c>
      <c r="Y38" s="32" t="s">
        <v>439</v>
      </c>
      <c r="Z38" s="32" t="s">
        <v>572</v>
      </c>
      <c r="AF38" s="30"/>
      <c r="AK38" s="51" t="str">
        <f t="shared" si="7"/>
        <v>k</v>
      </c>
    </row>
    <row r="39" spans="1:37" x14ac:dyDescent="0.15">
      <c r="A39" s="13"/>
      <c r="B39" s="13"/>
      <c r="F39" s="13" t="str">
        <f>I37</f>
        <v>一般会計</v>
      </c>
      <c r="G39" s="19"/>
      <c r="K39" s="13"/>
      <c r="L39" s="13"/>
      <c r="O39" s="13"/>
      <c r="P39" s="13"/>
      <c r="Q39" s="19"/>
      <c r="T39" s="13"/>
      <c r="U39" s="32" t="s">
        <v>385</v>
      </c>
      <c r="Y39" s="32" t="s">
        <v>440</v>
      </c>
      <c r="Z39" s="32" t="s">
        <v>573</v>
      </c>
      <c r="AF39" s="30"/>
      <c r="AK39" s="51" t="str">
        <f t="shared" si="7"/>
        <v>l</v>
      </c>
    </row>
    <row r="40" spans="1:37" x14ac:dyDescent="0.15">
      <c r="A40" s="13"/>
      <c r="B40" s="13"/>
      <c r="F40" s="13"/>
      <c r="G40" s="19"/>
      <c r="K40" s="13"/>
      <c r="L40" s="13"/>
      <c r="O40" s="13"/>
      <c r="P40" s="13"/>
      <c r="Q40" s="19"/>
      <c r="T40" s="13"/>
      <c r="Y40" s="32" t="s">
        <v>441</v>
      </c>
      <c r="Z40" s="32" t="s">
        <v>574</v>
      </c>
      <c r="AF40" s="30"/>
      <c r="AK40" s="51" t="str">
        <f t="shared" si="7"/>
        <v>m</v>
      </c>
    </row>
    <row r="41" spans="1:37" x14ac:dyDescent="0.15">
      <c r="A41" s="13"/>
      <c r="B41" s="13"/>
      <c r="F41" s="13"/>
      <c r="G41" s="19"/>
      <c r="K41" s="13"/>
      <c r="L41" s="13"/>
      <c r="O41" s="13"/>
      <c r="P41" s="13"/>
      <c r="Q41" s="19"/>
      <c r="T41" s="13"/>
      <c r="Y41" s="32" t="s">
        <v>442</v>
      </c>
      <c r="Z41" s="32" t="s">
        <v>575</v>
      </c>
      <c r="AF41" s="30"/>
      <c r="AK41" s="51" t="str">
        <f t="shared" si="7"/>
        <v>n</v>
      </c>
    </row>
    <row r="42" spans="1:37" x14ac:dyDescent="0.15">
      <c r="A42" s="13"/>
      <c r="B42" s="13"/>
      <c r="F42" s="13"/>
      <c r="G42" s="19"/>
      <c r="K42" s="13"/>
      <c r="L42" s="13"/>
      <c r="O42" s="13"/>
      <c r="P42" s="13"/>
      <c r="Q42" s="19"/>
      <c r="T42" s="13"/>
      <c r="Y42" s="32" t="s">
        <v>443</v>
      </c>
      <c r="Z42" s="32" t="s">
        <v>576</v>
      </c>
      <c r="AF42" s="30"/>
      <c r="AK42" s="51" t="str">
        <f t="shared" si="7"/>
        <v>o</v>
      </c>
    </row>
    <row r="43" spans="1:37" x14ac:dyDescent="0.15">
      <c r="A43" s="13"/>
      <c r="B43" s="13"/>
      <c r="F43" s="13"/>
      <c r="G43" s="19"/>
      <c r="K43" s="13"/>
      <c r="L43" s="13"/>
      <c r="O43" s="13"/>
      <c r="P43" s="13"/>
      <c r="Q43" s="19"/>
      <c r="T43" s="13"/>
      <c r="Y43" s="32" t="s">
        <v>444</v>
      </c>
      <c r="Z43" s="32" t="s">
        <v>577</v>
      </c>
      <c r="AF43" s="30"/>
      <c r="AK43" s="51" t="str">
        <f t="shared" si="7"/>
        <v>p</v>
      </c>
    </row>
    <row r="44" spans="1:37" x14ac:dyDescent="0.15">
      <c r="A44" s="13"/>
      <c r="B44" s="13"/>
      <c r="F44" s="13"/>
      <c r="G44" s="19"/>
      <c r="K44" s="13"/>
      <c r="L44" s="13"/>
      <c r="O44" s="13"/>
      <c r="P44" s="13"/>
      <c r="Q44" s="19"/>
      <c r="T44" s="13"/>
      <c r="Y44" s="32" t="s">
        <v>445</v>
      </c>
      <c r="Z44" s="32" t="s">
        <v>578</v>
      </c>
      <c r="AF44" s="30"/>
      <c r="AK44" s="51" t="str">
        <f t="shared" si="7"/>
        <v>q</v>
      </c>
    </row>
    <row r="45" spans="1:37" x14ac:dyDescent="0.15">
      <c r="A45" s="13"/>
      <c r="B45" s="13"/>
      <c r="F45" s="13"/>
      <c r="G45" s="19"/>
      <c r="K45" s="13"/>
      <c r="L45" s="13"/>
      <c r="O45" s="13"/>
      <c r="P45" s="13"/>
      <c r="Q45" s="19"/>
      <c r="T45" s="13"/>
      <c r="Y45" s="32" t="s">
        <v>446</v>
      </c>
      <c r="Z45" s="32" t="s">
        <v>579</v>
      </c>
      <c r="AF45" s="30"/>
      <c r="AK45" s="51" t="str">
        <f t="shared" si="7"/>
        <v>r</v>
      </c>
    </row>
    <row r="46" spans="1:37" x14ac:dyDescent="0.15">
      <c r="A46" s="13"/>
      <c r="B46" s="13"/>
      <c r="F46" s="13"/>
      <c r="G46" s="19"/>
      <c r="K46" s="13"/>
      <c r="L46" s="13"/>
      <c r="O46" s="13"/>
      <c r="P46" s="13"/>
      <c r="Q46" s="19"/>
      <c r="T46" s="13"/>
      <c r="Y46" s="32" t="s">
        <v>447</v>
      </c>
      <c r="Z46" s="32" t="s">
        <v>580</v>
      </c>
      <c r="AF46" s="30"/>
      <c r="AK46" s="51" t="str">
        <f t="shared" si="7"/>
        <v>s</v>
      </c>
    </row>
    <row r="47" spans="1:37" x14ac:dyDescent="0.15">
      <c r="A47" s="13"/>
      <c r="B47" s="13"/>
      <c r="F47" s="13"/>
      <c r="G47" s="19"/>
      <c r="K47" s="13"/>
      <c r="L47" s="13"/>
      <c r="O47" s="13"/>
      <c r="P47" s="13"/>
      <c r="Q47" s="19"/>
      <c r="T47" s="13"/>
      <c r="Y47" s="32" t="s">
        <v>448</v>
      </c>
      <c r="Z47" s="32" t="s">
        <v>581</v>
      </c>
      <c r="AF47" s="30"/>
      <c r="AK47" s="51" t="str">
        <f t="shared" si="7"/>
        <v>t</v>
      </c>
    </row>
    <row r="48" spans="1:37" x14ac:dyDescent="0.15">
      <c r="A48" s="13"/>
      <c r="B48" s="13"/>
      <c r="F48" s="13"/>
      <c r="G48" s="19"/>
      <c r="K48" s="13"/>
      <c r="L48" s="13"/>
      <c r="O48" s="13"/>
      <c r="P48" s="13"/>
      <c r="Q48" s="19"/>
      <c r="T48" s="13"/>
      <c r="Y48" s="32" t="s">
        <v>449</v>
      </c>
      <c r="Z48" s="32" t="s">
        <v>582</v>
      </c>
      <c r="AF48" s="30"/>
      <c r="AK48" s="51" t="str">
        <f t="shared" si="7"/>
        <v>u</v>
      </c>
    </row>
    <row r="49" spans="1:37" x14ac:dyDescent="0.15">
      <c r="A49" s="13"/>
      <c r="B49" s="13"/>
      <c r="F49" s="13"/>
      <c r="G49" s="19"/>
      <c r="K49" s="13"/>
      <c r="L49" s="13"/>
      <c r="O49" s="13"/>
      <c r="P49" s="13"/>
      <c r="Q49" s="19"/>
      <c r="T49" s="13"/>
      <c r="Y49" s="32" t="s">
        <v>450</v>
      </c>
      <c r="Z49" s="32" t="s">
        <v>583</v>
      </c>
      <c r="AF49" s="30"/>
      <c r="AK49" s="51" t="str">
        <f t="shared" si="7"/>
        <v>v</v>
      </c>
    </row>
    <row r="50" spans="1:37" x14ac:dyDescent="0.15">
      <c r="A50" s="13"/>
      <c r="B50" s="13"/>
      <c r="F50" s="13"/>
      <c r="G50" s="19"/>
      <c r="K50" s="13"/>
      <c r="L50" s="13"/>
      <c r="O50" s="13"/>
      <c r="P50" s="13"/>
      <c r="Q50" s="19"/>
      <c r="T50" s="13"/>
      <c r="Y50" s="32" t="s">
        <v>451</v>
      </c>
      <c r="Z50" s="32" t="s">
        <v>584</v>
      </c>
      <c r="AF50" s="30"/>
    </row>
    <row r="51" spans="1:37" x14ac:dyDescent="0.15">
      <c r="A51" s="13"/>
      <c r="B51" s="13"/>
      <c r="F51" s="13"/>
      <c r="G51" s="19"/>
      <c r="K51" s="13"/>
      <c r="L51" s="13"/>
      <c r="O51" s="13"/>
      <c r="P51" s="13"/>
      <c r="Q51" s="19"/>
      <c r="T51" s="13"/>
      <c r="Y51" s="32" t="s">
        <v>452</v>
      </c>
      <c r="Z51" s="32" t="s">
        <v>585</v>
      </c>
      <c r="AF51" s="30"/>
    </row>
    <row r="52" spans="1:37" x14ac:dyDescent="0.15">
      <c r="A52" s="13"/>
      <c r="B52" s="13"/>
      <c r="F52" s="13"/>
      <c r="G52" s="19"/>
      <c r="K52" s="13"/>
      <c r="L52" s="13"/>
      <c r="O52" s="13"/>
      <c r="P52" s="13"/>
      <c r="Q52" s="19"/>
      <c r="T52" s="13"/>
      <c r="Y52" s="32" t="s">
        <v>453</v>
      </c>
      <c r="Z52" s="32" t="s">
        <v>586</v>
      </c>
      <c r="AF52" s="30"/>
    </row>
    <row r="53" spans="1:37" x14ac:dyDescent="0.15">
      <c r="A53" s="13"/>
      <c r="B53" s="13"/>
      <c r="F53" s="13"/>
      <c r="G53" s="19"/>
      <c r="K53" s="13"/>
      <c r="L53" s="13"/>
      <c r="O53" s="13"/>
      <c r="P53" s="13"/>
      <c r="Q53" s="19"/>
      <c r="T53" s="13"/>
      <c r="Y53" s="32" t="s">
        <v>454</v>
      </c>
      <c r="Z53" s="32" t="s">
        <v>587</v>
      </c>
      <c r="AF53" s="30"/>
    </row>
    <row r="54" spans="1:37" x14ac:dyDescent="0.15">
      <c r="A54" s="13"/>
      <c r="B54" s="13"/>
      <c r="F54" s="13"/>
      <c r="G54" s="19"/>
      <c r="K54" s="13"/>
      <c r="L54" s="13"/>
      <c r="O54" s="13"/>
      <c r="P54" s="20"/>
      <c r="Q54" s="19"/>
      <c r="T54" s="13"/>
      <c r="Y54" s="32" t="s">
        <v>455</v>
      </c>
      <c r="Z54" s="32" t="s">
        <v>588</v>
      </c>
      <c r="AF54" s="30"/>
    </row>
    <row r="55" spans="1:37" x14ac:dyDescent="0.15">
      <c r="A55" s="13"/>
      <c r="B55" s="13"/>
      <c r="F55" s="13"/>
      <c r="G55" s="19"/>
      <c r="K55" s="13"/>
      <c r="L55" s="13"/>
      <c r="O55" s="13"/>
      <c r="P55" s="13"/>
      <c r="Q55" s="19"/>
      <c r="T55" s="13"/>
      <c r="Y55" s="32" t="s">
        <v>456</v>
      </c>
      <c r="Z55" s="32" t="s">
        <v>589</v>
      </c>
      <c r="AF55" s="30"/>
    </row>
    <row r="56" spans="1:37" x14ac:dyDescent="0.15">
      <c r="A56" s="13"/>
      <c r="B56" s="13"/>
      <c r="F56" s="13"/>
      <c r="G56" s="19"/>
      <c r="K56" s="13"/>
      <c r="L56" s="13"/>
      <c r="O56" s="13"/>
      <c r="P56" s="13"/>
      <c r="Q56" s="19"/>
      <c r="T56" s="13"/>
      <c r="Y56" s="32" t="s">
        <v>457</v>
      </c>
      <c r="Z56" s="32" t="s">
        <v>590</v>
      </c>
      <c r="AF56" s="30"/>
    </row>
    <row r="57" spans="1:37" x14ac:dyDescent="0.15">
      <c r="A57" s="13"/>
      <c r="B57" s="13"/>
      <c r="F57" s="13"/>
      <c r="G57" s="19"/>
      <c r="K57" s="13"/>
      <c r="L57" s="13"/>
      <c r="O57" s="13"/>
      <c r="P57" s="13"/>
      <c r="Q57" s="19"/>
      <c r="T57" s="13"/>
      <c r="Y57" s="32" t="s">
        <v>458</v>
      </c>
      <c r="Z57" s="32" t="s">
        <v>591</v>
      </c>
      <c r="AF57" s="30"/>
    </row>
    <row r="58" spans="1:37" x14ac:dyDescent="0.15">
      <c r="A58" s="13"/>
      <c r="B58" s="13"/>
      <c r="F58" s="13"/>
      <c r="G58" s="19"/>
      <c r="K58" s="13"/>
      <c r="L58" s="13"/>
      <c r="O58" s="13"/>
      <c r="P58" s="13"/>
      <c r="Q58" s="19"/>
      <c r="T58" s="13"/>
      <c r="Y58" s="32" t="s">
        <v>459</v>
      </c>
      <c r="Z58" s="32" t="s">
        <v>592</v>
      </c>
      <c r="AF58" s="30"/>
    </row>
    <row r="59" spans="1:37" x14ac:dyDescent="0.15">
      <c r="A59" s="13"/>
      <c r="B59" s="13"/>
      <c r="F59" s="13"/>
      <c r="G59" s="19"/>
      <c r="K59" s="13"/>
      <c r="L59" s="13"/>
      <c r="O59" s="13"/>
      <c r="P59" s="13"/>
      <c r="Q59" s="19"/>
      <c r="T59" s="13"/>
      <c r="Y59" s="32" t="s">
        <v>460</v>
      </c>
      <c r="Z59" s="32" t="s">
        <v>593</v>
      </c>
      <c r="AF59" s="30"/>
    </row>
    <row r="60" spans="1:37" x14ac:dyDescent="0.15">
      <c r="A60" s="13"/>
      <c r="B60" s="13"/>
      <c r="F60" s="13"/>
      <c r="G60" s="19"/>
      <c r="K60" s="13"/>
      <c r="L60" s="13"/>
      <c r="O60" s="13"/>
      <c r="P60" s="13"/>
      <c r="Q60" s="19"/>
      <c r="T60" s="13"/>
      <c r="Y60" s="32" t="s">
        <v>461</v>
      </c>
      <c r="Z60" s="32" t="s">
        <v>594</v>
      </c>
      <c r="AF60" s="30"/>
    </row>
    <row r="61" spans="1:37" x14ac:dyDescent="0.15">
      <c r="A61" s="13"/>
      <c r="B61" s="13"/>
      <c r="F61" s="13"/>
      <c r="G61" s="19"/>
      <c r="K61" s="13"/>
      <c r="L61" s="13"/>
      <c r="O61" s="13"/>
      <c r="P61" s="13"/>
      <c r="Q61" s="19"/>
      <c r="T61" s="13"/>
      <c r="Y61" s="32" t="s">
        <v>462</v>
      </c>
      <c r="Z61" s="32" t="s">
        <v>595</v>
      </c>
      <c r="AF61" s="30"/>
    </row>
    <row r="62" spans="1:37" x14ac:dyDescent="0.15">
      <c r="A62" s="13"/>
      <c r="B62" s="13"/>
      <c r="F62" s="13"/>
      <c r="G62" s="19"/>
      <c r="K62" s="13"/>
      <c r="L62" s="13"/>
      <c r="O62" s="13"/>
      <c r="P62" s="13"/>
      <c r="Q62" s="19"/>
      <c r="T62" s="13"/>
      <c r="Y62" s="32" t="s">
        <v>463</v>
      </c>
      <c r="Z62" s="32" t="s">
        <v>596</v>
      </c>
      <c r="AF62" s="30"/>
    </row>
    <row r="63" spans="1:37" x14ac:dyDescent="0.15">
      <c r="A63" s="13"/>
      <c r="B63" s="13"/>
      <c r="F63" s="13"/>
      <c r="G63" s="19"/>
      <c r="K63" s="13"/>
      <c r="L63" s="13"/>
      <c r="O63" s="13"/>
      <c r="P63" s="13"/>
      <c r="Q63" s="19"/>
      <c r="T63" s="13"/>
      <c r="Y63" s="32" t="s">
        <v>464</v>
      </c>
      <c r="Z63" s="32" t="s">
        <v>597</v>
      </c>
      <c r="AF63" s="30"/>
    </row>
    <row r="64" spans="1:37" x14ac:dyDescent="0.15">
      <c r="A64" s="13"/>
      <c r="B64" s="13"/>
      <c r="F64" s="13"/>
      <c r="G64" s="19"/>
      <c r="K64" s="13"/>
      <c r="L64" s="13"/>
      <c r="O64" s="13"/>
      <c r="P64" s="13"/>
      <c r="Q64" s="19"/>
      <c r="T64" s="13"/>
      <c r="Y64" s="32" t="s">
        <v>465</v>
      </c>
      <c r="Z64" s="32" t="s">
        <v>598</v>
      </c>
      <c r="AF64" s="30"/>
    </row>
    <row r="65" spans="1:32" x14ac:dyDescent="0.15">
      <c r="A65" s="13"/>
      <c r="B65" s="13"/>
      <c r="F65" s="13"/>
      <c r="G65" s="19"/>
      <c r="K65" s="13"/>
      <c r="L65" s="13"/>
      <c r="O65" s="13"/>
      <c r="P65" s="13"/>
      <c r="Q65" s="19"/>
      <c r="T65" s="13"/>
      <c r="Y65" s="32" t="s">
        <v>466</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467</v>
      </c>
      <c r="Z67" s="32" t="s">
        <v>601</v>
      </c>
      <c r="AF67" s="30"/>
    </row>
    <row r="68" spans="1:32" x14ac:dyDescent="0.15">
      <c r="A68" s="13"/>
      <c r="B68" s="13"/>
      <c r="F68" s="13"/>
      <c r="G68" s="19"/>
      <c r="K68" s="13"/>
      <c r="L68" s="13"/>
      <c r="O68" s="13"/>
      <c r="P68" s="13"/>
      <c r="Q68" s="19"/>
      <c r="T68" s="13"/>
      <c r="Y68" s="32" t="s">
        <v>468</v>
      </c>
      <c r="Z68" s="32" t="s">
        <v>602</v>
      </c>
      <c r="AF68" s="30"/>
    </row>
    <row r="69" spans="1:32" x14ac:dyDescent="0.15">
      <c r="A69" s="13"/>
      <c r="B69" s="13"/>
      <c r="F69" s="13"/>
      <c r="G69" s="19"/>
      <c r="K69" s="13"/>
      <c r="L69" s="13"/>
      <c r="O69" s="13"/>
      <c r="P69" s="13"/>
      <c r="Q69" s="19"/>
      <c r="T69" s="13"/>
      <c r="Y69" s="32" t="s">
        <v>469</v>
      </c>
      <c r="Z69" s="32" t="s">
        <v>603</v>
      </c>
      <c r="AF69" s="30"/>
    </row>
    <row r="70" spans="1:32" x14ac:dyDescent="0.15">
      <c r="A70" s="13"/>
      <c r="B70" s="13"/>
      <c r="Y70" s="32" t="s">
        <v>470</v>
      </c>
      <c r="Z70" s="32" t="s">
        <v>604</v>
      </c>
    </row>
    <row r="71" spans="1:32" x14ac:dyDescent="0.15">
      <c r="Y71" s="32" t="s">
        <v>471</v>
      </c>
      <c r="Z71" s="32" t="s">
        <v>605</v>
      </c>
    </row>
    <row r="72" spans="1:32" x14ac:dyDescent="0.15">
      <c r="Y72" s="32" t="s">
        <v>472</v>
      </c>
      <c r="Z72" s="32" t="s">
        <v>606</v>
      </c>
    </row>
    <row r="73" spans="1:32" x14ac:dyDescent="0.15">
      <c r="Y73" s="32" t="s">
        <v>473</v>
      </c>
      <c r="Z73" s="32" t="s">
        <v>607</v>
      </c>
    </row>
    <row r="74" spans="1:32" x14ac:dyDescent="0.15">
      <c r="Y74" s="32" t="s">
        <v>474</v>
      </c>
      <c r="Z74" s="32" t="s">
        <v>608</v>
      </c>
    </row>
    <row r="75" spans="1:32" x14ac:dyDescent="0.15">
      <c r="Y75" s="32" t="s">
        <v>475</v>
      </c>
      <c r="Z75" s="32" t="s">
        <v>609</v>
      </c>
    </row>
    <row r="76" spans="1:32" x14ac:dyDescent="0.15">
      <c r="Y76" s="32" t="s">
        <v>476</v>
      </c>
      <c r="Z76" s="32" t="s">
        <v>610</v>
      </c>
    </row>
    <row r="77" spans="1:32" x14ac:dyDescent="0.15">
      <c r="Y77" s="32" t="s">
        <v>477</v>
      </c>
      <c r="Z77" s="32" t="s">
        <v>611</v>
      </c>
    </row>
    <row r="78" spans="1:32" x14ac:dyDescent="0.15">
      <c r="Y78" s="32" t="s">
        <v>478</v>
      </c>
      <c r="Z78" s="32" t="s">
        <v>612</v>
      </c>
    </row>
    <row r="79" spans="1:32" x14ac:dyDescent="0.15">
      <c r="Y79" s="32" t="s">
        <v>479</v>
      </c>
      <c r="Z79" s="32" t="s">
        <v>613</v>
      </c>
    </row>
    <row r="80" spans="1:32" x14ac:dyDescent="0.15">
      <c r="Y80" s="32" t="s">
        <v>480</v>
      </c>
      <c r="Z80" s="32" t="s">
        <v>614</v>
      </c>
    </row>
    <row r="81" spans="25:26" x14ac:dyDescent="0.15">
      <c r="Y81" s="32" t="s">
        <v>481</v>
      </c>
      <c r="Z81" s="32" t="s">
        <v>615</v>
      </c>
    </row>
    <row r="82" spans="25:26" x14ac:dyDescent="0.15">
      <c r="Y82" s="32" t="s">
        <v>482</v>
      </c>
      <c r="Z82" s="32" t="s">
        <v>616</v>
      </c>
    </row>
    <row r="83" spans="25:26" x14ac:dyDescent="0.15">
      <c r="Y83" s="32" t="s">
        <v>483</v>
      </c>
      <c r="Z83" s="32" t="s">
        <v>617</v>
      </c>
    </row>
    <row r="84" spans="25:26" x14ac:dyDescent="0.15">
      <c r="Y84" s="32" t="s">
        <v>484</v>
      </c>
      <c r="Z84" s="32" t="s">
        <v>618</v>
      </c>
    </row>
    <row r="85" spans="25:26" x14ac:dyDescent="0.15">
      <c r="Y85" s="32" t="s">
        <v>485</v>
      </c>
      <c r="Z85" s="32" t="s">
        <v>619</v>
      </c>
    </row>
    <row r="86" spans="25:26" x14ac:dyDescent="0.15">
      <c r="Y86" s="32" t="s">
        <v>486</v>
      </c>
      <c r="Z86" s="32" t="s">
        <v>620</v>
      </c>
    </row>
    <row r="87" spans="25:26" x14ac:dyDescent="0.15">
      <c r="Y87" s="32" t="s">
        <v>487</v>
      </c>
      <c r="Z87" s="32" t="s">
        <v>621</v>
      </c>
    </row>
    <row r="88" spans="25:26" x14ac:dyDescent="0.15">
      <c r="Y88" s="32" t="s">
        <v>488</v>
      </c>
      <c r="Z88" s="32" t="s">
        <v>622</v>
      </c>
    </row>
    <row r="89" spans="25:26" x14ac:dyDescent="0.15">
      <c r="Y89" s="32" t="s">
        <v>489</v>
      </c>
      <c r="Z89" s="32" t="s">
        <v>623</v>
      </c>
    </row>
    <row r="90" spans="25:26" x14ac:dyDescent="0.15">
      <c r="Y90" s="32" t="s">
        <v>490</v>
      </c>
      <c r="Z90" s="32" t="s">
        <v>624</v>
      </c>
    </row>
    <row r="91" spans="25:26" x14ac:dyDescent="0.15">
      <c r="Y91" s="32" t="s">
        <v>491</v>
      </c>
      <c r="Z91" s="32" t="s">
        <v>625</v>
      </c>
    </row>
    <row r="92" spans="25:26" x14ac:dyDescent="0.15">
      <c r="Y92" s="32" t="s">
        <v>492</v>
      </c>
      <c r="Z92" s="32" t="s">
        <v>626</v>
      </c>
    </row>
    <row r="93" spans="25:26" x14ac:dyDescent="0.15">
      <c r="Y93" s="32" t="s">
        <v>493</v>
      </c>
      <c r="Z93" s="32" t="s">
        <v>627</v>
      </c>
    </row>
    <row r="94" spans="25:26" x14ac:dyDescent="0.15">
      <c r="Y94" s="32" t="s">
        <v>494</v>
      </c>
      <c r="Z94" s="32" t="s">
        <v>628</v>
      </c>
    </row>
    <row r="95" spans="25:26" x14ac:dyDescent="0.15">
      <c r="Y95" s="32" t="s">
        <v>495</v>
      </c>
      <c r="Z95" s="32" t="s">
        <v>629</v>
      </c>
    </row>
    <row r="96" spans="25:26" x14ac:dyDescent="0.15">
      <c r="Y96" s="32" t="s">
        <v>397</v>
      </c>
      <c r="Z96" s="32" t="s">
        <v>630</v>
      </c>
    </row>
    <row r="97" spans="25:26" x14ac:dyDescent="0.15">
      <c r="Y97" s="32" t="s">
        <v>496</v>
      </c>
      <c r="Z97" s="32" t="s">
        <v>631</v>
      </c>
    </row>
    <row r="98" spans="25:26" x14ac:dyDescent="0.15">
      <c r="Y98" s="32" t="s">
        <v>497</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340</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37"/>
      <c r="Z2" s="822"/>
      <c r="AA2" s="823"/>
      <c r="AB2" s="1041" t="s">
        <v>11</v>
      </c>
      <c r="AC2" s="1042"/>
      <c r="AD2" s="1043"/>
      <c r="AE2" s="1047" t="s">
        <v>377</v>
      </c>
      <c r="AF2" s="1047"/>
      <c r="AG2" s="1047"/>
      <c r="AH2" s="1047"/>
      <c r="AI2" s="1047" t="s">
        <v>399</v>
      </c>
      <c r="AJ2" s="1047"/>
      <c r="AK2" s="1047"/>
      <c r="AL2" s="556"/>
      <c r="AM2" s="1047" t="s">
        <v>496</v>
      </c>
      <c r="AN2" s="1047"/>
      <c r="AO2" s="1047"/>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8"/>
      <c r="Z3" s="1039"/>
      <c r="AA3" s="1040"/>
      <c r="AB3" s="1044"/>
      <c r="AC3" s="1045"/>
      <c r="AD3" s="1046"/>
      <c r="AE3" s="932"/>
      <c r="AF3" s="932"/>
      <c r="AG3" s="932"/>
      <c r="AH3" s="932"/>
      <c r="AI3" s="932"/>
      <c r="AJ3" s="932"/>
      <c r="AK3" s="932"/>
      <c r="AL3" s="407"/>
      <c r="AM3" s="932"/>
      <c r="AN3" s="932"/>
      <c r="AO3" s="932"/>
      <c r="AP3" s="407"/>
      <c r="AQ3" s="199"/>
      <c r="AR3" s="200"/>
      <c r="AS3" s="136" t="s">
        <v>232</v>
      </c>
      <c r="AT3" s="137"/>
      <c r="AU3" s="200"/>
      <c r="AV3" s="200"/>
      <c r="AW3" s="392" t="s">
        <v>179</v>
      </c>
      <c r="AX3" s="393"/>
      <c r="AY3" s="34">
        <f t="shared" ref="AY3:AY8" si="0">$AY$2</f>
        <v>0</v>
      </c>
    </row>
    <row r="4" spans="1:51" ht="22.5" customHeight="1" x14ac:dyDescent="0.15">
      <c r="A4" s="397"/>
      <c r="B4" s="395"/>
      <c r="C4" s="395"/>
      <c r="D4" s="395"/>
      <c r="E4" s="395"/>
      <c r="F4" s="396"/>
      <c r="G4" s="563"/>
      <c r="H4" s="1014"/>
      <c r="I4" s="1014"/>
      <c r="J4" s="1014"/>
      <c r="K4" s="1014"/>
      <c r="L4" s="1014"/>
      <c r="M4" s="1014"/>
      <c r="N4" s="1014"/>
      <c r="O4" s="1015"/>
      <c r="P4" s="108"/>
      <c r="Q4" s="1022"/>
      <c r="R4" s="1022"/>
      <c r="S4" s="1022"/>
      <c r="T4" s="1022"/>
      <c r="U4" s="1022"/>
      <c r="V4" s="1022"/>
      <c r="W4" s="1022"/>
      <c r="X4" s="1023"/>
      <c r="Y4" s="1032" t="s">
        <v>12</v>
      </c>
      <c r="Z4" s="1033"/>
      <c r="AA4" s="1034"/>
      <c r="AB4" s="460"/>
      <c r="AC4" s="1036"/>
      <c r="AD4" s="1036"/>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398"/>
      <c r="B5" s="399"/>
      <c r="C5" s="399"/>
      <c r="D5" s="399"/>
      <c r="E5" s="399"/>
      <c r="F5" s="400"/>
      <c r="G5" s="1016"/>
      <c r="H5" s="1017"/>
      <c r="I5" s="1017"/>
      <c r="J5" s="1017"/>
      <c r="K5" s="1017"/>
      <c r="L5" s="1017"/>
      <c r="M5" s="1017"/>
      <c r="N5" s="1017"/>
      <c r="O5" s="1018"/>
      <c r="P5" s="1024"/>
      <c r="Q5" s="1024"/>
      <c r="R5" s="1024"/>
      <c r="S5" s="1024"/>
      <c r="T5" s="1024"/>
      <c r="U5" s="1024"/>
      <c r="V5" s="1024"/>
      <c r="W5" s="1024"/>
      <c r="X5" s="1025"/>
      <c r="Y5" s="446" t="s">
        <v>54</v>
      </c>
      <c r="Z5" s="1029"/>
      <c r="AA5" s="1030"/>
      <c r="AB5" s="522"/>
      <c r="AC5" s="1035"/>
      <c r="AD5" s="103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9"/>
      <c r="H6" s="1020"/>
      <c r="I6" s="1020"/>
      <c r="J6" s="1020"/>
      <c r="K6" s="1020"/>
      <c r="L6" s="1020"/>
      <c r="M6" s="1020"/>
      <c r="N6" s="1020"/>
      <c r="O6" s="1021"/>
      <c r="P6" s="1026"/>
      <c r="Q6" s="1026"/>
      <c r="R6" s="1026"/>
      <c r="S6" s="1026"/>
      <c r="T6" s="1026"/>
      <c r="U6" s="1026"/>
      <c r="V6" s="1026"/>
      <c r="W6" s="1026"/>
      <c r="X6" s="1027"/>
      <c r="Y6" s="1028" t="s">
        <v>13</v>
      </c>
      <c r="Z6" s="1029"/>
      <c r="AA6" s="1030"/>
      <c r="AB6" s="592" t="s">
        <v>180</v>
      </c>
      <c r="AC6" s="1031"/>
      <c r="AD6" s="103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367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340</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37"/>
      <c r="Z9" s="822"/>
      <c r="AA9" s="823"/>
      <c r="AB9" s="1041" t="s">
        <v>11</v>
      </c>
      <c r="AC9" s="1042"/>
      <c r="AD9" s="1043"/>
      <c r="AE9" s="1047" t="s">
        <v>377</v>
      </c>
      <c r="AF9" s="1047"/>
      <c r="AG9" s="1047"/>
      <c r="AH9" s="1047"/>
      <c r="AI9" s="1047" t="s">
        <v>399</v>
      </c>
      <c r="AJ9" s="1047"/>
      <c r="AK9" s="1047"/>
      <c r="AL9" s="556"/>
      <c r="AM9" s="1047" t="s">
        <v>496</v>
      </c>
      <c r="AN9" s="1047"/>
      <c r="AO9" s="1047"/>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8"/>
      <c r="Z10" s="1039"/>
      <c r="AA10" s="1040"/>
      <c r="AB10" s="1044"/>
      <c r="AC10" s="1045"/>
      <c r="AD10" s="1046"/>
      <c r="AE10" s="932"/>
      <c r="AF10" s="932"/>
      <c r="AG10" s="932"/>
      <c r="AH10" s="932"/>
      <c r="AI10" s="932"/>
      <c r="AJ10" s="932"/>
      <c r="AK10" s="932"/>
      <c r="AL10" s="407"/>
      <c r="AM10" s="932"/>
      <c r="AN10" s="932"/>
      <c r="AO10" s="932"/>
      <c r="AP10" s="407"/>
      <c r="AQ10" s="199"/>
      <c r="AR10" s="200"/>
      <c r="AS10" s="136" t="s">
        <v>232</v>
      </c>
      <c r="AT10" s="137"/>
      <c r="AU10" s="200"/>
      <c r="AV10" s="200"/>
      <c r="AW10" s="392" t="s">
        <v>179</v>
      </c>
      <c r="AX10" s="393"/>
      <c r="AY10" s="34">
        <f t="shared" ref="AY10:AY15" si="1">$AY$9</f>
        <v>0</v>
      </c>
    </row>
    <row r="11" spans="1:51" ht="22.5" customHeight="1" x14ac:dyDescent="0.15">
      <c r="A11" s="397"/>
      <c r="B11" s="395"/>
      <c r="C11" s="395"/>
      <c r="D11" s="395"/>
      <c r="E11" s="395"/>
      <c r="F11" s="396"/>
      <c r="G11" s="563"/>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60"/>
      <c r="AC11" s="1036"/>
      <c r="AD11" s="103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398"/>
      <c r="B12" s="399"/>
      <c r="C12" s="399"/>
      <c r="D12" s="399"/>
      <c r="E12" s="399"/>
      <c r="F12" s="400"/>
      <c r="G12" s="1016"/>
      <c r="H12" s="1017"/>
      <c r="I12" s="1017"/>
      <c r="J12" s="1017"/>
      <c r="K12" s="1017"/>
      <c r="L12" s="1017"/>
      <c r="M12" s="1017"/>
      <c r="N12" s="1017"/>
      <c r="O12" s="1018"/>
      <c r="P12" s="1024"/>
      <c r="Q12" s="1024"/>
      <c r="R12" s="1024"/>
      <c r="S12" s="1024"/>
      <c r="T12" s="1024"/>
      <c r="U12" s="1024"/>
      <c r="V12" s="1024"/>
      <c r="W12" s="1024"/>
      <c r="X12" s="1025"/>
      <c r="Y12" s="446" t="s">
        <v>54</v>
      </c>
      <c r="Z12" s="1029"/>
      <c r="AA12" s="1030"/>
      <c r="AB12" s="522"/>
      <c r="AC12" s="1035"/>
      <c r="AD12" s="103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2" t="s">
        <v>180</v>
      </c>
      <c r="AC13" s="1031"/>
      <c r="AD13" s="103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367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340</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37"/>
      <c r="Z16" s="822"/>
      <c r="AA16" s="823"/>
      <c r="AB16" s="1041" t="s">
        <v>11</v>
      </c>
      <c r="AC16" s="1042"/>
      <c r="AD16" s="1043"/>
      <c r="AE16" s="1047" t="s">
        <v>377</v>
      </c>
      <c r="AF16" s="1047"/>
      <c r="AG16" s="1047"/>
      <c r="AH16" s="1047"/>
      <c r="AI16" s="1047" t="s">
        <v>399</v>
      </c>
      <c r="AJ16" s="1047"/>
      <c r="AK16" s="1047"/>
      <c r="AL16" s="556"/>
      <c r="AM16" s="1047" t="s">
        <v>496</v>
      </c>
      <c r="AN16" s="1047"/>
      <c r="AO16" s="1047"/>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8"/>
      <c r="Z17" s="1039"/>
      <c r="AA17" s="1040"/>
      <c r="AB17" s="1044"/>
      <c r="AC17" s="1045"/>
      <c r="AD17" s="1046"/>
      <c r="AE17" s="932"/>
      <c r="AF17" s="932"/>
      <c r="AG17" s="932"/>
      <c r="AH17" s="932"/>
      <c r="AI17" s="932"/>
      <c r="AJ17" s="932"/>
      <c r="AK17" s="932"/>
      <c r="AL17" s="407"/>
      <c r="AM17" s="932"/>
      <c r="AN17" s="932"/>
      <c r="AO17" s="932"/>
      <c r="AP17" s="407"/>
      <c r="AQ17" s="199"/>
      <c r="AR17" s="200"/>
      <c r="AS17" s="136" t="s">
        <v>232</v>
      </c>
      <c r="AT17" s="137"/>
      <c r="AU17" s="200"/>
      <c r="AV17" s="200"/>
      <c r="AW17" s="392" t="s">
        <v>179</v>
      </c>
      <c r="AX17" s="393"/>
      <c r="AY17" s="34">
        <f t="shared" ref="AY17:AY22" si="2">$AY$16</f>
        <v>0</v>
      </c>
    </row>
    <row r="18" spans="1:51" ht="22.5" customHeight="1" x14ac:dyDescent="0.15">
      <c r="A18" s="397"/>
      <c r="B18" s="395"/>
      <c r="C18" s="395"/>
      <c r="D18" s="395"/>
      <c r="E18" s="395"/>
      <c r="F18" s="396"/>
      <c r="G18" s="563"/>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60"/>
      <c r="AC18" s="1036"/>
      <c r="AD18" s="103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398"/>
      <c r="B19" s="399"/>
      <c r="C19" s="399"/>
      <c r="D19" s="399"/>
      <c r="E19" s="399"/>
      <c r="F19" s="400"/>
      <c r="G19" s="1016"/>
      <c r="H19" s="1017"/>
      <c r="I19" s="1017"/>
      <c r="J19" s="1017"/>
      <c r="K19" s="1017"/>
      <c r="L19" s="1017"/>
      <c r="M19" s="1017"/>
      <c r="N19" s="1017"/>
      <c r="O19" s="1018"/>
      <c r="P19" s="1024"/>
      <c r="Q19" s="1024"/>
      <c r="R19" s="1024"/>
      <c r="S19" s="1024"/>
      <c r="T19" s="1024"/>
      <c r="U19" s="1024"/>
      <c r="V19" s="1024"/>
      <c r="W19" s="1024"/>
      <c r="X19" s="1025"/>
      <c r="Y19" s="446" t="s">
        <v>54</v>
      </c>
      <c r="Z19" s="1029"/>
      <c r="AA19" s="1030"/>
      <c r="AB19" s="522"/>
      <c r="AC19" s="1035"/>
      <c r="AD19" s="103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2" t="s">
        <v>180</v>
      </c>
      <c r="AC20" s="1031"/>
      <c r="AD20" s="103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367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340</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37"/>
      <c r="Z23" s="822"/>
      <c r="AA23" s="823"/>
      <c r="AB23" s="1041" t="s">
        <v>11</v>
      </c>
      <c r="AC23" s="1042"/>
      <c r="AD23" s="1043"/>
      <c r="AE23" s="1047" t="s">
        <v>377</v>
      </c>
      <c r="AF23" s="1047"/>
      <c r="AG23" s="1047"/>
      <c r="AH23" s="1047"/>
      <c r="AI23" s="1047" t="s">
        <v>399</v>
      </c>
      <c r="AJ23" s="1047"/>
      <c r="AK23" s="1047"/>
      <c r="AL23" s="556"/>
      <c r="AM23" s="1047" t="s">
        <v>496</v>
      </c>
      <c r="AN23" s="1047"/>
      <c r="AO23" s="1047"/>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8"/>
      <c r="Z24" s="1039"/>
      <c r="AA24" s="1040"/>
      <c r="AB24" s="1044"/>
      <c r="AC24" s="1045"/>
      <c r="AD24" s="1046"/>
      <c r="AE24" s="932"/>
      <c r="AF24" s="932"/>
      <c r="AG24" s="932"/>
      <c r="AH24" s="932"/>
      <c r="AI24" s="932"/>
      <c r="AJ24" s="932"/>
      <c r="AK24" s="932"/>
      <c r="AL24" s="407"/>
      <c r="AM24" s="932"/>
      <c r="AN24" s="932"/>
      <c r="AO24" s="932"/>
      <c r="AP24" s="407"/>
      <c r="AQ24" s="199"/>
      <c r="AR24" s="200"/>
      <c r="AS24" s="136" t="s">
        <v>232</v>
      </c>
      <c r="AT24" s="137"/>
      <c r="AU24" s="200"/>
      <c r="AV24" s="200"/>
      <c r="AW24" s="392" t="s">
        <v>179</v>
      </c>
      <c r="AX24" s="393"/>
      <c r="AY24" s="34">
        <f t="shared" ref="AY24:AY29" si="3">$AY$23</f>
        <v>0</v>
      </c>
    </row>
    <row r="25" spans="1:51" ht="22.5" customHeight="1" x14ac:dyDescent="0.15">
      <c r="A25" s="397"/>
      <c r="B25" s="395"/>
      <c r="C25" s="395"/>
      <c r="D25" s="395"/>
      <c r="E25" s="395"/>
      <c r="F25" s="396"/>
      <c r="G25" s="563"/>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60"/>
      <c r="AC25" s="1036"/>
      <c r="AD25" s="103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398"/>
      <c r="B26" s="399"/>
      <c r="C26" s="399"/>
      <c r="D26" s="399"/>
      <c r="E26" s="399"/>
      <c r="F26" s="400"/>
      <c r="G26" s="1016"/>
      <c r="H26" s="1017"/>
      <c r="I26" s="1017"/>
      <c r="J26" s="1017"/>
      <c r="K26" s="1017"/>
      <c r="L26" s="1017"/>
      <c r="M26" s="1017"/>
      <c r="N26" s="1017"/>
      <c r="O26" s="1018"/>
      <c r="P26" s="1024"/>
      <c r="Q26" s="1024"/>
      <c r="R26" s="1024"/>
      <c r="S26" s="1024"/>
      <c r="T26" s="1024"/>
      <c r="U26" s="1024"/>
      <c r="V26" s="1024"/>
      <c r="W26" s="1024"/>
      <c r="X26" s="1025"/>
      <c r="Y26" s="446" t="s">
        <v>54</v>
      </c>
      <c r="Z26" s="1029"/>
      <c r="AA26" s="1030"/>
      <c r="AB26" s="522"/>
      <c r="AC26" s="1035"/>
      <c r="AD26" s="103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2" t="s">
        <v>180</v>
      </c>
      <c r="AC27" s="1031"/>
      <c r="AD27" s="103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367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340</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37"/>
      <c r="Z30" s="822"/>
      <c r="AA30" s="823"/>
      <c r="AB30" s="1041" t="s">
        <v>11</v>
      </c>
      <c r="AC30" s="1042"/>
      <c r="AD30" s="1043"/>
      <c r="AE30" s="1047" t="s">
        <v>377</v>
      </c>
      <c r="AF30" s="1047"/>
      <c r="AG30" s="1047"/>
      <c r="AH30" s="1047"/>
      <c r="AI30" s="1047" t="s">
        <v>399</v>
      </c>
      <c r="AJ30" s="1047"/>
      <c r="AK30" s="1047"/>
      <c r="AL30" s="556"/>
      <c r="AM30" s="1047" t="s">
        <v>496</v>
      </c>
      <c r="AN30" s="1047"/>
      <c r="AO30" s="1047"/>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8"/>
      <c r="Z31" s="1039"/>
      <c r="AA31" s="1040"/>
      <c r="AB31" s="1044"/>
      <c r="AC31" s="1045"/>
      <c r="AD31" s="1046"/>
      <c r="AE31" s="932"/>
      <c r="AF31" s="932"/>
      <c r="AG31" s="932"/>
      <c r="AH31" s="932"/>
      <c r="AI31" s="932"/>
      <c r="AJ31" s="932"/>
      <c r="AK31" s="932"/>
      <c r="AL31" s="407"/>
      <c r="AM31" s="932"/>
      <c r="AN31" s="932"/>
      <c r="AO31" s="932"/>
      <c r="AP31" s="407"/>
      <c r="AQ31" s="199"/>
      <c r="AR31" s="200"/>
      <c r="AS31" s="136" t="s">
        <v>232</v>
      </c>
      <c r="AT31" s="137"/>
      <c r="AU31" s="200"/>
      <c r="AV31" s="200"/>
      <c r="AW31" s="392" t="s">
        <v>179</v>
      </c>
      <c r="AX31" s="393"/>
      <c r="AY31" s="34">
        <f t="shared" ref="AY31:AY36" si="4">$AY$30</f>
        <v>0</v>
      </c>
    </row>
    <row r="32" spans="1:51" ht="22.5" customHeight="1" x14ac:dyDescent="0.15">
      <c r="A32" s="397"/>
      <c r="B32" s="395"/>
      <c r="C32" s="395"/>
      <c r="D32" s="395"/>
      <c r="E32" s="395"/>
      <c r="F32" s="396"/>
      <c r="G32" s="563"/>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60"/>
      <c r="AC32" s="1036"/>
      <c r="AD32" s="103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398"/>
      <c r="B33" s="399"/>
      <c r="C33" s="399"/>
      <c r="D33" s="399"/>
      <c r="E33" s="399"/>
      <c r="F33" s="400"/>
      <c r="G33" s="1016"/>
      <c r="H33" s="1017"/>
      <c r="I33" s="1017"/>
      <c r="J33" s="1017"/>
      <c r="K33" s="1017"/>
      <c r="L33" s="1017"/>
      <c r="M33" s="1017"/>
      <c r="N33" s="1017"/>
      <c r="O33" s="1018"/>
      <c r="P33" s="1024"/>
      <c r="Q33" s="1024"/>
      <c r="R33" s="1024"/>
      <c r="S33" s="1024"/>
      <c r="T33" s="1024"/>
      <c r="U33" s="1024"/>
      <c r="V33" s="1024"/>
      <c r="W33" s="1024"/>
      <c r="X33" s="1025"/>
      <c r="Y33" s="446" t="s">
        <v>54</v>
      </c>
      <c r="Z33" s="1029"/>
      <c r="AA33" s="1030"/>
      <c r="AB33" s="522"/>
      <c r="AC33" s="1035"/>
      <c r="AD33" s="103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2" t="s">
        <v>180</v>
      </c>
      <c r="AC34" s="1031"/>
      <c r="AD34" s="103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367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340</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37"/>
      <c r="Z37" s="822"/>
      <c r="AA37" s="823"/>
      <c r="AB37" s="1041" t="s">
        <v>11</v>
      </c>
      <c r="AC37" s="1042"/>
      <c r="AD37" s="1043"/>
      <c r="AE37" s="1047" t="s">
        <v>377</v>
      </c>
      <c r="AF37" s="1047"/>
      <c r="AG37" s="1047"/>
      <c r="AH37" s="1047"/>
      <c r="AI37" s="1047" t="s">
        <v>399</v>
      </c>
      <c r="AJ37" s="1047"/>
      <c r="AK37" s="1047"/>
      <c r="AL37" s="556"/>
      <c r="AM37" s="1047" t="s">
        <v>496</v>
      </c>
      <c r="AN37" s="1047"/>
      <c r="AO37" s="1047"/>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8"/>
      <c r="Z38" s="1039"/>
      <c r="AA38" s="1040"/>
      <c r="AB38" s="1044"/>
      <c r="AC38" s="1045"/>
      <c r="AD38" s="1046"/>
      <c r="AE38" s="932"/>
      <c r="AF38" s="932"/>
      <c r="AG38" s="932"/>
      <c r="AH38" s="932"/>
      <c r="AI38" s="932"/>
      <c r="AJ38" s="932"/>
      <c r="AK38" s="932"/>
      <c r="AL38" s="407"/>
      <c r="AM38" s="932"/>
      <c r="AN38" s="932"/>
      <c r="AO38" s="932"/>
      <c r="AP38" s="407"/>
      <c r="AQ38" s="199"/>
      <c r="AR38" s="200"/>
      <c r="AS38" s="136" t="s">
        <v>232</v>
      </c>
      <c r="AT38" s="137"/>
      <c r="AU38" s="200"/>
      <c r="AV38" s="200"/>
      <c r="AW38" s="392" t="s">
        <v>179</v>
      </c>
      <c r="AX38" s="393"/>
      <c r="AY38" s="34">
        <f t="shared" ref="AY38:AY43" si="5">$AY$37</f>
        <v>0</v>
      </c>
    </row>
    <row r="39" spans="1:51" ht="22.5" customHeight="1" x14ac:dyDescent="0.15">
      <c r="A39" s="397"/>
      <c r="B39" s="395"/>
      <c r="C39" s="395"/>
      <c r="D39" s="395"/>
      <c r="E39" s="395"/>
      <c r="F39" s="396"/>
      <c r="G39" s="563"/>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60"/>
      <c r="AC39" s="1036"/>
      <c r="AD39" s="103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398"/>
      <c r="B40" s="399"/>
      <c r="C40" s="399"/>
      <c r="D40" s="399"/>
      <c r="E40" s="399"/>
      <c r="F40" s="400"/>
      <c r="G40" s="1016"/>
      <c r="H40" s="1017"/>
      <c r="I40" s="1017"/>
      <c r="J40" s="1017"/>
      <c r="K40" s="1017"/>
      <c r="L40" s="1017"/>
      <c r="M40" s="1017"/>
      <c r="N40" s="1017"/>
      <c r="O40" s="1018"/>
      <c r="P40" s="1024"/>
      <c r="Q40" s="1024"/>
      <c r="R40" s="1024"/>
      <c r="S40" s="1024"/>
      <c r="T40" s="1024"/>
      <c r="U40" s="1024"/>
      <c r="V40" s="1024"/>
      <c r="W40" s="1024"/>
      <c r="X40" s="1025"/>
      <c r="Y40" s="446" t="s">
        <v>54</v>
      </c>
      <c r="Z40" s="1029"/>
      <c r="AA40" s="1030"/>
      <c r="AB40" s="522"/>
      <c r="AC40" s="1035"/>
      <c r="AD40" s="103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2" t="s">
        <v>180</v>
      </c>
      <c r="AC41" s="1031"/>
      <c r="AD41" s="103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367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340</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37"/>
      <c r="Z44" s="822"/>
      <c r="AA44" s="823"/>
      <c r="AB44" s="1041" t="s">
        <v>11</v>
      </c>
      <c r="AC44" s="1042"/>
      <c r="AD44" s="1043"/>
      <c r="AE44" s="1047" t="s">
        <v>377</v>
      </c>
      <c r="AF44" s="1047"/>
      <c r="AG44" s="1047"/>
      <c r="AH44" s="1047"/>
      <c r="AI44" s="1047" t="s">
        <v>399</v>
      </c>
      <c r="AJ44" s="1047"/>
      <c r="AK44" s="1047"/>
      <c r="AL44" s="556"/>
      <c r="AM44" s="1047" t="s">
        <v>496</v>
      </c>
      <c r="AN44" s="1047"/>
      <c r="AO44" s="1047"/>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8"/>
      <c r="Z45" s="1039"/>
      <c r="AA45" s="1040"/>
      <c r="AB45" s="1044"/>
      <c r="AC45" s="1045"/>
      <c r="AD45" s="1046"/>
      <c r="AE45" s="932"/>
      <c r="AF45" s="932"/>
      <c r="AG45" s="932"/>
      <c r="AH45" s="932"/>
      <c r="AI45" s="932"/>
      <c r="AJ45" s="932"/>
      <c r="AK45" s="932"/>
      <c r="AL45" s="407"/>
      <c r="AM45" s="932"/>
      <c r="AN45" s="932"/>
      <c r="AO45" s="932"/>
      <c r="AP45" s="407"/>
      <c r="AQ45" s="199"/>
      <c r="AR45" s="200"/>
      <c r="AS45" s="136" t="s">
        <v>232</v>
      </c>
      <c r="AT45" s="137"/>
      <c r="AU45" s="200"/>
      <c r="AV45" s="200"/>
      <c r="AW45" s="392" t="s">
        <v>179</v>
      </c>
      <c r="AX45" s="393"/>
      <c r="AY45" s="34">
        <f t="shared" ref="AY45:AY50" si="6">$AY$44</f>
        <v>0</v>
      </c>
    </row>
    <row r="46" spans="1:51" ht="22.5" customHeight="1" x14ac:dyDescent="0.15">
      <c r="A46" s="397"/>
      <c r="B46" s="395"/>
      <c r="C46" s="395"/>
      <c r="D46" s="395"/>
      <c r="E46" s="395"/>
      <c r="F46" s="396"/>
      <c r="G46" s="563"/>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60"/>
      <c r="AC46" s="1036"/>
      <c r="AD46" s="103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398"/>
      <c r="B47" s="399"/>
      <c r="C47" s="399"/>
      <c r="D47" s="399"/>
      <c r="E47" s="399"/>
      <c r="F47" s="400"/>
      <c r="G47" s="1016"/>
      <c r="H47" s="1017"/>
      <c r="I47" s="1017"/>
      <c r="J47" s="1017"/>
      <c r="K47" s="1017"/>
      <c r="L47" s="1017"/>
      <c r="M47" s="1017"/>
      <c r="N47" s="1017"/>
      <c r="O47" s="1018"/>
      <c r="P47" s="1024"/>
      <c r="Q47" s="1024"/>
      <c r="R47" s="1024"/>
      <c r="S47" s="1024"/>
      <c r="T47" s="1024"/>
      <c r="U47" s="1024"/>
      <c r="V47" s="1024"/>
      <c r="W47" s="1024"/>
      <c r="X47" s="1025"/>
      <c r="Y47" s="446" t="s">
        <v>54</v>
      </c>
      <c r="Z47" s="1029"/>
      <c r="AA47" s="1030"/>
      <c r="AB47" s="522"/>
      <c r="AC47" s="1035"/>
      <c r="AD47" s="103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2" t="s">
        <v>180</v>
      </c>
      <c r="AC48" s="1031"/>
      <c r="AD48" s="103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367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340</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37"/>
      <c r="Z51" s="822"/>
      <c r="AA51" s="823"/>
      <c r="AB51" s="556" t="s">
        <v>11</v>
      </c>
      <c r="AC51" s="1042"/>
      <c r="AD51" s="1043"/>
      <c r="AE51" s="1047" t="s">
        <v>377</v>
      </c>
      <c r="AF51" s="1047"/>
      <c r="AG51" s="1047"/>
      <c r="AH51" s="1047"/>
      <c r="AI51" s="1047" t="s">
        <v>399</v>
      </c>
      <c r="AJ51" s="1047"/>
      <c r="AK51" s="1047"/>
      <c r="AL51" s="556"/>
      <c r="AM51" s="1047" t="s">
        <v>496</v>
      </c>
      <c r="AN51" s="1047"/>
      <c r="AO51" s="1047"/>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8"/>
      <c r="Z52" s="1039"/>
      <c r="AA52" s="1040"/>
      <c r="AB52" s="1044"/>
      <c r="AC52" s="1045"/>
      <c r="AD52" s="1046"/>
      <c r="AE52" s="932"/>
      <c r="AF52" s="932"/>
      <c r="AG52" s="932"/>
      <c r="AH52" s="932"/>
      <c r="AI52" s="932"/>
      <c r="AJ52" s="932"/>
      <c r="AK52" s="932"/>
      <c r="AL52" s="407"/>
      <c r="AM52" s="932"/>
      <c r="AN52" s="932"/>
      <c r="AO52" s="932"/>
      <c r="AP52" s="407"/>
      <c r="AQ52" s="199"/>
      <c r="AR52" s="200"/>
      <c r="AS52" s="136" t="s">
        <v>232</v>
      </c>
      <c r="AT52" s="137"/>
      <c r="AU52" s="200"/>
      <c r="AV52" s="200"/>
      <c r="AW52" s="392" t="s">
        <v>179</v>
      </c>
      <c r="AX52" s="393"/>
      <c r="AY52" s="34">
        <f t="shared" ref="AY52:AY57" si="7">$AY$51</f>
        <v>0</v>
      </c>
    </row>
    <row r="53" spans="1:51" ht="22.5" customHeight="1" x14ac:dyDescent="0.15">
      <c r="A53" s="397"/>
      <c r="B53" s="395"/>
      <c r="C53" s="395"/>
      <c r="D53" s="395"/>
      <c r="E53" s="395"/>
      <c r="F53" s="396"/>
      <c r="G53" s="563"/>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60"/>
      <c r="AC53" s="1036"/>
      <c r="AD53" s="103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398"/>
      <c r="B54" s="399"/>
      <c r="C54" s="399"/>
      <c r="D54" s="399"/>
      <c r="E54" s="399"/>
      <c r="F54" s="400"/>
      <c r="G54" s="1016"/>
      <c r="H54" s="1017"/>
      <c r="I54" s="1017"/>
      <c r="J54" s="1017"/>
      <c r="K54" s="1017"/>
      <c r="L54" s="1017"/>
      <c r="M54" s="1017"/>
      <c r="N54" s="1017"/>
      <c r="O54" s="1018"/>
      <c r="P54" s="1024"/>
      <c r="Q54" s="1024"/>
      <c r="R54" s="1024"/>
      <c r="S54" s="1024"/>
      <c r="T54" s="1024"/>
      <c r="U54" s="1024"/>
      <c r="V54" s="1024"/>
      <c r="W54" s="1024"/>
      <c r="X54" s="1025"/>
      <c r="Y54" s="446" t="s">
        <v>54</v>
      </c>
      <c r="Z54" s="1029"/>
      <c r="AA54" s="1030"/>
      <c r="AB54" s="522"/>
      <c r="AC54" s="1035"/>
      <c r="AD54" s="103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2" t="s">
        <v>180</v>
      </c>
      <c r="AC55" s="1031"/>
      <c r="AD55" s="103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340</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37"/>
      <c r="Z58" s="822"/>
      <c r="AA58" s="823"/>
      <c r="AB58" s="1041" t="s">
        <v>11</v>
      </c>
      <c r="AC58" s="1042"/>
      <c r="AD58" s="1043"/>
      <c r="AE58" s="1047" t="s">
        <v>377</v>
      </c>
      <c r="AF58" s="1047"/>
      <c r="AG58" s="1047"/>
      <c r="AH58" s="1047"/>
      <c r="AI58" s="1047" t="s">
        <v>399</v>
      </c>
      <c r="AJ58" s="1047"/>
      <c r="AK58" s="1047"/>
      <c r="AL58" s="556"/>
      <c r="AM58" s="1047" t="s">
        <v>496</v>
      </c>
      <c r="AN58" s="1047"/>
      <c r="AO58" s="1047"/>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8"/>
      <c r="Z59" s="1039"/>
      <c r="AA59" s="1040"/>
      <c r="AB59" s="1044"/>
      <c r="AC59" s="1045"/>
      <c r="AD59" s="1046"/>
      <c r="AE59" s="932"/>
      <c r="AF59" s="932"/>
      <c r="AG59" s="932"/>
      <c r="AH59" s="932"/>
      <c r="AI59" s="932"/>
      <c r="AJ59" s="932"/>
      <c r="AK59" s="932"/>
      <c r="AL59" s="407"/>
      <c r="AM59" s="932"/>
      <c r="AN59" s="932"/>
      <c r="AO59" s="932"/>
      <c r="AP59" s="407"/>
      <c r="AQ59" s="199"/>
      <c r="AR59" s="200"/>
      <c r="AS59" s="136" t="s">
        <v>232</v>
      </c>
      <c r="AT59" s="137"/>
      <c r="AU59" s="200"/>
      <c r="AV59" s="200"/>
      <c r="AW59" s="392" t="s">
        <v>179</v>
      </c>
      <c r="AX59" s="393"/>
      <c r="AY59" s="34">
        <f t="shared" ref="AY59:AY64" si="8">$AY$58</f>
        <v>0</v>
      </c>
    </row>
    <row r="60" spans="1:51" ht="22.5" customHeight="1" x14ac:dyDescent="0.15">
      <c r="A60" s="397"/>
      <c r="B60" s="395"/>
      <c r="C60" s="395"/>
      <c r="D60" s="395"/>
      <c r="E60" s="395"/>
      <c r="F60" s="396"/>
      <c r="G60" s="563"/>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60"/>
      <c r="AC60" s="1036"/>
      <c r="AD60" s="103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398"/>
      <c r="B61" s="399"/>
      <c r="C61" s="399"/>
      <c r="D61" s="399"/>
      <c r="E61" s="399"/>
      <c r="F61" s="400"/>
      <c r="G61" s="1016"/>
      <c r="H61" s="1017"/>
      <c r="I61" s="1017"/>
      <c r="J61" s="1017"/>
      <c r="K61" s="1017"/>
      <c r="L61" s="1017"/>
      <c r="M61" s="1017"/>
      <c r="N61" s="1017"/>
      <c r="O61" s="1018"/>
      <c r="P61" s="1024"/>
      <c r="Q61" s="1024"/>
      <c r="R61" s="1024"/>
      <c r="S61" s="1024"/>
      <c r="T61" s="1024"/>
      <c r="U61" s="1024"/>
      <c r="V61" s="1024"/>
      <c r="W61" s="1024"/>
      <c r="X61" s="1025"/>
      <c r="Y61" s="446" t="s">
        <v>54</v>
      </c>
      <c r="Z61" s="1029"/>
      <c r="AA61" s="1030"/>
      <c r="AB61" s="522"/>
      <c r="AC61" s="1035"/>
      <c r="AD61" s="103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2" t="s">
        <v>180</v>
      </c>
      <c r="AC62" s="1031"/>
      <c r="AD62" s="103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340</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37"/>
      <c r="Z65" s="822"/>
      <c r="AA65" s="823"/>
      <c r="AB65" s="1041" t="s">
        <v>11</v>
      </c>
      <c r="AC65" s="1042"/>
      <c r="AD65" s="1043"/>
      <c r="AE65" s="1047" t="s">
        <v>377</v>
      </c>
      <c r="AF65" s="1047"/>
      <c r="AG65" s="1047"/>
      <c r="AH65" s="1047"/>
      <c r="AI65" s="1047" t="s">
        <v>399</v>
      </c>
      <c r="AJ65" s="1047"/>
      <c r="AK65" s="1047"/>
      <c r="AL65" s="556"/>
      <c r="AM65" s="1047" t="s">
        <v>496</v>
      </c>
      <c r="AN65" s="1047"/>
      <c r="AO65" s="1047"/>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8"/>
      <c r="Z66" s="1039"/>
      <c r="AA66" s="1040"/>
      <c r="AB66" s="1044"/>
      <c r="AC66" s="1045"/>
      <c r="AD66" s="1046"/>
      <c r="AE66" s="932"/>
      <c r="AF66" s="932"/>
      <c r="AG66" s="932"/>
      <c r="AH66" s="932"/>
      <c r="AI66" s="932"/>
      <c r="AJ66" s="932"/>
      <c r="AK66" s="932"/>
      <c r="AL66" s="407"/>
      <c r="AM66" s="932"/>
      <c r="AN66" s="932"/>
      <c r="AO66" s="932"/>
      <c r="AP66" s="407"/>
      <c r="AQ66" s="199"/>
      <c r="AR66" s="200"/>
      <c r="AS66" s="136" t="s">
        <v>232</v>
      </c>
      <c r="AT66" s="137"/>
      <c r="AU66" s="200"/>
      <c r="AV66" s="200"/>
      <c r="AW66" s="392" t="s">
        <v>179</v>
      </c>
      <c r="AX66" s="393"/>
      <c r="AY66" s="34">
        <f t="shared" ref="AY66:AY71" si="9">$AY$65</f>
        <v>0</v>
      </c>
    </row>
    <row r="67" spans="1:51" ht="22.5" customHeight="1" x14ac:dyDescent="0.15">
      <c r="A67" s="397"/>
      <c r="B67" s="395"/>
      <c r="C67" s="395"/>
      <c r="D67" s="395"/>
      <c r="E67" s="395"/>
      <c r="F67" s="396"/>
      <c r="G67" s="563"/>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60"/>
      <c r="AC67" s="1036"/>
      <c r="AD67" s="103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398"/>
      <c r="B68" s="399"/>
      <c r="C68" s="399"/>
      <c r="D68" s="399"/>
      <c r="E68" s="399"/>
      <c r="F68" s="400"/>
      <c r="G68" s="1016"/>
      <c r="H68" s="1017"/>
      <c r="I68" s="1017"/>
      <c r="J68" s="1017"/>
      <c r="K68" s="1017"/>
      <c r="L68" s="1017"/>
      <c r="M68" s="1017"/>
      <c r="N68" s="1017"/>
      <c r="O68" s="1018"/>
      <c r="P68" s="1024"/>
      <c r="Q68" s="1024"/>
      <c r="R68" s="1024"/>
      <c r="S68" s="1024"/>
      <c r="T68" s="1024"/>
      <c r="U68" s="1024"/>
      <c r="V68" s="1024"/>
      <c r="W68" s="1024"/>
      <c r="X68" s="1025"/>
      <c r="Y68" s="446" t="s">
        <v>54</v>
      </c>
      <c r="Z68" s="1029"/>
      <c r="AA68" s="1030"/>
      <c r="AB68" s="522"/>
      <c r="AC68" s="1035"/>
      <c r="AD68" s="103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9"/>
      <c r="H69" s="1020"/>
      <c r="I69" s="1020"/>
      <c r="J69" s="1020"/>
      <c r="K69" s="1020"/>
      <c r="L69" s="1020"/>
      <c r="M69" s="1020"/>
      <c r="N69" s="1020"/>
      <c r="O69" s="1021"/>
      <c r="P69" s="1026"/>
      <c r="Q69" s="1026"/>
      <c r="R69" s="1026"/>
      <c r="S69" s="1026"/>
      <c r="T69" s="1026"/>
      <c r="U69" s="1026"/>
      <c r="V69" s="1026"/>
      <c r="W69" s="1026"/>
      <c r="X69" s="1027"/>
      <c r="Y69" s="446" t="s">
        <v>13</v>
      </c>
      <c r="Z69" s="1029"/>
      <c r="AA69" s="103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367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U6" sqref="AU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593" t="s">
        <v>1116</v>
      </c>
      <c r="H2" s="594"/>
      <c r="I2" s="594"/>
      <c r="J2" s="594"/>
      <c r="K2" s="594"/>
      <c r="L2" s="594"/>
      <c r="M2" s="594"/>
      <c r="N2" s="594"/>
      <c r="O2" s="594"/>
      <c r="P2" s="594"/>
      <c r="Q2" s="594"/>
      <c r="R2" s="594"/>
      <c r="S2" s="594"/>
      <c r="T2" s="594"/>
      <c r="U2" s="594"/>
      <c r="V2" s="594"/>
      <c r="W2" s="594"/>
      <c r="X2" s="594"/>
      <c r="Y2" s="594"/>
      <c r="Z2" s="594"/>
      <c r="AA2" s="594"/>
      <c r="AB2" s="595"/>
      <c r="AC2" s="593" t="s">
        <v>801</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1</v>
      </c>
    </row>
    <row r="3" spans="1:51" ht="24.75" customHeight="1" x14ac:dyDescent="0.15">
      <c r="A3" s="1060"/>
      <c r="B3" s="1061"/>
      <c r="C3" s="1061"/>
      <c r="D3" s="1061"/>
      <c r="E3" s="1061"/>
      <c r="F3" s="1062"/>
      <c r="G3" s="808" t="s">
        <v>17</v>
      </c>
      <c r="H3" s="666"/>
      <c r="I3" s="666"/>
      <c r="J3" s="666"/>
      <c r="K3" s="666"/>
      <c r="L3" s="665" t="s">
        <v>18</v>
      </c>
      <c r="M3" s="666"/>
      <c r="N3" s="666"/>
      <c r="O3" s="666"/>
      <c r="P3" s="666"/>
      <c r="Q3" s="666"/>
      <c r="R3" s="666"/>
      <c r="S3" s="666"/>
      <c r="T3" s="666"/>
      <c r="U3" s="666"/>
      <c r="V3" s="666"/>
      <c r="W3" s="666"/>
      <c r="X3" s="667"/>
      <c r="Y3" s="651" t="s">
        <v>19</v>
      </c>
      <c r="Z3" s="652"/>
      <c r="AA3" s="652"/>
      <c r="AB3" s="794"/>
      <c r="AC3" s="808"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1</v>
      </c>
    </row>
    <row r="4" spans="1:51" ht="75" customHeight="1" x14ac:dyDescent="0.15">
      <c r="A4" s="1060"/>
      <c r="B4" s="1061"/>
      <c r="C4" s="1061"/>
      <c r="D4" s="1061"/>
      <c r="E4" s="1061"/>
      <c r="F4" s="1062"/>
      <c r="G4" s="668"/>
      <c r="H4" s="669"/>
      <c r="I4" s="669"/>
      <c r="J4" s="669"/>
      <c r="K4" s="670"/>
      <c r="L4" s="662" t="s">
        <v>830</v>
      </c>
      <c r="M4" s="663"/>
      <c r="N4" s="663"/>
      <c r="O4" s="663"/>
      <c r="P4" s="663"/>
      <c r="Q4" s="663"/>
      <c r="R4" s="663"/>
      <c r="S4" s="663"/>
      <c r="T4" s="663"/>
      <c r="U4" s="663"/>
      <c r="V4" s="663"/>
      <c r="W4" s="663"/>
      <c r="X4" s="664"/>
      <c r="Y4" s="382">
        <v>6</v>
      </c>
      <c r="Z4" s="383"/>
      <c r="AA4" s="383"/>
      <c r="AB4" s="798"/>
      <c r="AC4" s="668" t="s">
        <v>1005</v>
      </c>
      <c r="AD4" s="669"/>
      <c r="AE4" s="669"/>
      <c r="AF4" s="669"/>
      <c r="AG4" s="670"/>
      <c r="AH4" s="662" t="s">
        <v>1025</v>
      </c>
      <c r="AI4" s="663"/>
      <c r="AJ4" s="663"/>
      <c r="AK4" s="663"/>
      <c r="AL4" s="663"/>
      <c r="AM4" s="663"/>
      <c r="AN4" s="663"/>
      <c r="AO4" s="663"/>
      <c r="AP4" s="663"/>
      <c r="AQ4" s="663"/>
      <c r="AR4" s="663"/>
      <c r="AS4" s="663"/>
      <c r="AT4" s="664"/>
      <c r="AU4" s="382">
        <v>12.4</v>
      </c>
      <c r="AV4" s="383"/>
      <c r="AW4" s="383"/>
      <c r="AX4" s="384"/>
      <c r="AY4" s="34">
        <f t="shared" ref="AY4:AY14" si="0">$AY$2</f>
        <v>1</v>
      </c>
    </row>
    <row r="5" spans="1:51" ht="24.75" customHeight="1" x14ac:dyDescent="0.15">
      <c r="A5" s="1060"/>
      <c r="B5" s="1061"/>
      <c r="C5" s="1061"/>
      <c r="D5" s="1061"/>
      <c r="E5" s="1061"/>
      <c r="F5" s="1062"/>
      <c r="G5" s="604"/>
      <c r="H5" s="605"/>
      <c r="I5" s="605"/>
      <c r="J5" s="605"/>
      <c r="K5" s="606"/>
      <c r="L5" s="596"/>
      <c r="M5" s="597"/>
      <c r="N5" s="597"/>
      <c r="O5" s="597"/>
      <c r="P5" s="597"/>
      <c r="Q5" s="597"/>
      <c r="R5" s="597"/>
      <c r="S5" s="597"/>
      <c r="T5" s="597"/>
      <c r="U5" s="597"/>
      <c r="V5" s="597"/>
      <c r="W5" s="597"/>
      <c r="X5" s="598"/>
      <c r="Y5" s="599"/>
      <c r="Z5" s="600"/>
      <c r="AA5" s="600"/>
      <c r="AB5" s="610"/>
      <c r="AC5" s="604" t="s">
        <v>1185</v>
      </c>
      <c r="AD5" s="605"/>
      <c r="AE5" s="605"/>
      <c r="AF5" s="605"/>
      <c r="AG5" s="606"/>
      <c r="AH5" s="596" t="s">
        <v>1028</v>
      </c>
      <c r="AI5" s="597"/>
      <c r="AJ5" s="597"/>
      <c r="AK5" s="597"/>
      <c r="AL5" s="597"/>
      <c r="AM5" s="597"/>
      <c r="AN5" s="597"/>
      <c r="AO5" s="597"/>
      <c r="AP5" s="597"/>
      <c r="AQ5" s="597"/>
      <c r="AR5" s="597"/>
      <c r="AS5" s="597"/>
      <c r="AT5" s="598"/>
      <c r="AU5" s="599">
        <v>3</v>
      </c>
      <c r="AV5" s="600"/>
      <c r="AW5" s="600"/>
      <c r="AX5" s="601"/>
      <c r="AY5" s="34">
        <f t="shared" si="0"/>
        <v>1</v>
      </c>
    </row>
    <row r="6" spans="1:51" ht="24.75" customHeight="1" x14ac:dyDescent="0.15">
      <c r="A6" s="1060"/>
      <c r="B6" s="1061"/>
      <c r="C6" s="1061"/>
      <c r="D6" s="1061"/>
      <c r="E6" s="1061"/>
      <c r="F6" s="1062"/>
      <c r="G6" s="604"/>
      <c r="H6" s="605"/>
      <c r="I6" s="605"/>
      <c r="J6" s="605"/>
      <c r="K6" s="606"/>
      <c r="L6" s="596"/>
      <c r="M6" s="597"/>
      <c r="N6" s="597"/>
      <c r="O6" s="597"/>
      <c r="P6" s="597"/>
      <c r="Q6" s="597"/>
      <c r="R6" s="597"/>
      <c r="S6" s="597"/>
      <c r="T6" s="597"/>
      <c r="U6" s="597"/>
      <c r="V6" s="597"/>
      <c r="W6" s="597"/>
      <c r="X6" s="598"/>
      <c r="Y6" s="599"/>
      <c r="Z6" s="600"/>
      <c r="AA6" s="600"/>
      <c r="AB6" s="610"/>
      <c r="AC6" s="604" t="s">
        <v>1021</v>
      </c>
      <c r="AD6" s="605"/>
      <c r="AE6" s="605"/>
      <c r="AF6" s="605"/>
      <c r="AG6" s="606"/>
      <c r="AH6" s="596" t="s">
        <v>1184</v>
      </c>
      <c r="AI6" s="597"/>
      <c r="AJ6" s="597"/>
      <c r="AK6" s="597"/>
      <c r="AL6" s="597"/>
      <c r="AM6" s="597"/>
      <c r="AN6" s="597"/>
      <c r="AO6" s="597"/>
      <c r="AP6" s="597"/>
      <c r="AQ6" s="597"/>
      <c r="AR6" s="597"/>
      <c r="AS6" s="597"/>
      <c r="AT6" s="598"/>
      <c r="AU6" s="599">
        <v>2.8</v>
      </c>
      <c r="AV6" s="600"/>
      <c r="AW6" s="600"/>
      <c r="AX6" s="601"/>
      <c r="AY6" s="34">
        <f t="shared" si="0"/>
        <v>1</v>
      </c>
    </row>
    <row r="7" spans="1:51" ht="24.75" customHeight="1" x14ac:dyDescent="0.15">
      <c r="A7" s="1060"/>
      <c r="B7" s="1061"/>
      <c r="C7" s="1061"/>
      <c r="D7" s="1061"/>
      <c r="E7" s="1061"/>
      <c r="F7" s="1062"/>
      <c r="G7" s="604"/>
      <c r="H7" s="605"/>
      <c r="I7" s="605"/>
      <c r="J7" s="605"/>
      <c r="K7" s="606"/>
      <c r="L7" s="596"/>
      <c r="M7" s="597"/>
      <c r="N7" s="597"/>
      <c r="O7" s="597"/>
      <c r="P7" s="597"/>
      <c r="Q7" s="597"/>
      <c r="R7" s="597"/>
      <c r="S7" s="597"/>
      <c r="T7" s="597"/>
      <c r="U7" s="597"/>
      <c r="V7" s="597"/>
      <c r="W7" s="597"/>
      <c r="X7" s="598"/>
      <c r="Y7" s="599"/>
      <c r="Z7" s="600"/>
      <c r="AA7" s="600"/>
      <c r="AB7" s="610"/>
      <c r="AC7" s="604" t="s">
        <v>1022</v>
      </c>
      <c r="AD7" s="605"/>
      <c r="AE7" s="605"/>
      <c r="AF7" s="605"/>
      <c r="AG7" s="606"/>
      <c r="AH7" s="596" t="s">
        <v>1026</v>
      </c>
      <c r="AI7" s="597"/>
      <c r="AJ7" s="597"/>
      <c r="AK7" s="597"/>
      <c r="AL7" s="597"/>
      <c r="AM7" s="597"/>
      <c r="AN7" s="597"/>
      <c r="AO7" s="597"/>
      <c r="AP7" s="597"/>
      <c r="AQ7" s="597"/>
      <c r="AR7" s="597"/>
      <c r="AS7" s="597"/>
      <c r="AT7" s="598"/>
      <c r="AU7" s="599">
        <v>0.8</v>
      </c>
      <c r="AV7" s="600"/>
      <c r="AW7" s="600"/>
      <c r="AX7" s="601"/>
      <c r="AY7" s="34">
        <f t="shared" si="0"/>
        <v>1</v>
      </c>
    </row>
    <row r="8" spans="1:51" ht="24.75" customHeight="1" x14ac:dyDescent="0.15">
      <c r="A8" s="1060"/>
      <c r="B8" s="1061"/>
      <c r="C8" s="1061"/>
      <c r="D8" s="1061"/>
      <c r="E8" s="1061"/>
      <c r="F8" s="1062"/>
      <c r="G8" s="604"/>
      <c r="H8" s="605"/>
      <c r="I8" s="605"/>
      <c r="J8" s="605"/>
      <c r="K8" s="606"/>
      <c r="L8" s="596"/>
      <c r="M8" s="597"/>
      <c r="N8" s="597"/>
      <c r="O8" s="597"/>
      <c r="P8" s="597"/>
      <c r="Q8" s="597"/>
      <c r="R8" s="597"/>
      <c r="S8" s="597"/>
      <c r="T8" s="597"/>
      <c r="U8" s="597"/>
      <c r="V8" s="597"/>
      <c r="W8" s="597"/>
      <c r="X8" s="598"/>
      <c r="Y8" s="599"/>
      <c r="Z8" s="600"/>
      <c r="AA8" s="600"/>
      <c r="AB8" s="610"/>
      <c r="AC8" s="604" t="s">
        <v>1023</v>
      </c>
      <c r="AD8" s="605"/>
      <c r="AE8" s="605"/>
      <c r="AF8" s="605"/>
      <c r="AG8" s="606"/>
      <c r="AH8" s="596" t="s">
        <v>1027</v>
      </c>
      <c r="AI8" s="597"/>
      <c r="AJ8" s="597"/>
      <c r="AK8" s="597"/>
      <c r="AL8" s="597"/>
      <c r="AM8" s="597"/>
      <c r="AN8" s="597"/>
      <c r="AO8" s="597"/>
      <c r="AP8" s="597"/>
      <c r="AQ8" s="597"/>
      <c r="AR8" s="597"/>
      <c r="AS8" s="597"/>
      <c r="AT8" s="598"/>
      <c r="AU8" s="599">
        <v>0</v>
      </c>
      <c r="AV8" s="600"/>
      <c r="AW8" s="600"/>
      <c r="AX8" s="601"/>
      <c r="AY8" s="34">
        <f t="shared" si="0"/>
        <v>1</v>
      </c>
    </row>
    <row r="9" spans="1:51" ht="24.75" customHeight="1" x14ac:dyDescent="0.15">
      <c r="A9" s="1060"/>
      <c r="B9" s="1061"/>
      <c r="C9" s="1061"/>
      <c r="D9" s="1061"/>
      <c r="E9" s="1061"/>
      <c r="F9" s="1062"/>
      <c r="G9" s="604"/>
      <c r="H9" s="605"/>
      <c r="I9" s="605"/>
      <c r="J9" s="605"/>
      <c r="K9" s="606"/>
      <c r="L9" s="596"/>
      <c r="M9" s="597"/>
      <c r="N9" s="597"/>
      <c r="O9" s="597"/>
      <c r="P9" s="597"/>
      <c r="Q9" s="597"/>
      <c r="R9" s="597"/>
      <c r="S9" s="597"/>
      <c r="T9" s="597"/>
      <c r="U9" s="597"/>
      <c r="V9" s="597"/>
      <c r="W9" s="597"/>
      <c r="X9" s="598"/>
      <c r="Y9" s="599"/>
      <c r="Z9" s="600"/>
      <c r="AA9" s="600"/>
      <c r="AB9" s="610"/>
      <c r="AC9" s="604" t="s">
        <v>1024</v>
      </c>
      <c r="AD9" s="605"/>
      <c r="AE9" s="605"/>
      <c r="AF9" s="605"/>
      <c r="AG9" s="606"/>
      <c r="AH9" s="596" t="s">
        <v>1029</v>
      </c>
      <c r="AI9" s="597"/>
      <c r="AJ9" s="597"/>
      <c r="AK9" s="597"/>
      <c r="AL9" s="597"/>
      <c r="AM9" s="597"/>
      <c r="AN9" s="597"/>
      <c r="AO9" s="597"/>
      <c r="AP9" s="597"/>
      <c r="AQ9" s="597"/>
      <c r="AR9" s="597"/>
      <c r="AS9" s="597"/>
      <c r="AT9" s="598"/>
      <c r="AU9" s="599">
        <v>6</v>
      </c>
      <c r="AV9" s="600"/>
      <c r="AW9" s="600"/>
      <c r="AX9" s="601"/>
      <c r="AY9" s="34">
        <f t="shared" si="0"/>
        <v>1</v>
      </c>
    </row>
    <row r="10" spans="1:51" ht="24.75" customHeight="1" x14ac:dyDescent="0.15">
      <c r="A10" s="1060"/>
      <c r="B10" s="1061"/>
      <c r="C10" s="1061"/>
      <c r="D10" s="1061"/>
      <c r="E10" s="1061"/>
      <c r="F10" s="106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1</v>
      </c>
    </row>
    <row r="11" spans="1:51" ht="24.75" customHeight="1" x14ac:dyDescent="0.15">
      <c r="A11" s="1060"/>
      <c r="B11" s="1061"/>
      <c r="C11" s="1061"/>
      <c r="D11" s="1061"/>
      <c r="E11" s="1061"/>
      <c r="F11" s="106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1</v>
      </c>
    </row>
    <row r="12" spans="1:51" ht="24.75" customHeight="1" x14ac:dyDescent="0.15">
      <c r="A12" s="1060"/>
      <c r="B12" s="1061"/>
      <c r="C12" s="1061"/>
      <c r="D12" s="1061"/>
      <c r="E12" s="1061"/>
      <c r="F12" s="106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1</v>
      </c>
    </row>
    <row r="13" spans="1:51" ht="24.75" customHeight="1" x14ac:dyDescent="0.15">
      <c r="A13" s="1060"/>
      <c r="B13" s="1061"/>
      <c r="C13" s="1061"/>
      <c r="D13" s="1061"/>
      <c r="E13" s="1061"/>
      <c r="F13" s="106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1</v>
      </c>
    </row>
    <row r="14" spans="1:51" ht="24.75" customHeight="1" thickBot="1" x14ac:dyDescent="0.2">
      <c r="A14" s="1060"/>
      <c r="B14" s="1061"/>
      <c r="C14" s="1061"/>
      <c r="D14" s="1061"/>
      <c r="E14" s="1061"/>
      <c r="F14" s="1062"/>
      <c r="G14" s="819" t="s">
        <v>20</v>
      </c>
      <c r="H14" s="820"/>
      <c r="I14" s="820"/>
      <c r="J14" s="820"/>
      <c r="K14" s="820"/>
      <c r="L14" s="821"/>
      <c r="M14" s="822"/>
      <c r="N14" s="822"/>
      <c r="O14" s="822"/>
      <c r="P14" s="822"/>
      <c r="Q14" s="822"/>
      <c r="R14" s="822"/>
      <c r="S14" s="822"/>
      <c r="T14" s="822"/>
      <c r="U14" s="822"/>
      <c r="V14" s="822"/>
      <c r="W14" s="822"/>
      <c r="X14" s="823"/>
      <c r="Y14" s="824">
        <f>SUM(Y4:AB13)</f>
        <v>6</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25</v>
      </c>
      <c r="AV14" s="825"/>
      <c r="AW14" s="825"/>
      <c r="AX14" s="827"/>
      <c r="AY14" s="34">
        <f t="shared" si="0"/>
        <v>1</v>
      </c>
    </row>
    <row r="15" spans="1:51" ht="30" customHeight="1" x14ac:dyDescent="0.15">
      <c r="A15" s="1060"/>
      <c r="B15" s="1061"/>
      <c r="C15" s="1061"/>
      <c r="D15" s="1061"/>
      <c r="E15" s="1061"/>
      <c r="F15" s="1062"/>
      <c r="G15" s="593" t="s">
        <v>1045</v>
      </c>
      <c r="H15" s="594"/>
      <c r="I15" s="594"/>
      <c r="J15" s="594"/>
      <c r="K15" s="594"/>
      <c r="L15" s="594"/>
      <c r="M15" s="594"/>
      <c r="N15" s="594"/>
      <c r="O15" s="594"/>
      <c r="P15" s="594"/>
      <c r="Q15" s="594"/>
      <c r="R15" s="594"/>
      <c r="S15" s="594"/>
      <c r="T15" s="594"/>
      <c r="U15" s="594"/>
      <c r="V15" s="594"/>
      <c r="W15" s="594"/>
      <c r="X15" s="594"/>
      <c r="Y15" s="594"/>
      <c r="Z15" s="594"/>
      <c r="AA15" s="594"/>
      <c r="AB15" s="595"/>
      <c r="AC15" s="593" t="s">
        <v>1057</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1</v>
      </c>
    </row>
    <row r="16" spans="1:51" ht="25.5" customHeight="1" x14ac:dyDescent="0.15">
      <c r="A16" s="1060"/>
      <c r="B16" s="1061"/>
      <c r="C16" s="1061"/>
      <c r="D16" s="1061"/>
      <c r="E16" s="1061"/>
      <c r="F16" s="1062"/>
      <c r="G16" s="808"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4"/>
      <c r="AC16" s="808"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1</v>
      </c>
    </row>
    <row r="17" spans="1:51" ht="24.75" customHeight="1" x14ac:dyDescent="0.15">
      <c r="A17" s="1060"/>
      <c r="B17" s="1061"/>
      <c r="C17" s="1061"/>
      <c r="D17" s="1061"/>
      <c r="E17" s="1061"/>
      <c r="F17" s="1062"/>
      <c r="G17" s="668"/>
      <c r="H17" s="669"/>
      <c r="I17" s="669"/>
      <c r="J17" s="669"/>
      <c r="K17" s="670"/>
      <c r="L17" s="662" t="s">
        <v>1046</v>
      </c>
      <c r="M17" s="663"/>
      <c r="N17" s="663"/>
      <c r="O17" s="663"/>
      <c r="P17" s="663"/>
      <c r="Q17" s="663"/>
      <c r="R17" s="663"/>
      <c r="S17" s="663"/>
      <c r="T17" s="663"/>
      <c r="U17" s="663"/>
      <c r="V17" s="663"/>
      <c r="W17" s="663"/>
      <c r="X17" s="664"/>
      <c r="Y17" s="382">
        <v>0.1</v>
      </c>
      <c r="Z17" s="383"/>
      <c r="AA17" s="383"/>
      <c r="AB17" s="798"/>
      <c r="AC17" s="668" t="s">
        <v>786</v>
      </c>
      <c r="AD17" s="669"/>
      <c r="AE17" s="669"/>
      <c r="AF17" s="669"/>
      <c r="AG17" s="670"/>
      <c r="AH17" s="662" t="s">
        <v>1058</v>
      </c>
      <c r="AI17" s="663"/>
      <c r="AJ17" s="663"/>
      <c r="AK17" s="663"/>
      <c r="AL17" s="663"/>
      <c r="AM17" s="663"/>
      <c r="AN17" s="663"/>
      <c r="AO17" s="663"/>
      <c r="AP17" s="663"/>
      <c r="AQ17" s="663"/>
      <c r="AR17" s="663"/>
      <c r="AS17" s="663"/>
      <c r="AT17" s="664"/>
      <c r="AU17" s="382">
        <v>8</v>
      </c>
      <c r="AV17" s="383"/>
      <c r="AW17" s="383"/>
      <c r="AX17" s="384"/>
      <c r="AY17" s="34">
        <f t="shared" ref="AY17:AY27" si="1">$AY$15</f>
        <v>1</v>
      </c>
    </row>
    <row r="18" spans="1:51" ht="24.75" customHeight="1" x14ac:dyDescent="0.15">
      <c r="A18" s="1060"/>
      <c r="B18" s="1061"/>
      <c r="C18" s="1061"/>
      <c r="D18" s="1061"/>
      <c r="E18" s="1061"/>
      <c r="F18" s="106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1</v>
      </c>
    </row>
    <row r="19" spans="1:51" ht="24.75" customHeight="1" x14ac:dyDescent="0.15">
      <c r="A19" s="1060"/>
      <c r="B19" s="1061"/>
      <c r="C19" s="1061"/>
      <c r="D19" s="1061"/>
      <c r="E19" s="1061"/>
      <c r="F19" s="106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1</v>
      </c>
    </row>
    <row r="20" spans="1:51" ht="24.75" customHeight="1" x14ac:dyDescent="0.15">
      <c r="A20" s="1060"/>
      <c r="B20" s="1061"/>
      <c r="C20" s="1061"/>
      <c r="D20" s="1061"/>
      <c r="E20" s="1061"/>
      <c r="F20" s="106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1</v>
      </c>
    </row>
    <row r="21" spans="1:51" ht="24.75" customHeight="1" x14ac:dyDescent="0.15">
      <c r="A21" s="1060"/>
      <c r="B21" s="1061"/>
      <c r="C21" s="1061"/>
      <c r="D21" s="1061"/>
      <c r="E21" s="1061"/>
      <c r="F21" s="106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1</v>
      </c>
    </row>
    <row r="22" spans="1:51" ht="24.75" customHeight="1" x14ac:dyDescent="0.15">
      <c r="A22" s="1060"/>
      <c r="B22" s="1061"/>
      <c r="C22" s="1061"/>
      <c r="D22" s="1061"/>
      <c r="E22" s="1061"/>
      <c r="F22" s="106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1</v>
      </c>
    </row>
    <row r="23" spans="1:51" ht="24.75" customHeight="1" x14ac:dyDescent="0.15">
      <c r="A23" s="1060"/>
      <c r="B23" s="1061"/>
      <c r="C23" s="1061"/>
      <c r="D23" s="1061"/>
      <c r="E23" s="1061"/>
      <c r="F23" s="106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1</v>
      </c>
    </row>
    <row r="24" spans="1:51" ht="24.75" customHeight="1" x14ac:dyDescent="0.15">
      <c r="A24" s="1060"/>
      <c r="B24" s="1061"/>
      <c r="C24" s="1061"/>
      <c r="D24" s="1061"/>
      <c r="E24" s="1061"/>
      <c r="F24" s="106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1</v>
      </c>
    </row>
    <row r="25" spans="1:51" ht="24.75" customHeight="1" x14ac:dyDescent="0.15">
      <c r="A25" s="1060"/>
      <c r="B25" s="1061"/>
      <c r="C25" s="1061"/>
      <c r="D25" s="1061"/>
      <c r="E25" s="1061"/>
      <c r="F25" s="106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1</v>
      </c>
    </row>
    <row r="26" spans="1:51" ht="24.75" customHeight="1" x14ac:dyDescent="0.15">
      <c r="A26" s="1060"/>
      <c r="B26" s="1061"/>
      <c r="C26" s="1061"/>
      <c r="D26" s="1061"/>
      <c r="E26" s="1061"/>
      <c r="F26" s="106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1</v>
      </c>
    </row>
    <row r="27" spans="1:51" ht="24.75" customHeight="1" x14ac:dyDescent="0.15">
      <c r="A27" s="1060"/>
      <c r="B27" s="1061"/>
      <c r="C27" s="1061"/>
      <c r="D27" s="1061"/>
      <c r="E27" s="1061"/>
      <c r="F27" s="1062"/>
      <c r="G27" s="819" t="s">
        <v>20</v>
      </c>
      <c r="H27" s="820"/>
      <c r="I27" s="820"/>
      <c r="J27" s="820"/>
      <c r="K27" s="820"/>
      <c r="L27" s="821"/>
      <c r="M27" s="822"/>
      <c r="N27" s="822"/>
      <c r="O27" s="822"/>
      <c r="P27" s="822"/>
      <c r="Q27" s="822"/>
      <c r="R27" s="822"/>
      <c r="S27" s="822"/>
      <c r="T27" s="822"/>
      <c r="U27" s="822"/>
      <c r="V27" s="822"/>
      <c r="W27" s="822"/>
      <c r="X27" s="823"/>
      <c r="Y27" s="824">
        <f>SUM(Y17:AB26)</f>
        <v>0.1</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8</v>
      </c>
      <c r="AV27" s="825"/>
      <c r="AW27" s="825"/>
      <c r="AX27" s="827"/>
      <c r="AY27" s="34">
        <f t="shared" si="1"/>
        <v>1</v>
      </c>
    </row>
    <row r="28" spans="1:51" ht="30" hidden="1" customHeight="1" x14ac:dyDescent="0.15">
      <c r="A28" s="1060"/>
      <c r="B28" s="1061"/>
      <c r="C28" s="1061"/>
      <c r="D28" s="1061"/>
      <c r="E28" s="1061"/>
      <c r="F28" s="1062"/>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266</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hidden="1" customHeight="1" x14ac:dyDescent="0.15">
      <c r="A29" s="1060"/>
      <c r="B29" s="1061"/>
      <c r="C29" s="1061"/>
      <c r="D29" s="1061"/>
      <c r="E29" s="1061"/>
      <c r="F29" s="1062"/>
      <c r="G29" s="808"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4"/>
      <c r="AC29" s="808"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hidden="1" customHeight="1" x14ac:dyDescent="0.15">
      <c r="A30" s="1060"/>
      <c r="B30" s="1061"/>
      <c r="C30" s="1061"/>
      <c r="D30" s="1061"/>
      <c r="E30" s="1061"/>
      <c r="F30" s="1062"/>
      <c r="G30" s="668"/>
      <c r="H30" s="669"/>
      <c r="I30" s="669"/>
      <c r="J30" s="669"/>
      <c r="K30" s="670"/>
      <c r="L30" s="662"/>
      <c r="M30" s="663"/>
      <c r="N30" s="663"/>
      <c r="O30" s="663"/>
      <c r="P30" s="663"/>
      <c r="Q30" s="663"/>
      <c r="R30" s="663"/>
      <c r="S30" s="663"/>
      <c r="T30" s="663"/>
      <c r="U30" s="663"/>
      <c r="V30" s="663"/>
      <c r="W30" s="663"/>
      <c r="X30" s="664"/>
      <c r="Y30" s="382"/>
      <c r="Z30" s="383"/>
      <c r="AA30" s="383"/>
      <c r="AB30" s="798"/>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hidden="1" customHeight="1" x14ac:dyDescent="0.15">
      <c r="A31" s="1060"/>
      <c r="B31" s="1061"/>
      <c r="C31" s="1061"/>
      <c r="D31" s="1061"/>
      <c r="E31" s="1061"/>
      <c r="F31" s="106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hidden="1" customHeight="1" x14ac:dyDescent="0.15">
      <c r="A32" s="1060"/>
      <c r="B32" s="1061"/>
      <c r="C32" s="1061"/>
      <c r="D32" s="1061"/>
      <c r="E32" s="1061"/>
      <c r="F32" s="106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hidden="1" customHeight="1" x14ac:dyDescent="0.15">
      <c r="A33" s="1060"/>
      <c r="B33" s="1061"/>
      <c r="C33" s="1061"/>
      <c r="D33" s="1061"/>
      <c r="E33" s="1061"/>
      <c r="F33" s="106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hidden="1" customHeight="1" x14ac:dyDescent="0.15">
      <c r="A34" s="1060"/>
      <c r="B34" s="1061"/>
      <c r="C34" s="1061"/>
      <c r="D34" s="1061"/>
      <c r="E34" s="1061"/>
      <c r="F34" s="106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hidden="1" customHeight="1" x14ac:dyDescent="0.15">
      <c r="A35" s="1060"/>
      <c r="B35" s="1061"/>
      <c r="C35" s="1061"/>
      <c r="D35" s="1061"/>
      <c r="E35" s="1061"/>
      <c r="F35" s="106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hidden="1" customHeight="1" x14ac:dyDescent="0.15">
      <c r="A36" s="1060"/>
      <c r="B36" s="1061"/>
      <c r="C36" s="1061"/>
      <c r="D36" s="1061"/>
      <c r="E36" s="1061"/>
      <c r="F36" s="106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hidden="1" customHeight="1" x14ac:dyDescent="0.15">
      <c r="A37" s="1060"/>
      <c r="B37" s="1061"/>
      <c r="C37" s="1061"/>
      <c r="D37" s="1061"/>
      <c r="E37" s="1061"/>
      <c r="F37" s="106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hidden="1" customHeight="1" x14ac:dyDescent="0.15">
      <c r="A38" s="1060"/>
      <c r="B38" s="1061"/>
      <c r="C38" s="1061"/>
      <c r="D38" s="1061"/>
      <c r="E38" s="1061"/>
      <c r="F38" s="106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hidden="1" customHeight="1" x14ac:dyDescent="0.15">
      <c r="A39" s="1060"/>
      <c r="B39" s="1061"/>
      <c r="C39" s="1061"/>
      <c r="D39" s="1061"/>
      <c r="E39" s="1061"/>
      <c r="F39" s="106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hidden="1" customHeight="1" thickBot="1" x14ac:dyDescent="0.2">
      <c r="A40" s="1060"/>
      <c r="B40" s="1061"/>
      <c r="C40" s="1061"/>
      <c r="D40" s="1061"/>
      <c r="E40" s="1061"/>
      <c r="F40" s="1062"/>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hidden="1" customHeight="1" x14ac:dyDescent="0.15">
      <c r="A41" s="1060"/>
      <c r="B41" s="1061"/>
      <c r="C41" s="1061"/>
      <c r="D41" s="1061"/>
      <c r="E41" s="1061"/>
      <c r="F41" s="1062"/>
      <c r="G41" s="593" t="s">
        <v>311</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hidden="1" customHeight="1" x14ac:dyDescent="0.15">
      <c r="A42" s="1060"/>
      <c r="B42" s="1061"/>
      <c r="C42" s="1061"/>
      <c r="D42" s="1061"/>
      <c r="E42" s="1061"/>
      <c r="F42" s="1062"/>
      <c r="G42" s="808"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4"/>
      <c r="AC42" s="808"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hidden="1" customHeight="1" x14ac:dyDescent="0.15">
      <c r="A43" s="1060"/>
      <c r="B43" s="1061"/>
      <c r="C43" s="1061"/>
      <c r="D43" s="1061"/>
      <c r="E43" s="1061"/>
      <c r="F43" s="1062"/>
      <c r="G43" s="668"/>
      <c r="H43" s="669"/>
      <c r="I43" s="669"/>
      <c r="J43" s="669"/>
      <c r="K43" s="670"/>
      <c r="L43" s="662"/>
      <c r="M43" s="663"/>
      <c r="N43" s="663"/>
      <c r="O43" s="663"/>
      <c r="P43" s="663"/>
      <c r="Q43" s="663"/>
      <c r="R43" s="663"/>
      <c r="S43" s="663"/>
      <c r="T43" s="663"/>
      <c r="U43" s="663"/>
      <c r="V43" s="663"/>
      <c r="W43" s="663"/>
      <c r="X43" s="664"/>
      <c r="Y43" s="382"/>
      <c r="Z43" s="383"/>
      <c r="AA43" s="383"/>
      <c r="AB43" s="798"/>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hidden="1" customHeight="1" x14ac:dyDescent="0.15">
      <c r="A44" s="1060"/>
      <c r="B44" s="1061"/>
      <c r="C44" s="1061"/>
      <c r="D44" s="1061"/>
      <c r="E44" s="1061"/>
      <c r="F44" s="106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60"/>
      <c r="B45" s="1061"/>
      <c r="C45" s="1061"/>
      <c r="D45" s="1061"/>
      <c r="E45" s="1061"/>
      <c r="F45" s="106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60"/>
      <c r="B46" s="1061"/>
      <c r="C46" s="1061"/>
      <c r="D46" s="1061"/>
      <c r="E46" s="1061"/>
      <c r="F46" s="106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60"/>
      <c r="B47" s="1061"/>
      <c r="C47" s="1061"/>
      <c r="D47" s="1061"/>
      <c r="E47" s="1061"/>
      <c r="F47" s="106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60"/>
      <c r="B48" s="1061"/>
      <c r="C48" s="1061"/>
      <c r="D48" s="1061"/>
      <c r="E48" s="1061"/>
      <c r="F48" s="106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60"/>
      <c r="B49" s="1061"/>
      <c r="C49" s="1061"/>
      <c r="D49" s="1061"/>
      <c r="E49" s="1061"/>
      <c r="F49" s="106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60"/>
      <c r="B50" s="1061"/>
      <c r="C50" s="1061"/>
      <c r="D50" s="1061"/>
      <c r="E50" s="1061"/>
      <c r="F50" s="106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60"/>
      <c r="B51" s="1061"/>
      <c r="C51" s="1061"/>
      <c r="D51" s="1061"/>
      <c r="E51" s="1061"/>
      <c r="F51" s="106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60"/>
      <c r="B52" s="1061"/>
      <c r="C52" s="1061"/>
      <c r="D52" s="1061"/>
      <c r="E52" s="1061"/>
      <c r="F52" s="106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x14ac:dyDescent="0.15"/>
    <row r="55" spans="1:51" ht="30" hidden="1" customHeight="1" x14ac:dyDescent="0.15">
      <c r="A55" s="1066" t="s">
        <v>28</v>
      </c>
      <c r="B55" s="1067"/>
      <c r="C55" s="1067"/>
      <c r="D55" s="1067"/>
      <c r="E55" s="1067"/>
      <c r="F55" s="1068"/>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267</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hidden="1" customHeight="1" x14ac:dyDescent="0.15">
      <c r="A56" s="1060"/>
      <c r="B56" s="1061"/>
      <c r="C56" s="1061"/>
      <c r="D56" s="1061"/>
      <c r="E56" s="1061"/>
      <c r="F56" s="1062"/>
      <c r="G56" s="808"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4"/>
      <c r="AC56" s="808"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hidden="1" customHeight="1" x14ac:dyDescent="0.15">
      <c r="A57" s="1060"/>
      <c r="B57" s="1061"/>
      <c r="C57" s="1061"/>
      <c r="D57" s="1061"/>
      <c r="E57" s="1061"/>
      <c r="F57" s="1062"/>
      <c r="G57" s="668"/>
      <c r="H57" s="669"/>
      <c r="I57" s="669"/>
      <c r="J57" s="669"/>
      <c r="K57" s="670"/>
      <c r="L57" s="662"/>
      <c r="M57" s="663"/>
      <c r="N57" s="663"/>
      <c r="O57" s="663"/>
      <c r="P57" s="663"/>
      <c r="Q57" s="663"/>
      <c r="R57" s="663"/>
      <c r="S57" s="663"/>
      <c r="T57" s="663"/>
      <c r="U57" s="663"/>
      <c r="V57" s="663"/>
      <c r="W57" s="663"/>
      <c r="X57" s="664"/>
      <c r="Y57" s="382"/>
      <c r="Z57" s="383"/>
      <c r="AA57" s="383"/>
      <c r="AB57" s="798"/>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hidden="1" customHeight="1" x14ac:dyDescent="0.15">
      <c r="A58" s="1060"/>
      <c r="B58" s="1061"/>
      <c r="C58" s="1061"/>
      <c r="D58" s="1061"/>
      <c r="E58" s="1061"/>
      <c r="F58" s="106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60"/>
      <c r="B59" s="1061"/>
      <c r="C59" s="1061"/>
      <c r="D59" s="1061"/>
      <c r="E59" s="1061"/>
      <c r="F59" s="106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60"/>
      <c r="B60" s="1061"/>
      <c r="C60" s="1061"/>
      <c r="D60" s="1061"/>
      <c r="E60" s="1061"/>
      <c r="F60" s="106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60"/>
      <c r="B61" s="1061"/>
      <c r="C61" s="1061"/>
      <c r="D61" s="1061"/>
      <c r="E61" s="1061"/>
      <c r="F61" s="106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60"/>
      <c r="B62" s="1061"/>
      <c r="C62" s="1061"/>
      <c r="D62" s="1061"/>
      <c r="E62" s="1061"/>
      <c r="F62" s="106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60"/>
      <c r="B63" s="1061"/>
      <c r="C63" s="1061"/>
      <c r="D63" s="1061"/>
      <c r="E63" s="1061"/>
      <c r="F63" s="106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60"/>
      <c r="B64" s="1061"/>
      <c r="C64" s="1061"/>
      <c r="D64" s="1061"/>
      <c r="E64" s="1061"/>
      <c r="F64" s="106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60"/>
      <c r="B65" s="1061"/>
      <c r="C65" s="1061"/>
      <c r="D65" s="1061"/>
      <c r="E65" s="1061"/>
      <c r="F65" s="106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60"/>
      <c r="B66" s="1061"/>
      <c r="C66" s="1061"/>
      <c r="D66" s="1061"/>
      <c r="E66" s="1061"/>
      <c r="F66" s="106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60"/>
      <c r="B67" s="1061"/>
      <c r="C67" s="1061"/>
      <c r="D67" s="1061"/>
      <c r="E67" s="1061"/>
      <c r="F67" s="1062"/>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hidden="1" customHeight="1" x14ac:dyDescent="0.15">
      <c r="A68" s="1060"/>
      <c r="B68" s="1061"/>
      <c r="C68" s="1061"/>
      <c r="D68" s="1061"/>
      <c r="E68" s="1061"/>
      <c r="F68" s="1062"/>
      <c r="G68" s="593" t="s">
        <v>268</v>
      </c>
      <c r="H68" s="594"/>
      <c r="I68" s="594"/>
      <c r="J68" s="594"/>
      <c r="K68" s="594"/>
      <c r="L68" s="594"/>
      <c r="M68" s="594"/>
      <c r="N68" s="594"/>
      <c r="O68" s="594"/>
      <c r="P68" s="594"/>
      <c r="Q68" s="594"/>
      <c r="R68" s="594"/>
      <c r="S68" s="594"/>
      <c r="T68" s="594"/>
      <c r="U68" s="594"/>
      <c r="V68" s="594"/>
      <c r="W68" s="594"/>
      <c r="X68" s="594"/>
      <c r="Y68" s="594"/>
      <c r="Z68" s="594"/>
      <c r="AA68" s="594"/>
      <c r="AB68" s="595"/>
      <c r="AC68" s="593" t="s">
        <v>269</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hidden="1" customHeight="1" x14ac:dyDescent="0.15">
      <c r="A69" s="1060"/>
      <c r="B69" s="1061"/>
      <c r="C69" s="1061"/>
      <c r="D69" s="1061"/>
      <c r="E69" s="1061"/>
      <c r="F69" s="1062"/>
      <c r="G69" s="808"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4"/>
      <c r="AC69" s="808"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hidden="1" customHeight="1" x14ac:dyDescent="0.15">
      <c r="A70" s="1060"/>
      <c r="B70" s="1061"/>
      <c r="C70" s="1061"/>
      <c r="D70" s="1061"/>
      <c r="E70" s="1061"/>
      <c r="F70" s="1062"/>
      <c r="G70" s="668"/>
      <c r="H70" s="669"/>
      <c r="I70" s="669"/>
      <c r="J70" s="669"/>
      <c r="K70" s="670"/>
      <c r="L70" s="662"/>
      <c r="M70" s="663"/>
      <c r="N70" s="663"/>
      <c r="O70" s="663"/>
      <c r="P70" s="663"/>
      <c r="Q70" s="663"/>
      <c r="R70" s="663"/>
      <c r="S70" s="663"/>
      <c r="T70" s="663"/>
      <c r="U70" s="663"/>
      <c r="V70" s="663"/>
      <c r="W70" s="663"/>
      <c r="X70" s="664"/>
      <c r="Y70" s="382"/>
      <c r="Z70" s="383"/>
      <c r="AA70" s="383"/>
      <c r="AB70" s="798"/>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hidden="1" customHeight="1" x14ac:dyDescent="0.15">
      <c r="A71" s="1060"/>
      <c r="B71" s="1061"/>
      <c r="C71" s="1061"/>
      <c r="D71" s="1061"/>
      <c r="E71" s="1061"/>
      <c r="F71" s="106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60"/>
      <c r="B72" s="1061"/>
      <c r="C72" s="1061"/>
      <c r="D72" s="1061"/>
      <c r="E72" s="1061"/>
      <c r="F72" s="106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60"/>
      <c r="B73" s="1061"/>
      <c r="C73" s="1061"/>
      <c r="D73" s="1061"/>
      <c r="E73" s="1061"/>
      <c r="F73" s="106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60"/>
      <c r="B74" s="1061"/>
      <c r="C74" s="1061"/>
      <c r="D74" s="1061"/>
      <c r="E74" s="1061"/>
      <c r="F74" s="106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60"/>
      <c r="B75" s="1061"/>
      <c r="C75" s="1061"/>
      <c r="D75" s="1061"/>
      <c r="E75" s="1061"/>
      <c r="F75" s="106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60"/>
      <c r="B76" s="1061"/>
      <c r="C76" s="1061"/>
      <c r="D76" s="1061"/>
      <c r="E76" s="1061"/>
      <c r="F76" s="106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60"/>
      <c r="B77" s="1061"/>
      <c r="C77" s="1061"/>
      <c r="D77" s="1061"/>
      <c r="E77" s="1061"/>
      <c r="F77" s="106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60"/>
      <c r="B78" s="1061"/>
      <c r="C78" s="1061"/>
      <c r="D78" s="1061"/>
      <c r="E78" s="1061"/>
      <c r="F78" s="106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60"/>
      <c r="B79" s="1061"/>
      <c r="C79" s="1061"/>
      <c r="D79" s="1061"/>
      <c r="E79" s="1061"/>
      <c r="F79" s="106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60"/>
      <c r="B80" s="1061"/>
      <c r="C80" s="1061"/>
      <c r="D80" s="1061"/>
      <c r="E80" s="1061"/>
      <c r="F80" s="1062"/>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hidden="1" customHeight="1" x14ac:dyDescent="0.15">
      <c r="A81" s="1060"/>
      <c r="B81" s="1061"/>
      <c r="C81" s="1061"/>
      <c r="D81" s="1061"/>
      <c r="E81" s="1061"/>
      <c r="F81" s="1062"/>
      <c r="G81" s="593" t="s">
        <v>270</v>
      </c>
      <c r="H81" s="594"/>
      <c r="I81" s="594"/>
      <c r="J81" s="594"/>
      <c r="K81" s="594"/>
      <c r="L81" s="594"/>
      <c r="M81" s="594"/>
      <c r="N81" s="594"/>
      <c r="O81" s="594"/>
      <c r="P81" s="594"/>
      <c r="Q81" s="594"/>
      <c r="R81" s="594"/>
      <c r="S81" s="594"/>
      <c r="T81" s="594"/>
      <c r="U81" s="594"/>
      <c r="V81" s="594"/>
      <c r="W81" s="594"/>
      <c r="X81" s="594"/>
      <c r="Y81" s="594"/>
      <c r="Z81" s="594"/>
      <c r="AA81" s="594"/>
      <c r="AB81" s="595"/>
      <c r="AC81" s="593" t="s">
        <v>271</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hidden="1" customHeight="1" x14ac:dyDescent="0.15">
      <c r="A82" s="1060"/>
      <c r="B82" s="1061"/>
      <c r="C82" s="1061"/>
      <c r="D82" s="1061"/>
      <c r="E82" s="1061"/>
      <c r="F82" s="1062"/>
      <c r="G82" s="808"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4"/>
      <c r="AC82" s="808"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hidden="1" customHeight="1" x14ac:dyDescent="0.15">
      <c r="A83" s="1060"/>
      <c r="B83" s="1061"/>
      <c r="C83" s="1061"/>
      <c r="D83" s="1061"/>
      <c r="E83" s="1061"/>
      <c r="F83" s="1062"/>
      <c r="G83" s="668"/>
      <c r="H83" s="669"/>
      <c r="I83" s="669"/>
      <c r="J83" s="669"/>
      <c r="K83" s="670"/>
      <c r="L83" s="662"/>
      <c r="M83" s="663"/>
      <c r="N83" s="663"/>
      <c r="O83" s="663"/>
      <c r="P83" s="663"/>
      <c r="Q83" s="663"/>
      <c r="R83" s="663"/>
      <c r="S83" s="663"/>
      <c r="T83" s="663"/>
      <c r="U83" s="663"/>
      <c r="V83" s="663"/>
      <c r="W83" s="663"/>
      <c r="X83" s="664"/>
      <c r="Y83" s="382"/>
      <c r="Z83" s="383"/>
      <c r="AA83" s="383"/>
      <c r="AB83" s="798"/>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hidden="1" customHeight="1" x14ac:dyDescent="0.15">
      <c r="A84" s="1060"/>
      <c r="B84" s="1061"/>
      <c r="C84" s="1061"/>
      <c r="D84" s="1061"/>
      <c r="E84" s="1061"/>
      <c r="F84" s="106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60"/>
      <c r="B85" s="1061"/>
      <c r="C85" s="1061"/>
      <c r="D85" s="1061"/>
      <c r="E85" s="1061"/>
      <c r="F85" s="106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60"/>
      <c r="B86" s="1061"/>
      <c r="C86" s="1061"/>
      <c r="D86" s="1061"/>
      <c r="E86" s="1061"/>
      <c r="F86" s="106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60"/>
      <c r="B87" s="1061"/>
      <c r="C87" s="1061"/>
      <c r="D87" s="1061"/>
      <c r="E87" s="1061"/>
      <c r="F87" s="106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60"/>
      <c r="B88" s="1061"/>
      <c r="C88" s="1061"/>
      <c r="D88" s="1061"/>
      <c r="E88" s="1061"/>
      <c r="F88" s="106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60"/>
      <c r="B89" s="1061"/>
      <c r="C89" s="1061"/>
      <c r="D89" s="1061"/>
      <c r="E89" s="1061"/>
      <c r="F89" s="106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60"/>
      <c r="B90" s="1061"/>
      <c r="C90" s="1061"/>
      <c r="D90" s="1061"/>
      <c r="E90" s="1061"/>
      <c r="F90" s="106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60"/>
      <c r="B91" s="1061"/>
      <c r="C91" s="1061"/>
      <c r="D91" s="1061"/>
      <c r="E91" s="1061"/>
      <c r="F91" s="106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60"/>
      <c r="B92" s="1061"/>
      <c r="C92" s="1061"/>
      <c r="D92" s="1061"/>
      <c r="E92" s="1061"/>
      <c r="F92" s="106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60"/>
      <c r="B93" s="1061"/>
      <c r="C93" s="1061"/>
      <c r="D93" s="1061"/>
      <c r="E93" s="1061"/>
      <c r="F93" s="1062"/>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hidden="1" customHeight="1" x14ac:dyDescent="0.15">
      <c r="A94" s="1060"/>
      <c r="B94" s="1061"/>
      <c r="C94" s="1061"/>
      <c r="D94" s="1061"/>
      <c r="E94" s="1061"/>
      <c r="F94" s="1062"/>
      <c r="G94" s="593" t="s">
        <v>272</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hidden="1" customHeight="1" x14ac:dyDescent="0.15">
      <c r="A95" s="1060"/>
      <c r="B95" s="1061"/>
      <c r="C95" s="1061"/>
      <c r="D95" s="1061"/>
      <c r="E95" s="1061"/>
      <c r="F95" s="1062"/>
      <c r="G95" s="808"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4"/>
      <c r="AC95" s="808"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hidden="1" customHeight="1" x14ac:dyDescent="0.15">
      <c r="A96" s="1060"/>
      <c r="B96" s="1061"/>
      <c r="C96" s="1061"/>
      <c r="D96" s="1061"/>
      <c r="E96" s="1061"/>
      <c r="F96" s="1062"/>
      <c r="G96" s="668"/>
      <c r="H96" s="669"/>
      <c r="I96" s="669"/>
      <c r="J96" s="669"/>
      <c r="K96" s="670"/>
      <c r="L96" s="662"/>
      <c r="M96" s="663"/>
      <c r="N96" s="663"/>
      <c r="O96" s="663"/>
      <c r="P96" s="663"/>
      <c r="Q96" s="663"/>
      <c r="R96" s="663"/>
      <c r="S96" s="663"/>
      <c r="T96" s="663"/>
      <c r="U96" s="663"/>
      <c r="V96" s="663"/>
      <c r="W96" s="663"/>
      <c r="X96" s="664"/>
      <c r="Y96" s="382"/>
      <c r="Z96" s="383"/>
      <c r="AA96" s="383"/>
      <c r="AB96" s="798"/>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hidden="1" customHeight="1" x14ac:dyDescent="0.15">
      <c r="A97" s="1060"/>
      <c r="B97" s="1061"/>
      <c r="C97" s="1061"/>
      <c r="D97" s="1061"/>
      <c r="E97" s="1061"/>
      <c r="F97" s="106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60"/>
      <c r="B98" s="1061"/>
      <c r="C98" s="1061"/>
      <c r="D98" s="1061"/>
      <c r="E98" s="1061"/>
      <c r="F98" s="106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60"/>
      <c r="B99" s="1061"/>
      <c r="C99" s="1061"/>
      <c r="D99" s="1061"/>
      <c r="E99" s="1061"/>
      <c r="F99" s="106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60"/>
      <c r="B100" s="1061"/>
      <c r="C100" s="1061"/>
      <c r="D100" s="1061"/>
      <c r="E100" s="1061"/>
      <c r="F100" s="106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60"/>
      <c r="B101" s="1061"/>
      <c r="C101" s="1061"/>
      <c r="D101" s="1061"/>
      <c r="E101" s="1061"/>
      <c r="F101" s="106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60"/>
      <c r="B102" s="1061"/>
      <c r="C102" s="1061"/>
      <c r="D102" s="1061"/>
      <c r="E102" s="1061"/>
      <c r="F102" s="106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60"/>
      <c r="B103" s="1061"/>
      <c r="C103" s="1061"/>
      <c r="D103" s="1061"/>
      <c r="E103" s="1061"/>
      <c r="F103" s="106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60"/>
      <c r="B104" s="1061"/>
      <c r="C104" s="1061"/>
      <c r="D104" s="1061"/>
      <c r="E104" s="1061"/>
      <c r="F104" s="106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60"/>
      <c r="B105" s="1061"/>
      <c r="C105" s="1061"/>
      <c r="D105" s="1061"/>
      <c r="E105" s="1061"/>
      <c r="F105" s="106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x14ac:dyDescent="0.15"/>
    <row r="108" spans="1:51" ht="30" hidden="1" customHeight="1" x14ac:dyDescent="0.15">
      <c r="A108" s="1066" t="s">
        <v>28</v>
      </c>
      <c r="B108" s="1067"/>
      <c r="C108" s="1067"/>
      <c r="D108" s="1067"/>
      <c r="E108" s="1067"/>
      <c r="F108" s="1068"/>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273</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hidden="1" customHeight="1" x14ac:dyDescent="0.15">
      <c r="A109" s="1060"/>
      <c r="B109" s="1061"/>
      <c r="C109" s="1061"/>
      <c r="D109" s="1061"/>
      <c r="E109" s="1061"/>
      <c r="F109" s="1062"/>
      <c r="G109" s="808"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4"/>
      <c r="AC109" s="808"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hidden="1" customHeight="1" x14ac:dyDescent="0.15">
      <c r="A110" s="1060"/>
      <c r="B110" s="1061"/>
      <c r="C110" s="1061"/>
      <c r="D110" s="1061"/>
      <c r="E110" s="1061"/>
      <c r="F110" s="106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8"/>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hidden="1" customHeight="1" x14ac:dyDescent="0.15">
      <c r="A111" s="1060"/>
      <c r="B111" s="1061"/>
      <c r="C111" s="1061"/>
      <c r="D111" s="1061"/>
      <c r="E111" s="1061"/>
      <c r="F111" s="106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60"/>
      <c r="B112" s="1061"/>
      <c r="C112" s="1061"/>
      <c r="D112" s="1061"/>
      <c r="E112" s="1061"/>
      <c r="F112" s="106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60"/>
      <c r="B113" s="1061"/>
      <c r="C113" s="1061"/>
      <c r="D113" s="1061"/>
      <c r="E113" s="1061"/>
      <c r="F113" s="106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60"/>
      <c r="B114" s="1061"/>
      <c r="C114" s="1061"/>
      <c r="D114" s="1061"/>
      <c r="E114" s="1061"/>
      <c r="F114" s="106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60"/>
      <c r="B115" s="1061"/>
      <c r="C115" s="1061"/>
      <c r="D115" s="1061"/>
      <c r="E115" s="1061"/>
      <c r="F115" s="106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60"/>
      <c r="B116" s="1061"/>
      <c r="C116" s="1061"/>
      <c r="D116" s="1061"/>
      <c r="E116" s="1061"/>
      <c r="F116" s="106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60"/>
      <c r="B117" s="1061"/>
      <c r="C117" s="1061"/>
      <c r="D117" s="1061"/>
      <c r="E117" s="1061"/>
      <c r="F117" s="106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60"/>
      <c r="B118" s="1061"/>
      <c r="C118" s="1061"/>
      <c r="D118" s="1061"/>
      <c r="E118" s="1061"/>
      <c r="F118" s="106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60"/>
      <c r="B119" s="1061"/>
      <c r="C119" s="1061"/>
      <c r="D119" s="1061"/>
      <c r="E119" s="1061"/>
      <c r="F119" s="106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60"/>
      <c r="B120" s="1061"/>
      <c r="C120" s="1061"/>
      <c r="D120" s="1061"/>
      <c r="E120" s="1061"/>
      <c r="F120" s="1062"/>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hidden="1" customHeight="1" x14ac:dyDescent="0.15">
      <c r="A121" s="1060"/>
      <c r="B121" s="1061"/>
      <c r="C121" s="1061"/>
      <c r="D121" s="1061"/>
      <c r="E121" s="1061"/>
      <c r="F121" s="1062"/>
      <c r="G121" s="593" t="s">
        <v>274</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275</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hidden="1" customHeight="1" x14ac:dyDescent="0.15">
      <c r="A122" s="1060"/>
      <c r="B122" s="1061"/>
      <c r="C122" s="1061"/>
      <c r="D122" s="1061"/>
      <c r="E122" s="1061"/>
      <c r="F122" s="1062"/>
      <c r="G122" s="808"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4"/>
      <c r="AC122" s="808"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hidden="1" customHeight="1" x14ac:dyDescent="0.15">
      <c r="A123" s="1060"/>
      <c r="B123" s="1061"/>
      <c r="C123" s="1061"/>
      <c r="D123" s="1061"/>
      <c r="E123" s="1061"/>
      <c r="F123" s="106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8"/>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hidden="1" customHeight="1" x14ac:dyDescent="0.15">
      <c r="A124" s="1060"/>
      <c r="B124" s="1061"/>
      <c r="C124" s="1061"/>
      <c r="D124" s="1061"/>
      <c r="E124" s="1061"/>
      <c r="F124" s="106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60"/>
      <c r="B125" s="1061"/>
      <c r="C125" s="1061"/>
      <c r="D125" s="1061"/>
      <c r="E125" s="1061"/>
      <c r="F125" s="106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60"/>
      <c r="B126" s="1061"/>
      <c r="C126" s="1061"/>
      <c r="D126" s="1061"/>
      <c r="E126" s="1061"/>
      <c r="F126" s="106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60"/>
      <c r="B127" s="1061"/>
      <c r="C127" s="1061"/>
      <c r="D127" s="1061"/>
      <c r="E127" s="1061"/>
      <c r="F127" s="106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60"/>
      <c r="B128" s="1061"/>
      <c r="C128" s="1061"/>
      <c r="D128" s="1061"/>
      <c r="E128" s="1061"/>
      <c r="F128" s="106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60"/>
      <c r="B129" s="1061"/>
      <c r="C129" s="1061"/>
      <c r="D129" s="1061"/>
      <c r="E129" s="1061"/>
      <c r="F129" s="106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60"/>
      <c r="B130" s="1061"/>
      <c r="C130" s="1061"/>
      <c r="D130" s="1061"/>
      <c r="E130" s="1061"/>
      <c r="F130" s="106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60"/>
      <c r="B131" s="1061"/>
      <c r="C131" s="1061"/>
      <c r="D131" s="1061"/>
      <c r="E131" s="1061"/>
      <c r="F131" s="106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60"/>
      <c r="B132" s="1061"/>
      <c r="C132" s="1061"/>
      <c r="D132" s="1061"/>
      <c r="E132" s="1061"/>
      <c r="F132" s="106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60"/>
      <c r="B133" s="1061"/>
      <c r="C133" s="1061"/>
      <c r="D133" s="1061"/>
      <c r="E133" s="1061"/>
      <c r="F133" s="1062"/>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hidden="1" customHeight="1" x14ac:dyDescent="0.15">
      <c r="A134" s="1060"/>
      <c r="B134" s="1061"/>
      <c r="C134" s="1061"/>
      <c r="D134" s="1061"/>
      <c r="E134" s="1061"/>
      <c r="F134" s="1062"/>
      <c r="G134" s="593" t="s">
        <v>276</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277</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hidden="1" customHeight="1" x14ac:dyDescent="0.15">
      <c r="A135" s="1060"/>
      <c r="B135" s="1061"/>
      <c r="C135" s="1061"/>
      <c r="D135" s="1061"/>
      <c r="E135" s="1061"/>
      <c r="F135" s="1062"/>
      <c r="G135" s="808"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4"/>
      <c r="AC135" s="808"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hidden="1" customHeight="1" x14ac:dyDescent="0.15">
      <c r="A136" s="1060"/>
      <c r="B136" s="1061"/>
      <c r="C136" s="1061"/>
      <c r="D136" s="1061"/>
      <c r="E136" s="1061"/>
      <c r="F136" s="106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8"/>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hidden="1" customHeight="1" x14ac:dyDescent="0.15">
      <c r="A137" s="1060"/>
      <c r="B137" s="1061"/>
      <c r="C137" s="1061"/>
      <c r="D137" s="1061"/>
      <c r="E137" s="1061"/>
      <c r="F137" s="106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60"/>
      <c r="B138" s="1061"/>
      <c r="C138" s="1061"/>
      <c r="D138" s="1061"/>
      <c r="E138" s="1061"/>
      <c r="F138" s="106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60"/>
      <c r="B139" s="1061"/>
      <c r="C139" s="1061"/>
      <c r="D139" s="1061"/>
      <c r="E139" s="1061"/>
      <c r="F139" s="106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60"/>
      <c r="B140" s="1061"/>
      <c r="C140" s="1061"/>
      <c r="D140" s="1061"/>
      <c r="E140" s="1061"/>
      <c r="F140" s="106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60"/>
      <c r="B141" s="1061"/>
      <c r="C141" s="1061"/>
      <c r="D141" s="1061"/>
      <c r="E141" s="1061"/>
      <c r="F141" s="106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60"/>
      <c r="B142" s="1061"/>
      <c r="C142" s="1061"/>
      <c r="D142" s="1061"/>
      <c r="E142" s="1061"/>
      <c r="F142" s="106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60"/>
      <c r="B143" s="1061"/>
      <c r="C143" s="1061"/>
      <c r="D143" s="1061"/>
      <c r="E143" s="1061"/>
      <c r="F143" s="106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60"/>
      <c r="B144" s="1061"/>
      <c r="C144" s="1061"/>
      <c r="D144" s="1061"/>
      <c r="E144" s="1061"/>
      <c r="F144" s="106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60"/>
      <c r="B145" s="1061"/>
      <c r="C145" s="1061"/>
      <c r="D145" s="1061"/>
      <c r="E145" s="1061"/>
      <c r="F145" s="106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60"/>
      <c r="B146" s="1061"/>
      <c r="C146" s="1061"/>
      <c r="D146" s="1061"/>
      <c r="E146" s="1061"/>
      <c r="F146" s="1062"/>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hidden="1" customHeight="1" x14ac:dyDescent="0.15">
      <c r="A147" s="1060"/>
      <c r="B147" s="1061"/>
      <c r="C147" s="1061"/>
      <c r="D147" s="1061"/>
      <c r="E147" s="1061"/>
      <c r="F147" s="1062"/>
      <c r="G147" s="593" t="s">
        <v>278</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hidden="1" customHeight="1" x14ac:dyDescent="0.15">
      <c r="A148" s="1060"/>
      <c r="B148" s="1061"/>
      <c r="C148" s="1061"/>
      <c r="D148" s="1061"/>
      <c r="E148" s="1061"/>
      <c r="F148" s="1062"/>
      <c r="G148" s="808"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4"/>
      <c r="AC148" s="808"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hidden="1" customHeight="1" x14ac:dyDescent="0.15">
      <c r="A149" s="1060"/>
      <c r="B149" s="1061"/>
      <c r="C149" s="1061"/>
      <c r="D149" s="1061"/>
      <c r="E149" s="1061"/>
      <c r="F149" s="106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8"/>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hidden="1" customHeight="1" x14ac:dyDescent="0.15">
      <c r="A150" s="1060"/>
      <c r="B150" s="1061"/>
      <c r="C150" s="1061"/>
      <c r="D150" s="1061"/>
      <c r="E150" s="1061"/>
      <c r="F150" s="106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60"/>
      <c r="B151" s="1061"/>
      <c r="C151" s="1061"/>
      <c r="D151" s="1061"/>
      <c r="E151" s="1061"/>
      <c r="F151" s="106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60"/>
      <c r="B152" s="1061"/>
      <c r="C152" s="1061"/>
      <c r="D152" s="1061"/>
      <c r="E152" s="1061"/>
      <c r="F152" s="106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60"/>
      <c r="B153" s="1061"/>
      <c r="C153" s="1061"/>
      <c r="D153" s="1061"/>
      <c r="E153" s="1061"/>
      <c r="F153" s="106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60"/>
      <c r="B154" s="1061"/>
      <c r="C154" s="1061"/>
      <c r="D154" s="1061"/>
      <c r="E154" s="1061"/>
      <c r="F154" s="106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60"/>
      <c r="B155" s="1061"/>
      <c r="C155" s="1061"/>
      <c r="D155" s="1061"/>
      <c r="E155" s="1061"/>
      <c r="F155" s="106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60"/>
      <c r="B156" s="1061"/>
      <c r="C156" s="1061"/>
      <c r="D156" s="1061"/>
      <c r="E156" s="1061"/>
      <c r="F156" s="106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60"/>
      <c r="B157" s="1061"/>
      <c r="C157" s="1061"/>
      <c r="D157" s="1061"/>
      <c r="E157" s="1061"/>
      <c r="F157" s="106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60"/>
      <c r="B158" s="1061"/>
      <c r="C158" s="1061"/>
      <c r="D158" s="1061"/>
      <c r="E158" s="1061"/>
      <c r="F158" s="106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x14ac:dyDescent="0.15"/>
    <row r="161" spans="1:51" ht="30" hidden="1" customHeight="1" x14ac:dyDescent="0.15">
      <c r="A161" s="1066" t="s">
        <v>28</v>
      </c>
      <c r="B161" s="1067"/>
      <c r="C161" s="1067"/>
      <c r="D161" s="1067"/>
      <c r="E161" s="1067"/>
      <c r="F161" s="1068"/>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279</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hidden="1" customHeight="1" x14ac:dyDescent="0.15">
      <c r="A162" s="1060"/>
      <c r="B162" s="1061"/>
      <c r="C162" s="1061"/>
      <c r="D162" s="1061"/>
      <c r="E162" s="1061"/>
      <c r="F162" s="1062"/>
      <c r="G162" s="808"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4"/>
      <c r="AC162" s="808"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hidden="1" customHeight="1" x14ac:dyDescent="0.15">
      <c r="A163" s="1060"/>
      <c r="B163" s="1061"/>
      <c r="C163" s="1061"/>
      <c r="D163" s="1061"/>
      <c r="E163" s="1061"/>
      <c r="F163" s="106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8"/>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hidden="1" customHeight="1" x14ac:dyDescent="0.15">
      <c r="A164" s="1060"/>
      <c r="B164" s="1061"/>
      <c r="C164" s="1061"/>
      <c r="D164" s="1061"/>
      <c r="E164" s="1061"/>
      <c r="F164" s="106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60"/>
      <c r="B165" s="1061"/>
      <c r="C165" s="1061"/>
      <c r="D165" s="1061"/>
      <c r="E165" s="1061"/>
      <c r="F165" s="106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60"/>
      <c r="B166" s="1061"/>
      <c r="C166" s="1061"/>
      <c r="D166" s="1061"/>
      <c r="E166" s="1061"/>
      <c r="F166" s="106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60"/>
      <c r="B167" s="1061"/>
      <c r="C167" s="1061"/>
      <c r="D167" s="1061"/>
      <c r="E167" s="1061"/>
      <c r="F167" s="106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60"/>
      <c r="B168" s="1061"/>
      <c r="C168" s="1061"/>
      <c r="D168" s="1061"/>
      <c r="E168" s="1061"/>
      <c r="F168" s="106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60"/>
      <c r="B169" s="1061"/>
      <c r="C169" s="1061"/>
      <c r="D169" s="1061"/>
      <c r="E169" s="1061"/>
      <c r="F169" s="106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60"/>
      <c r="B170" s="1061"/>
      <c r="C170" s="1061"/>
      <c r="D170" s="1061"/>
      <c r="E170" s="1061"/>
      <c r="F170" s="106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60"/>
      <c r="B171" s="1061"/>
      <c r="C171" s="1061"/>
      <c r="D171" s="1061"/>
      <c r="E171" s="1061"/>
      <c r="F171" s="106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60"/>
      <c r="B172" s="1061"/>
      <c r="C172" s="1061"/>
      <c r="D172" s="1061"/>
      <c r="E172" s="1061"/>
      <c r="F172" s="106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60"/>
      <c r="B173" s="1061"/>
      <c r="C173" s="1061"/>
      <c r="D173" s="1061"/>
      <c r="E173" s="1061"/>
      <c r="F173" s="1062"/>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hidden="1" customHeight="1" x14ac:dyDescent="0.15">
      <c r="A174" s="1060"/>
      <c r="B174" s="1061"/>
      <c r="C174" s="1061"/>
      <c r="D174" s="1061"/>
      <c r="E174" s="1061"/>
      <c r="F174" s="1062"/>
      <c r="G174" s="593" t="s">
        <v>280</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281</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hidden="1" customHeight="1" x14ac:dyDescent="0.15">
      <c r="A175" s="1060"/>
      <c r="B175" s="1061"/>
      <c r="C175" s="1061"/>
      <c r="D175" s="1061"/>
      <c r="E175" s="1061"/>
      <c r="F175" s="1062"/>
      <c r="G175" s="808"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4"/>
      <c r="AC175" s="808"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hidden="1" customHeight="1" x14ac:dyDescent="0.15">
      <c r="A176" s="1060"/>
      <c r="B176" s="1061"/>
      <c r="C176" s="1061"/>
      <c r="D176" s="1061"/>
      <c r="E176" s="1061"/>
      <c r="F176" s="106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8"/>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hidden="1" customHeight="1" x14ac:dyDescent="0.15">
      <c r="A177" s="1060"/>
      <c r="B177" s="1061"/>
      <c r="C177" s="1061"/>
      <c r="D177" s="1061"/>
      <c r="E177" s="1061"/>
      <c r="F177" s="106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60"/>
      <c r="B178" s="1061"/>
      <c r="C178" s="1061"/>
      <c r="D178" s="1061"/>
      <c r="E178" s="1061"/>
      <c r="F178" s="106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60"/>
      <c r="B179" s="1061"/>
      <c r="C179" s="1061"/>
      <c r="D179" s="1061"/>
      <c r="E179" s="1061"/>
      <c r="F179" s="106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60"/>
      <c r="B180" s="1061"/>
      <c r="C180" s="1061"/>
      <c r="D180" s="1061"/>
      <c r="E180" s="1061"/>
      <c r="F180" s="106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60"/>
      <c r="B181" s="1061"/>
      <c r="C181" s="1061"/>
      <c r="D181" s="1061"/>
      <c r="E181" s="1061"/>
      <c r="F181" s="106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60"/>
      <c r="B182" s="1061"/>
      <c r="C182" s="1061"/>
      <c r="D182" s="1061"/>
      <c r="E182" s="1061"/>
      <c r="F182" s="106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60"/>
      <c r="B183" s="1061"/>
      <c r="C183" s="1061"/>
      <c r="D183" s="1061"/>
      <c r="E183" s="1061"/>
      <c r="F183" s="106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60"/>
      <c r="B184" s="1061"/>
      <c r="C184" s="1061"/>
      <c r="D184" s="1061"/>
      <c r="E184" s="1061"/>
      <c r="F184" s="106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60"/>
      <c r="B185" s="1061"/>
      <c r="C185" s="1061"/>
      <c r="D185" s="1061"/>
      <c r="E185" s="1061"/>
      <c r="F185" s="106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60"/>
      <c r="B186" s="1061"/>
      <c r="C186" s="1061"/>
      <c r="D186" s="1061"/>
      <c r="E186" s="1061"/>
      <c r="F186" s="1062"/>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hidden="1" customHeight="1" x14ac:dyDescent="0.15">
      <c r="A187" s="1060"/>
      <c r="B187" s="1061"/>
      <c r="C187" s="1061"/>
      <c r="D187" s="1061"/>
      <c r="E187" s="1061"/>
      <c r="F187" s="1062"/>
      <c r="G187" s="593" t="s">
        <v>283</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282</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hidden="1" customHeight="1" x14ac:dyDescent="0.15">
      <c r="A188" s="1060"/>
      <c r="B188" s="1061"/>
      <c r="C188" s="1061"/>
      <c r="D188" s="1061"/>
      <c r="E188" s="1061"/>
      <c r="F188" s="1062"/>
      <c r="G188" s="808"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4"/>
      <c r="AC188" s="808"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hidden="1" customHeight="1" x14ac:dyDescent="0.15">
      <c r="A189" s="1060"/>
      <c r="B189" s="1061"/>
      <c r="C189" s="1061"/>
      <c r="D189" s="1061"/>
      <c r="E189" s="1061"/>
      <c r="F189" s="106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8"/>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hidden="1" customHeight="1" x14ac:dyDescent="0.15">
      <c r="A190" s="1060"/>
      <c r="B190" s="1061"/>
      <c r="C190" s="1061"/>
      <c r="D190" s="1061"/>
      <c r="E190" s="1061"/>
      <c r="F190" s="106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60"/>
      <c r="B191" s="1061"/>
      <c r="C191" s="1061"/>
      <c r="D191" s="1061"/>
      <c r="E191" s="1061"/>
      <c r="F191" s="106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60"/>
      <c r="B192" s="1061"/>
      <c r="C192" s="1061"/>
      <c r="D192" s="1061"/>
      <c r="E192" s="1061"/>
      <c r="F192" s="106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60"/>
      <c r="B193" s="1061"/>
      <c r="C193" s="1061"/>
      <c r="D193" s="1061"/>
      <c r="E193" s="1061"/>
      <c r="F193" s="106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60"/>
      <c r="B194" s="1061"/>
      <c r="C194" s="1061"/>
      <c r="D194" s="1061"/>
      <c r="E194" s="1061"/>
      <c r="F194" s="106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60"/>
      <c r="B195" s="1061"/>
      <c r="C195" s="1061"/>
      <c r="D195" s="1061"/>
      <c r="E195" s="1061"/>
      <c r="F195" s="106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60"/>
      <c r="B196" s="1061"/>
      <c r="C196" s="1061"/>
      <c r="D196" s="1061"/>
      <c r="E196" s="1061"/>
      <c r="F196" s="106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60"/>
      <c r="B197" s="1061"/>
      <c r="C197" s="1061"/>
      <c r="D197" s="1061"/>
      <c r="E197" s="1061"/>
      <c r="F197" s="106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60"/>
      <c r="B198" s="1061"/>
      <c r="C198" s="1061"/>
      <c r="D198" s="1061"/>
      <c r="E198" s="1061"/>
      <c r="F198" s="106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60"/>
      <c r="B199" s="1061"/>
      <c r="C199" s="1061"/>
      <c r="D199" s="1061"/>
      <c r="E199" s="1061"/>
      <c r="F199" s="1062"/>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hidden="1" customHeight="1" x14ac:dyDescent="0.15">
      <c r="A200" s="1060"/>
      <c r="B200" s="1061"/>
      <c r="C200" s="1061"/>
      <c r="D200" s="1061"/>
      <c r="E200" s="1061"/>
      <c r="F200" s="1062"/>
      <c r="G200" s="593" t="s">
        <v>284</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hidden="1" customHeight="1" x14ac:dyDescent="0.15">
      <c r="A201" s="1060"/>
      <c r="B201" s="1061"/>
      <c r="C201" s="1061"/>
      <c r="D201" s="1061"/>
      <c r="E201" s="1061"/>
      <c r="F201" s="1062"/>
      <c r="G201" s="808"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4"/>
      <c r="AC201" s="808"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hidden="1" customHeight="1" x14ac:dyDescent="0.15">
      <c r="A202" s="1060"/>
      <c r="B202" s="1061"/>
      <c r="C202" s="1061"/>
      <c r="D202" s="1061"/>
      <c r="E202" s="1061"/>
      <c r="F202" s="106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8"/>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hidden="1" customHeight="1" x14ac:dyDescent="0.15">
      <c r="A203" s="1060"/>
      <c r="B203" s="1061"/>
      <c r="C203" s="1061"/>
      <c r="D203" s="1061"/>
      <c r="E203" s="1061"/>
      <c r="F203" s="106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60"/>
      <c r="B204" s="1061"/>
      <c r="C204" s="1061"/>
      <c r="D204" s="1061"/>
      <c r="E204" s="1061"/>
      <c r="F204" s="106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60"/>
      <c r="B205" s="1061"/>
      <c r="C205" s="1061"/>
      <c r="D205" s="1061"/>
      <c r="E205" s="1061"/>
      <c r="F205" s="106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60"/>
      <c r="B206" s="1061"/>
      <c r="C206" s="1061"/>
      <c r="D206" s="1061"/>
      <c r="E206" s="1061"/>
      <c r="F206" s="106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60"/>
      <c r="B207" s="1061"/>
      <c r="C207" s="1061"/>
      <c r="D207" s="1061"/>
      <c r="E207" s="1061"/>
      <c r="F207" s="106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60"/>
      <c r="B208" s="1061"/>
      <c r="C208" s="1061"/>
      <c r="D208" s="1061"/>
      <c r="E208" s="1061"/>
      <c r="F208" s="106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60"/>
      <c r="B209" s="1061"/>
      <c r="C209" s="1061"/>
      <c r="D209" s="1061"/>
      <c r="E209" s="1061"/>
      <c r="F209" s="106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60"/>
      <c r="B210" s="1061"/>
      <c r="C210" s="1061"/>
      <c r="D210" s="1061"/>
      <c r="E210" s="1061"/>
      <c r="F210" s="106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60"/>
      <c r="B211" s="1061"/>
      <c r="C211" s="1061"/>
      <c r="D211" s="1061"/>
      <c r="E211" s="1061"/>
      <c r="F211" s="106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x14ac:dyDescent="0.15"/>
    <row r="214" spans="1:51" ht="30" hidden="1" customHeight="1" x14ac:dyDescent="0.15">
      <c r="A214" s="1057" t="s">
        <v>28</v>
      </c>
      <c r="B214" s="1058"/>
      <c r="C214" s="1058"/>
      <c r="D214" s="1058"/>
      <c r="E214" s="1058"/>
      <c r="F214" s="1059"/>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285</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hidden="1" customHeight="1" x14ac:dyDescent="0.15">
      <c r="A215" s="1060"/>
      <c r="B215" s="1061"/>
      <c r="C215" s="1061"/>
      <c r="D215" s="1061"/>
      <c r="E215" s="1061"/>
      <c r="F215" s="1062"/>
      <c r="G215" s="808"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4"/>
      <c r="AC215" s="808"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hidden="1" customHeight="1" x14ac:dyDescent="0.15">
      <c r="A216" s="1060"/>
      <c r="B216" s="1061"/>
      <c r="C216" s="1061"/>
      <c r="D216" s="1061"/>
      <c r="E216" s="1061"/>
      <c r="F216" s="106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8"/>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hidden="1" customHeight="1" x14ac:dyDescent="0.15">
      <c r="A217" s="1060"/>
      <c r="B217" s="1061"/>
      <c r="C217" s="1061"/>
      <c r="D217" s="1061"/>
      <c r="E217" s="1061"/>
      <c r="F217" s="106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60"/>
      <c r="B218" s="1061"/>
      <c r="C218" s="1061"/>
      <c r="D218" s="1061"/>
      <c r="E218" s="1061"/>
      <c r="F218" s="106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60"/>
      <c r="B219" s="1061"/>
      <c r="C219" s="1061"/>
      <c r="D219" s="1061"/>
      <c r="E219" s="1061"/>
      <c r="F219" s="106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60"/>
      <c r="B220" s="1061"/>
      <c r="C220" s="1061"/>
      <c r="D220" s="1061"/>
      <c r="E220" s="1061"/>
      <c r="F220" s="106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60"/>
      <c r="B221" s="1061"/>
      <c r="C221" s="1061"/>
      <c r="D221" s="1061"/>
      <c r="E221" s="1061"/>
      <c r="F221" s="106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60"/>
      <c r="B222" s="1061"/>
      <c r="C222" s="1061"/>
      <c r="D222" s="1061"/>
      <c r="E222" s="1061"/>
      <c r="F222" s="106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60"/>
      <c r="B223" s="1061"/>
      <c r="C223" s="1061"/>
      <c r="D223" s="1061"/>
      <c r="E223" s="1061"/>
      <c r="F223" s="106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60"/>
      <c r="B224" s="1061"/>
      <c r="C224" s="1061"/>
      <c r="D224" s="1061"/>
      <c r="E224" s="1061"/>
      <c r="F224" s="106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60"/>
      <c r="B225" s="1061"/>
      <c r="C225" s="1061"/>
      <c r="D225" s="1061"/>
      <c r="E225" s="1061"/>
      <c r="F225" s="106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60"/>
      <c r="B226" s="1061"/>
      <c r="C226" s="1061"/>
      <c r="D226" s="1061"/>
      <c r="E226" s="1061"/>
      <c r="F226" s="1062"/>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hidden="1" customHeight="1" x14ac:dyDescent="0.15">
      <c r="A227" s="1060"/>
      <c r="B227" s="1061"/>
      <c r="C227" s="1061"/>
      <c r="D227" s="1061"/>
      <c r="E227" s="1061"/>
      <c r="F227" s="1062"/>
      <c r="G227" s="593" t="s">
        <v>286</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287</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hidden="1" customHeight="1" x14ac:dyDescent="0.15">
      <c r="A228" s="1060"/>
      <c r="B228" s="1061"/>
      <c r="C228" s="1061"/>
      <c r="D228" s="1061"/>
      <c r="E228" s="1061"/>
      <c r="F228" s="1062"/>
      <c r="G228" s="808"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4"/>
      <c r="AC228" s="808"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hidden="1" customHeight="1" x14ac:dyDescent="0.15">
      <c r="A229" s="1060"/>
      <c r="B229" s="1061"/>
      <c r="C229" s="1061"/>
      <c r="D229" s="1061"/>
      <c r="E229" s="1061"/>
      <c r="F229" s="106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8"/>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hidden="1" customHeight="1" x14ac:dyDescent="0.15">
      <c r="A230" s="1060"/>
      <c r="B230" s="1061"/>
      <c r="C230" s="1061"/>
      <c r="D230" s="1061"/>
      <c r="E230" s="1061"/>
      <c r="F230" s="106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60"/>
      <c r="B231" s="1061"/>
      <c r="C231" s="1061"/>
      <c r="D231" s="1061"/>
      <c r="E231" s="1061"/>
      <c r="F231" s="106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60"/>
      <c r="B232" s="1061"/>
      <c r="C232" s="1061"/>
      <c r="D232" s="1061"/>
      <c r="E232" s="1061"/>
      <c r="F232" s="106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60"/>
      <c r="B233" s="1061"/>
      <c r="C233" s="1061"/>
      <c r="D233" s="1061"/>
      <c r="E233" s="1061"/>
      <c r="F233" s="106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60"/>
      <c r="B234" s="1061"/>
      <c r="C234" s="1061"/>
      <c r="D234" s="1061"/>
      <c r="E234" s="1061"/>
      <c r="F234" s="106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60"/>
      <c r="B235" s="1061"/>
      <c r="C235" s="1061"/>
      <c r="D235" s="1061"/>
      <c r="E235" s="1061"/>
      <c r="F235" s="106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60"/>
      <c r="B236" s="1061"/>
      <c r="C236" s="1061"/>
      <c r="D236" s="1061"/>
      <c r="E236" s="1061"/>
      <c r="F236" s="106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60"/>
      <c r="B237" s="1061"/>
      <c r="C237" s="1061"/>
      <c r="D237" s="1061"/>
      <c r="E237" s="1061"/>
      <c r="F237" s="106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60"/>
      <c r="B238" s="1061"/>
      <c r="C238" s="1061"/>
      <c r="D238" s="1061"/>
      <c r="E238" s="1061"/>
      <c r="F238" s="106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60"/>
      <c r="B239" s="1061"/>
      <c r="C239" s="1061"/>
      <c r="D239" s="1061"/>
      <c r="E239" s="1061"/>
      <c r="F239" s="1062"/>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hidden="1" customHeight="1" x14ac:dyDescent="0.15">
      <c r="A240" s="1060"/>
      <c r="B240" s="1061"/>
      <c r="C240" s="1061"/>
      <c r="D240" s="1061"/>
      <c r="E240" s="1061"/>
      <c r="F240" s="1062"/>
      <c r="G240" s="593" t="s">
        <v>288</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289</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hidden="1" customHeight="1" x14ac:dyDescent="0.15">
      <c r="A241" s="1060"/>
      <c r="B241" s="1061"/>
      <c r="C241" s="1061"/>
      <c r="D241" s="1061"/>
      <c r="E241" s="1061"/>
      <c r="F241" s="1062"/>
      <c r="G241" s="808"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4"/>
      <c r="AC241" s="808"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hidden="1" customHeight="1" x14ac:dyDescent="0.15">
      <c r="A242" s="1060"/>
      <c r="B242" s="1061"/>
      <c r="C242" s="1061"/>
      <c r="D242" s="1061"/>
      <c r="E242" s="1061"/>
      <c r="F242" s="106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8"/>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hidden="1" customHeight="1" x14ac:dyDescent="0.15">
      <c r="A243" s="1060"/>
      <c r="B243" s="1061"/>
      <c r="C243" s="1061"/>
      <c r="D243" s="1061"/>
      <c r="E243" s="1061"/>
      <c r="F243" s="106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60"/>
      <c r="B244" s="1061"/>
      <c r="C244" s="1061"/>
      <c r="D244" s="1061"/>
      <c r="E244" s="1061"/>
      <c r="F244" s="106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60"/>
      <c r="B245" s="1061"/>
      <c r="C245" s="1061"/>
      <c r="D245" s="1061"/>
      <c r="E245" s="1061"/>
      <c r="F245" s="106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60"/>
      <c r="B246" s="1061"/>
      <c r="C246" s="1061"/>
      <c r="D246" s="1061"/>
      <c r="E246" s="1061"/>
      <c r="F246" s="106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60"/>
      <c r="B247" s="1061"/>
      <c r="C247" s="1061"/>
      <c r="D247" s="1061"/>
      <c r="E247" s="1061"/>
      <c r="F247" s="106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60"/>
      <c r="B248" s="1061"/>
      <c r="C248" s="1061"/>
      <c r="D248" s="1061"/>
      <c r="E248" s="1061"/>
      <c r="F248" s="106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60"/>
      <c r="B249" s="1061"/>
      <c r="C249" s="1061"/>
      <c r="D249" s="1061"/>
      <c r="E249" s="1061"/>
      <c r="F249" s="106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60"/>
      <c r="B250" s="1061"/>
      <c r="C250" s="1061"/>
      <c r="D250" s="1061"/>
      <c r="E250" s="1061"/>
      <c r="F250" s="106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60"/>
      <c r="B251" s="1061"/>
      <c r="C251" s="1061"/>
      <c r="D251" s="1061"/>
      <c r="E251" s="1061"/>
      <c r="F251" s="106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60"/>
      <c r="B252" s="1061"/>
      <c r="C252" s="1061"/>
      <c r="D252" s="1061"/>
      <c r="E252" s="1061"/>
      <c r="F252" s="1062"/>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hidden="1" customHeight="1" x14ac:dyDescent="0.15">
      <c r="A253" s="1060"/>
      <c r="B253" s="1061"/>
      <c r="C253" s="1061"/>
      <c r="D253" s="1061"/>
      <c r="E253" s="1061"/>
      <c r="F253" s="1062"/>
      <c r="G253" s="593" t="s">
        <v>290</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hidden="1" customHeight="1" x14ac:dyDescent="0.15">
      <c r="A254" s="1060"/>
      <c r="B254" s="1061"/>
      <c r="C254" s="1061"/>
      <c r="D254" s="1061"/>
      <c r="E254" s="1061"/>
      <c r="F254" s="1062"/>
      <c r="G254" s="808"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4"/>
      <c r="AC254" s="808"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hidden="1" customHeight="1" x14ac:dyDescent="0.15">
      <c r="A255" s="1060"/>
      <c r="B255" s="1061"/>
      <c r="C255" s="1061"/>
      <c r="D255" s="1061"/>
      <c r="E255" s="1061"/>
      <c r="F255" s="106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8"/>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hidden="1" customHeight="1" x14ac:dyDescent="0.15">
      <c r="A256" s="1060"/>
      <c r="B256" s="1061"/>
      <c r="C256" s="1061"/>
      <c r="D256" s="1061"/>
      <c r="E256" s="1061"/>
      <c r="F256" s="106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60"/>
      <c r="B257" s="1061"/>
      <c r="C257" s="1061"/>
      <c r="D257" s="1061"/>
      <c r="E257" s="1061"/>
      <c r="F257" s="106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60"/>
      <c r="B258" s="1061"/>
      <c r="C258" s="1061"/>
      <c r="D258" s="1061"/>
      <c r="E258" s="1061"/>
      <c r="F258" s="106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60"/>
      <c r="B259" s="1061"/>
      <c r="C259" s="1061"/>
      <c r="D259" s="1061"/>
      <c r="E259" s="1061"/>
      <c r="F259" s="106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60"/>
      <c r="B260" s="1061"/>
      <c r="C260" s="1061"/>
      <c r="D260" s="1061"/>
      <c r="E260" s="1061"/>
      <c r="F260" s="106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60"/>
      <c r="B261" s="1061"/>
      <c r="C261" s="1061"/>
      <c r="D261" s="1061"/>
      <c r="E261" s="1061"/>
      <c r="F261" s="106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60"/>
      <c r="B262" s="1061"/>
      <c r="C262" s="1061"/>
      <c r="D262" s="1061"/>
      <c r="E262" s="1061"/>
      <c r="F262" s="106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60"/>
      <c r="B263" s="1061"/>
      <c r="C263" s="1061"/>
      <c r="D263" s="1061"/>
      <c r="E263" s="1061"/>
      <c r="F263" s="106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60"/>
      <c r="B264" s="1061"/>
      <c r="C264" s="1061"/>
      <c r="D264" s="1061"/>
      <c r="E264" s="1061"/>
      <c r="F264" s="106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Normal="75" zoomScaleSheetLayoutView="100" zoomScalePageLayoutView="70" workbookViewId="0">
      <selection activeCell="AP120" sqref="AP120:AX12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293</v>
      </c>
      <c r="K3" s="361"/>
      <c r="L3" s="361"/>
      <c r="M3" s="361"/>
      <c r="N3" s="361"/>
      <c r="O3" s="361"/>
      <c r="P3" s="247" t="s">
        <v>27</v>
      </c>
      <c r="Q3" s="247"/>
      <c r="R3" s="247"/>
      <c r="S3" s="247"/>
      <c r="T3" s="247"/>
      <c r="U3" s="247"/>
      <c r="V3" s="247"/>
      <c r="W3" s="247"/>
      <c r="X3" s="247"/>
      <c r="Y3" s="362" t="s">
        <v>344</v>
      </c>
      <c r="Z3" s="363"/>
      <c r="AA3" s="363"/>
      <c r="AB3" s="363"/>
      <c r="AC3" s="152" t="s">
        <v>330</v>
      </c>
      <c r="AD3" s="152"/>
      <c r="AE3" s="152"/>
      <c r="AF3" s="152"/>
      <c r="AG3" s="152"/>
      <c r="AH3" s="362" t="s">
        <v>257</v>
      </c>
      <c r="AI3" s="360"/>
      <c r="AJ3" s="360"/>
      <c r="AK3" s="360"/>
      <c r="AL3" s="360" t="s">
        <v>21</v>
      </c>
      <c r="AM3" s="360"/>
      <c r="AN3" s="360"/>
      <c r="AO3" s="364"/>
      <c r="AP3" s="365" t="s">
        <v>294</v>
      </c>
      <c r="AQ3" s="365"/>
      <c r="AR3" s="365"/>
      <c r="AS3" s="365"/>
      <c r="AT3" s="365"/>
      <c r="AU3" s="365"/>
      <c r="AV3" s="365"/>
      <c r="AW3" s="365"/>
      <c r="AX3" s="365"/>
      <c r="AY3">
        <f>$AY$2</f>
        <v>1</v>
      </c>
    </row>
    <row r="4" spans="1:51" ht="55.5" customHeight="1" x14ac:dyDescent="0.15">
      <c r="A4" s="1071">
        <v>1</v>
      </c>
      <c r="B4" s="1071">
        <v>1</v>
      </c>
      <c r="C4" s="358" t="s">
        <v>964</v>
      </c>
      <c r="D4" s="343"/>
      <c r="E4" s="343"/>
      <c r="F4" s="343"/>
      <c r="G4" s="343"/>
      <c r="H4" s="343"/>
      <c r="I4" s="343"/>
      <c r="J4" s="344">
        <v>3140001093480</v>
      </c>
      <c r="K4" s="345"/>
      <c r="L4" s="345"/>
      <c r="M4" s="345"/>
      <c r="N4" s="345"/>
      <c r="O4" s="345"/>
      <c r="P4" s="359" t="s">
        <v>1030</v>
      </c>
      <c r="Q4" s="346"/>
      <c r="R4" s="346"/>
      <c r="S4" s="346"/>
      <c r="T4" s="346"/>
      <c r="U4" s="346"/>
      <c r="V4" s="346"/>
      <c r="W4" s="346"/>
      <c r="X4" s="346"/>
      <c r="Y4" s="347">
        <v>6</v>
      </c>
      <c r="Z4" s="348"/>
      <c r="AA4" s="348"/>
      <c r="AB4" s="349"/>
      <c r="AC4" s="1072" t="s">
        <v>980</v>
      </c>
      <c r="AD4" s="1072"/>
      <c r="AE4" s="1072"/>
      <c r="AF4" s="1072"/>
      <c r="AG4" s="1072"/>
      <c r="AH4" s="352">
        <v>1</v>
      </c>
      <c r="AI4" s="353"/>
      <c r="AJ4" s="353"/>
      <c r="AK4" s="353"/>
      <c r="AL4" s="354">
        <v>94.02</v>
      </c>
      <c r="AM4" s="355"/>
      <c r="AN4" s="355"/>
      <c r="AO4" s="356"/>
      <c r="AP4" s="357" t="s">
        <v>712</v>
      </c>
      <c r="AQ4" s="357"/>
      <c r="AR4" s="357"/>
      <c r="AS4" s="357"/>
      <c r="AT4" s="357"/>
      <c r="AU4" s="357"/>
      <c r="AV4" s="357"/>
      <c r="AW4" s="357"/>
      <c r="AX4" s="357"/>
      <c r="AY4">
        <f>$AY$2</f>
        <v>1</v>
      </c>
    </row>
    <row r="5" spans="1:51" ht="59.25" customHeight="1" x14ac:dyDescent="0.15">
      <c r="A5" s="1071">
        <v>2</v>
      </c>
      <c r="B5" s="1071">
        <v>1</v>
      </c>
      <c r="C5" s="343" t="s">
        <v>965</v>
      </c>
      <c r="D5" s="343"/>
      <c r="E5" s="343"/>
      <c r="F5" s="343"/>
      <c r="G5" s="343"/>
      <c r="H5" s="343"/>
      <c r="I5" s="343"/>
      <c r="J5" s="344">
        <v>1012301006038</v>
      </c>
      <c r="K5" s="345"/>
      <c r="L5" s="345"/>
      <c r="M5" s="345"/>
      <c r="N5" s="345"/>
      <c r="O5" s="345"/>
      <c r="P5" s="359" t="s">
        <v>1186</v>
      </c>
      <c r="Q5" s="346"/>
      <c r="R5" s="346"/>
      <c r="S5" s="346"/>
      <c r="T5" s="346"/>
      <c r="U5" s="346"/>
      <c r="V5" s="346"/>
      <c r="W5" s="346"/>
      <c r="X5" s="346"/>
      <c r="Y5" s="347">
        <v>6</v>
      </c>
      <c r="Z5" s="348"/>
      <c r="AA5" s="348"/>
      <c r="AB5" s="349"/>
      <c r="AC5" s="1072" t="s">
        <v>963</v>
      </c>
      <c r="AD5" s="1072"/>
      <c r="AE5" s="1072"/>
      <c r="AF5" s="1072"/>
      <c r="AG5" s="1072"/>
      <c r="AH5" s="352">
        <v>1</v>
      </c>
      <c r="AI5" s="353"/>
      <c r="AJ5" s="353"/>
      <c r="AK5" s="353"/>
      <c r="AL5" s="354">
        <v>99.78</v>
      </c>
      <c r="AM5" s="355"/>
      <c r="AN5" s="355"/>
      <c r="AO5" s="356"/>
      <c r="AP5" s="357" t="s">
        <v>712</v>
      </c>
      <c r="AQ5" s="357"/>
      <c r="AR5" s="357"/>
      <c r="AS5" s="357"/>
      <c r="AT5" s="357"/>
      <c r="AU5" s="357"/>
      <c r="AV5" s="357"/>
      <c r="AW5" s="357"/>
      <c r="AX5" s="357"/>
      <c r="AY5">
        <f>COUNTA($C$5)</f>
        <v>1</v>
      </c>
    </row>
    <row r="6" spans="1:51" ht="43.5" customHeight="1" x14ac:dyDescent="0.15">
      <c r="A6" s="1071">
        <v>3</v>
      </c>
      <c r="B6" s="1071">
        <v>1</v>
      </c>
      <c r="C6" s="343" t="s">
        <v>966</v>
      </c>
      <c r="D6" s="343"/>
      <c r="E6" s="343"/>
      <c r="F6" s="343"/>
      <c r="G6" s="343"/>
      <c r="H6" s="343"/>
      <c r="I6" s="343"/>
      <c r="J6" s="344">
        <v>8490005004246</v>
      </c>
      <c r="K6" s="345"/>
      <c r="L6" s="345"/>
      <c r="M6" s="345"/>
      <c r="N6" s="345"/>
      <c r="O6" s="345"/>
      <c r="P6" s="346" t="s">
        <v>974</v>
      </c>
      <c r="Q6" s="346"/>
      <c r="R6" s="346"/>
      <c r="S6" s="346"/>
      <c r="T6" s="346"/>
      <c r="U6" s="346"/>
      <c r="V6" s="346"/>
      <c r="W6" s="346"/>
      <c r="X6" s="346"/>
      <c r="Y6" s="347">
        <v>3</v>
      </c>
      <c r="Z6" s="348"/>
      <c r="AA6" s="348"/>
      <c r="AB6" s="349"/>
      <c r="AC6" s="1072" t="s">
        <v>980</v>
      </c>
      <c r="AD6" s="1072"/>
      <c r="AE6" s="1072"/>
      <c r="AF6" s="1072"/>
      <c r="AG6" s="1072"/>
      <c r="AH6" s="352">
        <v>3</v>
      </c>
      <c r="AI6" s="353"/>
      <c r="AJ6" s="353"/>
      <c r="AK6" s="353"/>
      <c r="AL6" s="354">
        <v>43.64</v>
      </c>
      <c r="AM6" s="355"/>
      <c r="AN6" s="355"/>
      <c r="AO6" s="356"/>
      <c r="AP6" s="357" t="s">
        <v>712</v>
      </c>
      <c r="AQ6" s="357"/>
      <c r="AR6" s="357"/>
      <c r="AS6" s="357"/>
      <c r="AT6" s="357"/>
      <c r="AU6" s="357"/>
      <c r="AV6" s="357"/>
      <c r="AW6" s="357"/>
      <c r="AX6" s="357"/>
      <c r="AY6">
        <f>COUNTA($C$6)</f>
        <v>1</v>
      </c>
    </row>
    <row r="7" spans="1:51" ht="43.5" customHeight="1" x14ac:dyDescent="0.15">
      <c r="A7" s="1071">
        <v>4</v>
      </c>
      <c r="B7" s="1071">
        <v>1</v>
      </c>
      <c r="C7" s="343" t="s">
        <v>967</v>
      </c>
      <c r="D7" s="343"/>
      <c r="E7" s="343"/>
      <c r="F7" s="343"/>
      <c r="G7" s="343"/>
      <c r="H7" s="343"/>
      <c r="I7" s="343"/>
      <c r="J7" s="344">
        <v>2270001003659</v>
      </c>
      <c r="K7" s="345"/>
      <c r="L7" s="345"/>
      <c r="M7" s="345"/>
      <c r="N7" s="345"/>
      <c r="O7" s="345"/>
      <c r="P7" s="346" t="s">
        <v>975</v>
      </c>
      <c r="Q7" s="346"/>
      <c r="R7" s="346"/>
      <c r="S7" s="346"/>
      <c r="T7" s="346"/>
      <c r="U7" s="346"/>
      <c r="V7" s="346"/>
      <c r="W7" s="346"/>
      <c r="X7" s="346"/>
      <c r="Y7" s="347">
        <v>3</v>
      </c>
      <c r="Z7" s="348"/>
      <c r="AA7" s="348"/>
      <c r="AB7" s="349"/>
      <c r="AC7" s="1072" t="s">
        <v>980</v>
      </c>
      <c r="AD7" s="1072"/>
      <c r="AE7" s="1072"/>
      <c r="AF7" s="1072"/>
      <c r="AG7" s="1072"/>
      <c r="AH7" s="352">
        <v>7</v>
      </c>
      <c r="AI7" s="353"/>
      <c r="AJ7" s="353"/>
      <c r="AK7" s="353"/>
      <c r="AL7" s="354">
        <v>79.17</v>
      </c>
      <c r="AM7" s="355"/>
      <c r="AN7" s="355"/>
      <c r="AO7" s="356"/>
      <c r="AP7" s="357" t="s">
        <v>712</v>
      </c>
      <c r="AQ7" s="357"/>
      <c r="AR7" s="357"/>
      <c r="AS7" s="357"/>
      <c r="AT7" s="357"/>
      <c r="AU7" s="357"/>
      <c r="AV7" s="357"/>
      <c r="AW7" s="357"/>
      <c r="AX7" s="357"/>
      <c r="AY7">
        <f>COUNTA($C$7)</f>
        <v>1</v>
      </c>
    </row>
    <row r="8" spans="1:51" ht="26.25" customHeight="1" x14ac:dyDescent="0.15">
      <c r="A8" s="1071">
        <v>5</v>
      </c>
      <c r="B8" s="1071">
        <v>1</v>
      </c>
      <c r="C8" s="343" t="s">
        <v>968</v>
      </c>
      <c r="D8" s="343"/>
      <c r="E8" s="343"/>
      <c r="F8" s="343"/>
      <c r="G8" s="343"/>
      <c r="H8" s="343"/>
      <c r="I8" s="343"/>
      <c r="J8" s="344">
        <v>6470003000606</v>
      </c>
      <c r="K8" s="345"/>
      <c r="L8" s="345"/>
      <c r="M8" s="345"/>
      <c r="N8" s="345"/>
      <c r="O8" s="345"/>
      <c r="P8" s="346" t="s">
        <v>976</v>
      </c>
      <c r="Q8" s="346"/>
      <c r="R8" s="346"/>
      <c r="S8" s="346"/>
      <c r="T8" s="346"/>
      <c r="U8" s="346"/>
      <c r="V8" s="346"/>
      <c r="W8" s="346"/>
      <c r="X8" s="346"/>
      <c r="Y8" s="347">
        <v>0.3</v>
      </c>
      <c r="Z8" s="348"/>
      <c r="AA8" s="348"/>
      <c r="AB8" s="349"/>
      <c r="AC8" s="1072" t="s">
        <v>981</v>
      </c>
      <c r="AD8" s="1072"/>
      <c r="AE8" s="1072"/>
      <c r="AF8" s="1072"/>
      <c r="AG8" s="1072"/>
      <c r="AH8" s="352" t="s">
        <v>1199</v>
      </c>
      <c r="AI8" s="353"/>
      <c r="AJ8" s="353"/>
      <c r="AK8" s="353"/>
      <c r="AL8" s="354" t="s">
        <v>712</v>
      </c>
      <c r="AM8" s="355"/>
      <c r="AN8" s="355"/>
      <c r="AO8" s="356"/>
      <c r="AP8" s="357" t="s">
        <v>712</v>
      </c>
      <c r="AQ8" s="357"/>
      <c r="AR8" s="357"/>
      <c r="AS8" s="357"/>
      <c r="AT8" s="357"/>
      <c r="AU8" s="357"/>
      <c r="AV8" s="357"/>
      <c r="AW8" s="357"/>
      <c r="AX8" s="357"/>
      <c r="AY8">
        <f>COUNTA($C$8)</f>
        <v>1</v>
      </c>
    </row>
    <row r="9" spans="1:51" ht="26.25" customHeight="1" x14ac:dyDescent="0.15">
      <c r="A9" s="1071">
        <v>6</v>
      </c>
      <c r="B9" s="1071">
        <v>1</v>
      </c>
      <c r="C9" s="343" t="s">
        <v>969</v>
      </c>
      <c r="D9" s="343"/>
      <c r="E9" s="343"/>
      <c r="F9" s="343"/>
      <c r="G9" s="343"/>
      <c r="H9" s="343"/>
      <c r="I9" s="343"/>
      <c r="J9" s="344">
        <v>2490005003492</v>
      </c>
      <c r="K9" s="345"/>
      <c r="L9" s="345"/>
      <c r="M9" s="345"/>
      <c r="N9" s="345"/>
      <c r="O9" s="345"/>
      <c r="P9" s="346" t="s">
        <v>977</v>
      </c>
      <c r="Q9" s="346"/>
      <c r="R9" s="346"/>
      <c r="S9" s="346"/>
      <c r="T9" s="346"/>
      <c r="U9" s="346"/>
      <c r="V9" s="346"/>
      <c r="W9" s="346"/>
      <c r="X9" s="346"/>
      <c r="Y9" s="347">
        <v>0.2</v>
      </c>
      <c r="Z9" s="348"/>
      <c r="AA9" s="348"/>
      <c r="AB9" s="349"/>
      <c r="AC9" s="1072" t="s">
        <v>981</v>
      </c>
      <c r="AD9" s="1072"/>
      <c r="AE9" s="1072"/>
      <c r="AF9" s="1072"/>
      <c r="AG9" s="1072"/>
      <c r="AH9" s="352" t="s">
        <v>1200</v>
      </c>
      <c r="AI9" s="353"/>
      <c r="AJ9" s="353"/>
      <c r="AK9" s="353"/>
      <c r="AL9" s="354" t="s">
        <v>712</v>
      </c>
      <c r="AM9" s="355"/>
      <c r="AN9" s="355"/>
      <c r="AO9" s="356"/>
      <c r="AP9" s="357" t="s">
        <v>712</v>
      </c>
      <c r="AQ9" s="357"/>
      <c r="AR9" s="357"/>
      <c r="AS9" s="357"/>
      <c r="AT9" s="357"/>
      <c r="AU9" s="357"/>
      <c r="AV9" s="357"/>
      <c r="AW9" s="357"/>
      <c r="AX9" s="357"/>
      <c r="AY9">
        <f>COUNTA($C$9)</f>
        <v>1</v>
      </c>
    </row>
    <row r="10" spans="1:51" ht="26.25" customHeight="1" x14ac:dyDescent="0.15">
      <c r="A10" s="1071">
        <v>7</v>
      </c>
      <c r="B10" s="1071">
        <v>1</v>
      </c>
      <c r="C10" s="343" t="s">
        <v>970</v>
      </c>
      <c r="D10" s="343"/>
      <c r="E10" s="343"/>
      <c r="F10" s="343"/>
      <c r="G10" s="343"/>
      <c r="H10" s="343"/>
      <c r="I10" s="343"/>
      <c r="J10" s="344">
        <v>7260001002319</v>
      </c>
      <c r="K10" s="345"/>
      <c r="L10" s="345"/>
      <c r="M10" s="345"/>
      <c r="N10" s="345"/>
      <c r="O10" s="345"/>
      <c r="P10" s="346" t="s">
        <v>977</v>
      </c>
      <c r="Q10" s="346"/>
      <c r="R10" s="346"/>
      <c r="S10" s="346"/>
      <c r="T10" s="346"/>
      <c r="U10" s="346"/>
      <c r="V10" s="346"/>
      <c r="W10" s="346"/>
      <c r="X10" s="346"/>
      <c r="Y10" s="347">
        <v>0.04</v>
      </c>
      <c r="Z10" s="348"/>
      <c r="AA10" s="348"/>
      <c r="AB10" s="349"/>
      <c r="AC10" s="1072" t="s">
        <v>981</v>
      </c>
      <c r="AD10" s="1072"/>
      <c r="AE10" s="1072"/>
      <c r="AF10" s="1072"/>
      <c r="AG10" s="1072"/>
      <c r="AH10" s="352" t="s">
        <v>1200</v>
      </c>
      <c r="AI10" s="353"/>
      <c r="AJ10" s="353"/>
      <c r="AK10" s="353"/>
      <c r="AL10" s="354" t="s">
        <v>712</v>
      </c>
      <c r="AM10" s="355"/>
      <c r="AN10" s="355"/>
      <c r="AO10" s="356"/>
      <c r="AP10" s="357" t="s">
        <v>712</v>
      </c>
      <c r="AQ10" s="357"/>
      <c r="AR10" s="357"/>
      <c r="AS10" s="357"/>
      <c r="AT10" s="357"/>
      <c r="AU10" s="357"/>
      <c r="AV10" s="357"/>
      <c r="AW10" s="357"/>
      <c r="AX10" s="357"/>
      <c r="AY10">
        <f>COUNTA($C$10)</f>
        <v>1</v>
      </c>
    </row>
    <row r="11" spans="1:51" ht="26.25" customHeight="1" x14ac:dyDescent="0.15">
      <c r="A11" s="1071">
        <v>8</v>
      </c>
      <c r="B11" s="1071">
        <v>1</v>
      </c>
      <c r="C11" s="343" t="s">
        <v>971</v>
      </c>
      <c r="D11" s="343"/>
      <c r="E11" s="343"/>
      <c r="F11" s="343"/>
      <c r="G11" s="343"/>
      <c r="H11" s="343"/>
      <c r="I11" s="343"/>
      <c r="J11" s="344">
        <v>8470001003063</v>
      </c>
      <c r="K11" s="345"/>
      <c r="L11" s="345"/>
      <c r="M11" s="345"/>
      <c r="N11" s="345"/>
      <c r="O11" s="345"/>
      <c r="P11" s="346" t="s">
        <v>977</v>
      </c>
      <c r="Q11" s="346"/>
      <c r="R11" s="346"/>
      <c r="S11" s="346"/>
      <c r="T11" s="346"/>
      <c r="U11" s="346"/>
      <c r="V11" s="346"/>
      <c r="W11" s="346"/>
      <c r="X11" s="346"/>
      <c r="Y11" s="347">
        <v>0.03</v>
      </c>
      <c r="Z11" s="348"/>
      <c r="AA11" s="348"/>
      <c r="AB11" s="349"/>
      <c r="AC11" s="1072" t="s">
        <v>981</v>
      </c>
      <c r="AD11" s="1072"/>
      <c r="AE11" s="1072"/>
      <c r="AF11" s="1072"/>
      <c r="AG11" s="1072"/>
      <c r="AH11" s="352" t="s">
        <v>1200</v>
      </c>
      <c r="AI11" s="353"/>
      <c r="AJ11" s="353"/>
      <c r="AK11" s="353"/>
      <c r="AL11" s="354" t="s">
        <v>712</v>
      </c>
      <c r="AM11" s="355"/>
      <c r="AN11" s="355"/>
      <c r="AO11" s="356"/>
      <c r="AP11" s="357" t="s">
        <v>712</v>
      </c>
      <c r="AQ11" s="357"/>
      <c r="AR11" s="357"/>
      <c r="AS11" s="357"/>
      <c r="AT11" s="357"/>
      <c r="AU11" s="357"/>
      <c r="AV11" s="357"/>
      <c r="AW11" s="357"/>
      <c r="AX11" s="357"/>
      <c r="AY11">
        <f>COUNTA($C$11)</f>
        <v>1</v>
      </c>
    </row>
    <row r="12" spans="1:51" ht="26.25" customHeight="1" x14ac:dyDescent="0.15">
      <c r="A12" s="1071">
        <v>9</v>
      </c>
      <c r="B12" s="1071">
        <v>1</v>
      </c>
      <c r="C12" s="343" t="s">
        <v>972</v>
      </c>
      <c r="D12" s="343"/>
      <c r="E12" s="343"/>
      <c r="F12" s="343"/>
      <c r="G12" s="343"/>
      <c r="H12" s="343"/>
      <c r="I12" s="343"/>
      <c r="J12" s="344">
        <v>7250001000471</v>
      </c>
      <c r="K12" s="345"/>
      <c r="L12" s="345"/>
      <c r="M12" s="345"/>
      <c r="N12" s="345"/>
      <c r="O12" s="345"/>
      <c r="P12" s="346" t="s">
        <v>978</v>
      </c>
      <c r="Q12" s="346"/>
      <c r="R12" s="346"/>
      <c r="S12" s="346"/>
      <c r="T12" s="346"/>
      <c r="U12" s="346"/>
      <c r="V12" s="346"/>
      <c r="W12" s="346"/>
      <c r="X12" s="346"/>
      <c r="Y12" s="347">
        <v>0.01</v>
      </c>
      <c r="Z12" s="348"/>
      <c r="AA12" s="348"/>
      <c r="AB12" s="349"/>
      <c r="AC12" s="1072" t="s">
        <v>981</v>
      </c>
      <c r="AD12" s="1072"/>
      <c r="AE12" s="1072"/>
      <c r="AF12" s="1072"/>
      <c r="AG12" s="1072"/>
      <c r="AH12" s="352" t="s">
        <v>1200</v>
      </c>
      <c r="AI12" s="353"/>
      <c r="AJ12" s="353"/>
      <c r="AK12" s="353"/>
      <c r="AL12" s="354" t="s">
        <v>712</v>
      </c>
      <c r="AM12" s="355"/>
      <c r="AN12" s="355"/>
      <c r="AO12" s="356"/>
      <c r="AP12" s="357" t="s">
        <v>712</v>
      </c>
      <c r="AQ12" s="357"/>
      <c r="AR12" s="357"/>
      <c r="AS12" s="357"/>
      <c r="AT12" s="357"/>
      <c r="AU12" s="357"/>
      <c r="AV12" s="357"/>
      <c r="AW12" s="357"/>
      <c r="AX12" s="357"/>
      <c r="AY12">
        <f>COUNTA($C$12)</f>
        <v>1</v>
      </c>
    </row>
    <row r="13" spans="1:51" ht="26.25" customHeight="1" x14ac:dyDescent="0.15">
      <c r="A13" s="1071">
        <v>10</v>
      </c>
      <c r="B13" s="1071">
        <v>1</v>
      </c>
      <c r="C13" s="343" t="s">
        <v>973</v>
      </c>
      <c r="D13" s="343"/>
      <c r="E13" s="343"/>
      <c r="F13" s="343"/>
      <c r="G13" s="343"/>
      <c r="H13" s="343"/>
      <c r="I13" s="343"/>
      <c r="J13" s="344" t="s">
        <v>889</v>
      </c>
      <c r="K13" s="345"/>
      <c r="L13" s="345"/>
      <c r="M13" s="345"/>
      <c r="N13" s="345"/>
      <c r="O13" s="345"/>
      <c r="P13" s="346" t="s">
        <v>979</v>
      </c>
      <c r="Q13" s="346"/>
      <c r="R13" s="346"/>
      <c r="S13" s="346"/>
      <c r="T13" s="346"/>
      <c r="U13" s="346"/>
      <c r="V13" s="346"/>
      <c r="W13" s="346"/>
      <c r="X13" s="346"/>
      <c r="Y13" s="347">
        <v>0.01</v>
      </c>
      <c r="Z13" s="348"/>
      <c r="AA13" s="348"/>
      <c r="AB13" s="349"/>
      <c r="AC13" s="1072" t="s">
        <v>981</v>
      </c>
      <c r="AD13" s="1072"/>
      <c r="AE13" s="1072"/>
      <c r="AF13" s="1072"/>
      <c r="AG13" s="1072"/>
      <c r="AH13" s="352" t="s">
        <v>1201</v>
      </c>
      <c r="AI13" s="353"/>
      <c r="AJ13" s="353"/>
      <c r="AK13" s="353"/>
      <c r="AL13" s="354" t="s">
        <v>712</v>
      </c>
      <c r="AM13" s="355"/>
      <c r="AN13" s="355"/>
      <c r="AO13" s="356"/>
      <c r="AP13" s="357" t="s">
        <v>712</v>
      </c>
      <c r="AQ13" s="357"/>
      <c r="AR13" s="357"/>
      <c r="AS13" s="357"/>
      <c r="AT13" s="357"/>
      <c r="AU13" s="357"/>
      <c r="AV13" s="357"/>
      <c r="AW13" s="357"/>
      <c r="AX13" s="357"/>
      <c r="AY13">
        <f>COUNTA($C$13)</f>
        <v>1</v>
      </c>
    </row>
    <row r="14" spans="1:51" ht="26.25" customHeight="1" x14ac:dyDescent="0.15">
      <c r="A14" s="1071">
        <v>11</v>
      </c>
      <c r="B14" s="1071">
        <v>1</v>
      </c>
      <c r="C14" s="343" t="s">
        <v>1117</v>
      </c>
      <c r="D14" s="343"/>
      <c r="E14" s="343"/>
      <c r="F14" s="343"/>
      <c r="G14" s="343"/>
      <c r="H14" s="343"/>
      <c r="I14" s="343"/>
      <c r="J14" s="344">
        <v>4430001033605</v>
      </c>
      <c r="K14" s="345"/>
      <c r="L14" s="345"/>
      <c r="M14" s="345"/>
      <c r="N14" s="345"/>
      <c r="O14" s="345"/>
      <c r="P14" s="346" t="s">
        <v>1118</v>
      </c>
      <c r="Q14" s="346"/>
      <c r="R14" s="346"/>
      <c r="S14" s="346"/>
      <c r="T14" s="346"/>
      <c r="U14" s="346"/>
      <c r="V14" s="346"/>
      <c r="W14" s="346"/>
      <c r="X14" s="346"/>
      <c r="Y14" s="347">
        <v>0.1</v>
      </c>
      <c r="Z14" s="348"/>
      <c r="AA14" s="348"/>
      <c r="AB14" s="349"/>
      <c r="AC14" s="1072" t="s">
        <v>365</v>
      </c>
      <c r="AD14" s="1072"/>
      <c r="AE14" s="1072"/>
      <c r="AF14" s="1072"/>
      <c r="AG14" s="1072"/>
      <c r="AH14" s="352" t="s">
        <v>904</v>
      </c>
      <c r="AI14" s="353"/>
      <c r="AJ14" s="353"/>
      <c r="AK14" s="353"/>
      <c r="AL14" s="354" t="s">
        <v>1119</v>
      </c>
      <c r="AM14" s="355"/>
      <c r="AN14" s="355"/>
      <c r="AO14" s="356"/>
      <c r="AP14" s="357" t="s">
        <v>1119</v>
      </c>
      <c r="AQ14" s="357"/>
      <c r="AR14" s="357"/>
      <c r="AS14" s="357"/>
      <c r="AT14" s="357"/>
      <c r="AU14" s="357"/>
      <c r="AV14" s="357"/>
      <c r="AW14" s="357"/>
      <c r="AX14" s="357"/>
      <c r="AY14">
        <f>COUNTA($C$14)</f>
        <v>1</v>
      </c>
    </row>
    <row r="15" spans="1:51" ht="26.25" hidden="1" customHeight="1" x14ac:dyDescent="0.15">
      <c r="A15" s="1071">
        <v>12</v>
      </c>
      <c r="B15" s="107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2"/>
      <c r="AD15" s="1072"/>
      <c r="AE15" s="1072"/>
      <c r="AF15" s="1072"/>
      <c r="AG15" s="1072"/>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71">
        <v>13</v>
      </c>
      <c r="B16" s="107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2"/>
      <c r="AD16" s="1072"/>
      <c r="AE16" s="1072"/>
      <c r="AF16" s="1072"/>
      <c r="AG16" s="1072"/>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71">
        <v>14</v>
      </c>
      <c r="B17" s="107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2"/>
      <c r="AD17" s="1072"/>
      <c r="AE17" s="1072"/>
      <c r="AF17" s="1072"/>
      <c r="AG17" s="1072"/>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71">
        <v>15</v>
      </c>
      <c r="B18" s="107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2"/>
      <c r="AD18" s="1072"/>
      <c r="AE18" s="1072"/>
      <c r="AF18" s="1072"/>
      <c r="AG18" s="1072"/>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71">
        <v>16</v>
      </c>
      <c r="B19" s="107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2"/>
      <c r="AD19" s="1072"/>
      <c r="AE19" s="1072"/>
      <c r="AF19" s="1072"/>
      <c r="AG19" s="1072"/>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71">
        <v>17</v>
      </c>
      <c r="B20" s="107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2"/>
      <c r="AD20" s="1072"/>
      <c r="AE20" s="1072"/>
      <c r="AF20" s="1072"/>
      <c r="AG20" s="1072"/>
      <c r="AH20" s="352" t="s">
        <v>1200</v>
      </c>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71">
        <v>18</v>
      </c>
      <c r="B21" s="107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2"/>
      <c r="AD21" s="1072"/>
      <c r="AE21" s="1072"/>
      <c r="AF21" s="1072"/>
      <c r="AG21" s="1072"/>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71">
        <v>19</v>
      </c>
      <c r="B22" s="107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2"/>
      <c r="AD22" s="1072"/>
      <c r="AE22" s="1072"/>
      <c r="AF22" s="1072"/>
      <c r="AG22" s="1072"/>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71">
        <v>20</v>
      </c>
      <c r="B23" s="107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2"/>
      <c r="AD23" s="1072"/>
      <c r="AE23" s="1072"/>
      <c r="AF23" s="1072"/>
      <c r="AG23" s="1072"/>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71">
        <v>21</v>
      </c>
      <c r="B24" s="107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2"/>
      <c r="AD24" s="1072"/>
      <c r="AE24" s="1072"/>
      <c r="AF24" s="1072"/>
      <c r="AG24" s="1072"/>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71">
        <v>22</v>
      </c>
      <c r="B25" s="107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2"/>
      <c r="AD25" s="1072"/>
      <c r="AE25" s="1072"/>
      <c r="AF25" s="1072"/>
      <c r="AG25" s="1072"/>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71">
        <v>23</v>
      </c>
      <c r="B26" s="107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2"/>
      <c r="AD26" s="1072"/>
      <c r="AE26" s="1072"/>
      <c r="AF26" s="1072"/>
      <c r="AG26" s="1072"/>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71">
        <v>24</v>
      </c>
      <c r="B27" s="107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2"/>
      <c r="AD27" s="1072"/>
      <c r="AE27" s="1072"/>
      <c r="AF27" s="1072"/>
      <c r="AG27" s="1072"/>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71">
        <v>25</v>
      </c>
      <c r="B28" s="107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2"/>
      <c r="AD28" s="1072"/>
      <c r="AE28" s="1072"/>
      <c r="AF28" s="1072"/>
      <c r="AG28" s="1072"/>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71">
        <v>26</v>
      </c>
      <c r="B29" s="107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2"/>
      <c r="AD29" s="1072"/>
      <c r="AE29" s="1072"/>
      <c r="AF29" s="1072"/>
      <c r="AG29" s="1072"/>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71">
        <v>27</v>
      </c>
      <c r="B30" s="107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2"/>
      <c r="AD30" s="1072"/>
      <c r="AE30" s="1072"/>
      <c r="AF30" s="1072"/>
      <c r="AG30" s="1072"/>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71">
        <v>28</v>
      </c>
      <c r="B31" s="107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2"/>
      <c r="AD31" s="1072"/>
      <c r="AE31" s="1072"/>
      <c r="AF31" s="1072"/>
      <c r="AG31" s="1072"/>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71">
        <v>29</v>
      </c>
      <c r="B32" s="107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2"/>
      <c r="AD32" s="1072"/>
      <c r="AE32" s="1072"/>
      <c r="AF32" s="1072"/>
      <c r="AG32" s="1072"/>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71">
        <v>30</v>
      </c>
      <c r="B33" s="107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2"/>
      <c r="AD33" s="1072"/>
      <c r="AE33" s="1072"/>
      <c r="AF33" s="1072"/>
      <c r="AG33" s="107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293</v>
      </c>
      <c r="K36" s="361"/>
      <c r="L36" s="361"/>
      <c r="M36" s="361"/>
      <c r="N36" s="361"/>
      <c r="O36" s="361"/>
      <c r="P36" s="247" t="s">
        <v>27</v>
      </c>
      <c r="Q36" s="247"/>
      <c r="R36" s="247"/>
      <c r="S36" s="247"/>
      <c r="T36" s="247"/>
      <c r="U36" s="247"/>
      <c r="V36" s="247"/>
      <c r="W36" s="247"/>
      <c r="X36" s="247"/>
      <c r="Y36" s="362" t="s">
        <v>344</v>
      </c>
      <c r="Z36" s="363"/>
      <c r="AA36" s="363"/>
      <c r="AB36" s="363"/>
      <c r="AC36" s="152" t="s">
        <v>330</v>
      </c>
      <c r="AD36" s="152"/>
      <c r="AE36" s="152"/>
      <c r="AF36" s="152"/>
      <c r="AG36" s="152"/>
      <c r="AH36" s="362" t="s">
        <v>257</v>
      </c>
      <c r="AI36" s="360"/>
      <c r="AJ36" s="360"/>
      <c r="AK36" s="360"/>
      <c r="AL36" s="360" t="s">
        <v>21</v>
      </c>
      <c r="AM36" s="360"/>
      <c r="AN36" s="360"/>
      <c r="AO36" s="364"/>
      <c r="AP36" s="365" t="s">
        <v>294</v>
      </c>
      <c r="AQ36" s="365"/>
      <c r="AR36" s="365"/>
      <c r="AS36" s="365"/>
      <c r="AT36" s="365"/>
      <c r="AU36" s="365"/>
      <c r="AV36" s="365"/>
      <c r="AW36" s="365"/>
      <c r="AX36" s="365"/>
      <c r="AY36">
        <f>$AY$34</f>
        <v>1</v>
      </c>
    </row>
    <row r="37" spans="1:51" ht="40.5" customHeight="1" x14ac:dyDescent="0.15">
      <c r="A37" s="1071">
        <v>1</v>
      </c>
      <c r="B37" s="1071">
        <v>1</v>
      </c>
      <c r="C37" s="358" t="s">
        <v>982</v>
      </c>
      <c r="D37" s="343"/>
      <c r="E37" s="343"/>
      <c r="F37" s="343"/>
      <c r="G37" s="343"/>
      <c r="H37" s="343"/>
      <c r="I37" s="343"/>
      <c r="J37" s="344">
        <v>8140001042490</v>
      </c>
      <c r="K37" s="345"/>
      <c r="L37" s="345"/>
      <c r="M37" s="345"/>
      <c r="N37" s="345"/>
      <c r="O37" s="345"/>
      <c r="P37" s="346" t="s">
        <v>991</v>
      </c>
      <c r="Q37" s="346"/>
      <c r="R37" s="346"/>
      <c r="S37" s="346"/>
      <c r="T37" s="346"/>
      <c r="U37" s="346"/>
      <c r="V37" s="346"/>
      <c r="W37" s="346"/>
      <c r="X37" s="346"/>
      <c r="Y37" s="347">
        <v>25</v>
      </c>
      <c r="Z37" s="348"/>
      <c r="AA37" s="348"/>
      <c r="AB37" s="349"/>
      <c r="AC37" s="1072" t="s">
        <v>1003</v>
      </c>
      <c r="AD37" s="1072"/>
      <c r="AE37" s="1072"/>
      <c r="AF37" s="1072"/>
      <c r="AG37" s="1072"/>
      <c r="AH37" s="352">
        <v>1</v>
      </c>
      <c r="AI37" s="353"/>
      <c r="AJ37" s="353"/>
      <c r="AK37" s="353"/>
      <c r="AL37" s="354">
        <v>94</v>
      </c>
      <c r="AM37" s="355"/>
      <c r="AN37" s="355"/>
      <c r="AO37" s="356"/>
      <c r="AP37" s="357" t="s">
        <v>712</v>
      </c>
      <c r="AQ37" s="357"/>
      <c r="AR37" s="357"/>
      <c r="AS37" s="357"/>
      <c r="AT37" s="357"/>
      <c r="AU37" s="357"/>
      <c r="AV37" s="357"/>
      <c r="AW37" s="357"/>
      <c r="AX37" s="357"/>
      <c r="AY37">
        <f>$AY$34</f>
        <v>1</v>
      </c>
    </row>
    <row r="38" spans="1:51" ht="54" customHeight="1" x14ac:dyDescent="0.15">
      <c r="A38" s="1071">
        <v>2</v>
      </c>
      <c r="B38" s="1071">
        <v>1</v>
      </c>
      <c r="C38" s="343" t="s">
        <v>982</v>
      </c>
      <c r="D38" s="343"/>
      <c r="E38" s="343"/>
      <c r="F38" s="343"/>
      <c r="G38" s="343"/>
      <c r="H38" s="343"/>
      <c r="I38" s="343"/>
      <c r="J38" s="344">
        <v>8140001042490</v>
      </c>
      <c r="K38" s="345"/>
      <c r="L38" s="345"/>
      <c r="M38" s="345"/>
      <c r="N38" s="345"/>
      <c r="O38" s="345"/>
      <c r="P38" s="346" t="s">
        <v>992</v>
      </c>
      <c r="Q38" s="346"/>
      <c r="R38" s="346"/>
      <c r="S38" s="346"/>
      <c r="T38" s="346"/>
      <c r="U38" s="346"/>
      <c r="V38" s="346"/>
      <c r="W38" s="346"/>
      <c r="X38" s="346"/>
      <c r="Y38" s="347">
        <v>6</v>
      </c>
      <c r="Z38" s="348"/>
      <c r="AA38" s="348"/>
      <c r="AB38" s="349"/>
      <c r="AC38" s="1072" t="s">
        <v>919</v>
      </c>
      <c r="AD38" s="1072"/>
      <c r="AE38" s="1072"/>
      <c r="AF38" s="1072"/>
      <c r="AG38" s="1072"/>
      <c r="AH38" s="352">
        <v>1</v>
      </c>
      <c r="AI38" s="353"/>
      <c r="AJ38" s="353"/>
      <c r="AK38" s="353"/>
      <c r="AL38" s="354">
        <v>94</v>
      </c>
      <c r="AM38" s="355"/>
      <c r="AN38" s="355"/>
      <c r="AO38" s="356"/>
      <c r="AP38" s="357" t="s">
        <v>712</v>
      </c>
      <c r="AQ38" s="357"/>
      <c r="AR38" s="357"/>
      <c r="AS38" s="357"/>
      <c r="AT38" s="357"/>
      <c r="AU38" s="357"/>
      <c r="AV38" s="357"/>
      <c r="AW38" s="357"/>
      <c r="AX38" s="357"/>
      <c r="AY38">
        <f>COUNTA($C$38)</f>
        <v>1</v>
      </c>
    </row>
    <row r="39" spans="1:51" ht="26.25" customHeight="1" x14ac:dyDescent="0.15">
      <c r="A39" s="1071">
        <v>3</v>
      </c>
      <c r="B39" s="1071">
        <v>1</v>
      </c>
      <c r="C39" s="343" t="s">
        <v>982</v>
      </c>
      <c r="D39" s="343"/>
      <c r="E39" s="343"/>
      <c r="F39" s="343"/>
      <c r="G39" s="343"/>
      <c r="H39" s="343"/>
      <c r="I39" s="343"/>
      <c r="J39" s="344">
        <v>8140001042490</v>
      </c>
      <c r="K39" s="345"/>
      <c r="L39" s="345"/>
      <c r="M39" s="345"/>
      <c r="N39" s="345"/>
      <c r="O39" s="345"/>
      <c r="P39" s="346" t="s">
        <v>993</v>
      </c>
      <c r="Q39" s="346"/>
      <c r="R39" s="346"/>
      <c r="S39" s="346"/>
      <c r="T39" s="346"/>
      <c r="U39" s="346"/>
      <c r="V39" s="346"/>
      <c r="W39" s="346"/>
      <c r="X39" s="346"/>
      <c r="Y39" s="347">
        <v>1</v>
      </c>
      <c r="Z39" s="348"/>
      <c r="AA39" s="348"/>
      <c r="AB39" s="349"/>
      <c r="AC39" s="1072" t="s">
        <v>902</v>
      </c>
      <c r="AD39" s="1072"/>
      <c r="AE39" s="1072"/>
      <c r="AF39" s="1072"/>
      <c r="AG39" s="1072"/>
      <c r="AH39" s="352" t="s">
        <v>1188</v>
      </c>
      <c r="AI39" s="353"/>
      <c r="AJ39" s="353"/>
      <c r="AK39" s="353"/>
      <c r="AL39" s="354" t="s">
        <v>1188</v>
      </c>
      <c r="AM39" s="355"/>
      <c r="AN39" s="355"/>
      <c r="AO39" s="356"/>
      <c r="AP39" s="357" t="s">
        <v>1189</v>
      </c>
      <c r="AQ39" s="357"/>
      <c r="AR39" s="357"/>
      <c r="AS39" s="357"/>
      <c r="AT39" s="357"/>
      <c r="AU39" s="357"/>
      <c r="AV39" s="357"/>
      <c r="AW39" s="357"/>
      <c r="AX39" s="357"/>
      <c r="AY39">
        <f>COUNTA($C$39)</f>
        <v>1</v>
      </c>
    </row>
    <row r="40" spans="1:51" ht="26.25" customHeight="1" x14ac:dyDescent="0.15">
      <c r="A40" s="1071">
        <v>4</v>
      </c>
      <c r="B40" s="1071">
        <v>1</v>
      </c>
      <c r="C40" s="343" t="s">
        <v>983</v>
      </c>
      <c r="D40" s="343"/>
      <c r="E40" s="343"/>
      <c r="F40" s="343"/>
      <c r="G40" s="343"/>
      <c r="H40" s="343"/>
      <c r="I40" s="343"/>
      <c r="J40" s="344">
        <v>3140001093480</v>
      </c>
      <c r="K40" s="345"/>
      <c r="L40" s="345"/>
      <c r="M40" s="345"/>
      <c r="N40" s="345"/>
      <c r="O40" s="345"/>
      <c r="P40" s="346" t="s">
        <v>994</v>
      </c>
      <c r="Q40" s="346"/>
      <c r="R40" s="346"/>
      <c r="S40" s="346"/>
      <c r="T40" s="346"/>
      <c r="U40" s="346"/>
      <c r="V40" s="346"/>
      <c r="W40" s="346"/>
      <c r="X40" s="346"/>
      <c r="Y40" s="347">
        <v>14</v>
      </c>
      <c r="Z40" s="348"/>
      <c r="AA40" s="348"/>
      <c r="AB40" s="349"/>
      <c r="AC40" s="1072" t="s">
        <v>1003</v>
      </c>
      <c r="AD40" s="1072"/>
      <c r="AE40" s="1072"/>
      <c r="AF40" s="1072"/>
      <c r="AG40" s="1072"/>
      <c r="AH40" s="352">
        <v>1</v>
      </c>
      <c r="AI40" s="353"/>
      <c r="AJ40" s="353"/>
      <c r="AK40" s="353"/>
      <c r="AL40" s="354">
        <v>80</v>
      </c>
      <c r="AM40" s="355"/>
      <c r="AN40" s="355"/>
      <c r="AO40" s="356"/>
      <c r="AP40" s="357" t="s">
        <v>712</v>
      </c>
      <c r="AQ40" s="357"/>
      <c r="AR40" s="357"/>
      <c r="AS40" s="357"/>
      <c r="AT40" s="357"/>
      <c r="AU40" s="357"/>
      <c r="AV40" s="357"/>
      <c r="AW40" s="357"/>
      <c r="AX40" s="357"/>
      <c r="AY40">
        <f>COUNTA($C$40)</f>
        <v>1</v>
      </c>
    </row>
    <row r="41" spans="1:51" ht="39.75" customHeight="1" x14ac:dyDescent="0.15">
      <c r="A41" s="1071">
        <v>5</v>
      </c>
      <c r="B41" s="1071">
        <v>1</v>
      </c>
      <c r="C41" s="343" t="s">
        <v>984</v>
      </c>
      <c r="D41" s="343"/>
      <c r="E41" s="343"/>
      <c r="F41" s="343"/>
      <c r="G41" s="343"/>
      <c r="H41" s="343"/>
      <c r="I41" s="343"/>
      <c r="J41" s="344">
        <v>6013305001887</v>
      </c>
      <c r="K41" s="345"/>
      <c r="L41" s="345"/>
      <c r="M41" s="345"/>
      <c r="N41" s="345"/>
      <c r="O41" s="345"/>
      <c r="P41" s="346" t="s">
        <v>995</v>
      </c>
      <c r="Q41" s="346"/>
      <c r="R41" s="346"/>
      <c r="S41" s="346"/>
      <c r="T41" s="346"/>
      <c r="U41" s="346"/>
      <c r="V41" s="346"/>
      <c r="W41" s="346"/>
      <c r="X41" s="346"/>
      <c r="Y41" s="347">
        <v>5</v>
      </c>
      <c r="Z41" s="348"/>
      <c r="AA41" s="348"/>
      <c r="AB41" s="349"/>
      <c r="AC41" s="1072" t="s">
        <v>1004</v>
      </c>
      <c r="AD41" s="1072"/>
      <c r="AE41" s="1072"/>
      <c r="AF41" s="1072"/>
      <c r="AG41" s="1072"/>
      <c r="AH41" s="352">
        <v>1</v>
      </c>
      <c r="AI41" s="353"/>
      <c r="AJ41" s="353"/>
      <c r="AK41" s="353"/>
      <c r="AL41" s="354" t="s">
        <v>712</v>
      </c>
      <c r="AM41" s="355"/>
      <c r="AN41" s="355"/>
      <c r="AO41" s="356"/>
      <c r="AP41" s="357" t="s">
        <v>712</v>
      </c>
      <c r="AQ41" s="357"/>
      <c r="AR41" s="357"/>
      <c r="AS41" s="357"/>
      <c r="AT41" s="357"/>
      <c r="AU41" s="357"/>
      <c r="AV41" s="357"/>
      <c r="AW41" s="357"/>
      <c r="AX41" s="357"/>
      <c r="AY41">
        <f>COUNTA($C$41)</f>
        <v>1</v>
      </c>
    </row>
    <row r="42" spans="1:51" ht="26.25" customHeight="1" x14ac:dyDescent="0.15">
      <c r="A42" s="1071">
        <v>6</v>
      </c>
      <c r="B42" s="1071">
        <v>1</v>
      </c>
      <c r="C42" s="358" t="s">
        <v>1187</v>
      </c>
      <c r="D42" s="343"/>
      <c r="E42" s="343"/>
      <c r="F42" s="343"/>
      <c r="G42" s="343"/>
      <c r="H42" s="343"/>
      <c r="I42" s="343"/>
      <c r="J42" s="344" t="s">
        <v>712</v>
      </c>
      <c r="K42" s="345"/>
      <c r="L42" s="345"/>
      <c r="M42" s="345"/>
      <c r="N42" s="345"/>
      <c r="O42" s="345"/>
      <c r="P42" s="346" t="s">
        <v>996</v>
      </c>
      <c r="Q42" s="346"/>
      <c r="R42" s="346"/>
      <c r="S42" s="346"/>
      <c r="T42" s="346"/>
      <c r="U42" s="346"/>
      <c r="V42" s="346"/>
      <c r="W42" s="346"/>
      <c r="X42" s="346"/>
      <c r="Y42" s="347">
        <v>4</v>
      </c>
      <c r="Z42" s="348"/>
      <c r="AA42" s="348"/>
      <c r="AB42" s="349"/>
      <c r="AC42" s="1072" t="s">
        <v>938</v>
      </c>
      <c r="AD42" s="1072"/>
      <c r="AE42" s="1072"/>
      <c r="AF42" s="1072"/>
      <c r="AG42" s="1072"/>
      <c r="AH42" s="352" t="s">
        <v>1189</v>
      </c>
      <c r="AI42" s="353"/>
      <c r="AJ42" s="353"/>
      <c r="AK42" s="353"/>
      <c r="AL42" s="354" t="s">
        <v>1190</v>
      </c>
      <c r="AM42" s="355"/>
      <c r="AN42" s="355"/>
      <c r="AO42" s="356"/>
      <c r="AP42" s="357" t="s">
        <v>1189</v>
      </c>
      <c r="AQ42" s="357"/>
      <c r="AR42" s="357"/>
      <c r="AS42" s="357"/>
      <c r="AT42" s="357"/>
      <c r="AU42" s="357"/>
      <c r="AV42" s="357"/>
      <c r="AW42" s="357"/>
      <c r="AX42" s="357"/>
      <c r="AY42">
        <f>COUNTA($C$42)</f>
        <v>1</v>
      </c>
    </row>
    <row r="43" spans="1:51" ht="44.25" customHeight="1" x14ac:dyDescent="0.15">
      <c r="A43" s="1071">
        <v>7</v>
      </c>
      <c r="B43" s="1071">
        <v>1</v>
      </c>
      <c r="C43" s="343" t="s">
        <v>985</v>
      </c>
      <c r="D43" s="343"/>
      <c r="E43" s="343"/>
      <c r="F43" s="343"/>
      <c r="G43" s="343"/>
      <c r="H43" s="343"/>
      <c r="I43" s="343"/>
      <c r="J43" s="344">
        <v>5010001081785</v>
      </c>
      <c r="K43" s="345"/>
      <c r="L43" s="345"/>
      <c r="M43" s="345"/>
      <c r="N43" s="345"/>
      <c r="O43" s="345"/>
      <c r="P43" s="346" t="s">
        <v>997</v>
      </c>
      <c r="Q43" s="346"/>
      <c r="R43" s="346"/>
      <c r="S43" s="346"/>
      <c r="T43" s="346"/>
      <c r="U43" s="346"/>
      <c r="V43" s="346"/>
      <c r="W43" s="346"/>
      <c r="X43" s="346"/>
      <c r="Y43" s="347">
        <v>1</v>
      </c>
      <c r="Z43" s="348"/>
      <c r="AA43" s="348"/>
      <c r="AB43" s="349"/>
      <c r="AC43" s="1072" t="s">
        <v>945</v>
      </c>
      <c r="AD43" s="1072"/>
      <c r="AE43" s="1072"/>
      <c r="AF43" s="1072"/>
      <c r="AG43" s="1072"/>
      <c r="AH43" s="352" t="s">
        <v>1189</v>
      </c>
      <c r="AI43" s="353"/>
      <c r="AJ43" s="353"/>
      <c r="AK43" s="353"/>
      <c r="AL43" s="354" t="s">
        <v>1189</v>
      </c>
      <c r="AM43" s="355"/>
      <c r="AN43" s="355"/>
      <c r="AO43" s="356"/>
      <c r="AP43" s="357" t="s">
        <v>1191</v>
      </c>
      <c r="AQ43" s="357"/>
      <c r="AR43" s="357"/>
      <c r="AS43" s="357"/>
      <c r="AT43" s="357"/>
      <c r="AU43" s="357"/>
      <c r="AV43" s="357"/>
      <c r="AW43" s="357"/>
      <c r="AX43" s="357"/>
      <c r="AY43">
        <f>COUNTA($C$43)</f>
        <v>1</v>
      </c>
    </row>
    <row r="44" spans="1:51" ht="41.25" customHeight="1" x14ac:dyDescent="0.15">
      <c r="A44" s="1071">
        <v>8</v>
      </c>
      <c r="B44" s="1071">
        <v>1</v>
      </c>
      <c r="C44" s="343" t="s">
        <v>986</v>
      </c>
      <c r="D44" s="343"/>
      <c r="E44" s="343"/>
      <c r="F44" s="343"/>
      <c r="G44" s="343"/>
      <c r="H44" s="343"/>
      <c r="I44" s="343"/>
      <c r="J44" s="344">
        <v>5290005013749</v>
      </c>
      <c r="K44" s="345"/>
      <c r="L44" s="345"/>
      <c r="M44" s="345"/>
      <c r="N44" s="345"/>
      <c r="O44" s="345"/>
      <c r="P44" s="346" t="s">
        <v>998</v>
      </c>
      <c r="Q44" s="346"/>
      <c r="R44" s="346"/>
      <c r="S44" s="346"/>
      <c r="T44" s="346"/>
      <c r="U44" s="346"/>
      <c r="V44" s="346"/>
      <c r="W44" s="346"/>
      <c r="X44" s="346"/>
      <c r="Y44" s="347">
        <v>0.9</v>
      </c>
      <c r="Z44" s="348"/>
      <c r="AA44" s="348"/>
      <c r="AB44" s="349"/>
      <c r="AC44" s="1072" t="s">
        <v>879</v>
      </c>
      <c r="AD44" s="1072"/>
      <c r="AE44" s="1072"/>
      <c r="AF44" s="1072"/>
      <c r="AG44" s="1072"/>
      <c r="AH44" s="352" t="s">
        <v>1189</v>
      </c>
      <c r="AI44" s="353"/>
      <c r="AJ44" s="353"/>
      <c r="AK44" s="353"/>
      <c r="AL44" s="354" t="s">
        <v>1189</v>
      </c>
      <c r="AM44" s="355"/>
      <c r="AN44" s="355"/>
      <c r="AO44" s="356"/>
      <c r="AP44" s="357" t="s">
        <v>1189</v>
      </c>
      <c r="AQ44" s="357"/>
      <c r="AR44" s="357"/>
      <c r="AS44" s="357"/>
      <c r="AT44" s="357"/>
      <c r="AU44" s="357"/>
      <c r="AV44" s="357"/>
      <c r="AW44" s="357"/>
      <c r="AX44" s="357"/>
      <c r="AY44">
        <f>COUNTA($C$44)</f>
        <v>1</v>
      </c>
    </row>
    <row r="45" spans="1:51" ht="26.25" customHeight="1" x14ac:dyDescent="0.15">
      <c r="A45" s="1071">
        <v>9</v>
      </c>
      <c r="B45" s="1071">
        <v>1</v>
      </c>
      <c r="C45" s="343" t="s">
        <v>987</v>
      </c>
      <c r="D45" s="343"/>
      <c r="E45" s="343"/>
      <c r="F45" s="343"/>
      <c r="G45" s="343"/>
      <c r="H45" s="343"/>
      <c r="I45" s="343"/>
      <c r="J45" s="344">
        <v>5140001046841</v>
      </c>
      <c r="K45" s="345"/>
      <c r="L45" s="345"/>
      <c r="M45" s="345"/>
      <c r="N45" s="345"/>
      <c r="O45" s="345"/>
      <c r="P45" s="346" t="s">
        <v>999</v>
      </c>
      <c r="Q45" s="346"/>
      <c r="R45" s="346"/>
      <c r="S45" s="346"/>
      <c r="T45" s="346"/>
      <c r="U45" s="346"/>
      <c r="V45" s="346"/>
      <c r="W45" s="346"/>
      <c r="X45" s="346"/>
      <c r="Y45" s="347">
        <v>0.6</v>
      </c>
      <c r="Z45" s="348"/>
      <c r="AA45" s="348"/>
      <c r="AB45" s="349"/>
      <c r="AC45" s="1072" t="s">
        <v>902</v>
      </c>
      <c r="AD45" s="1072"/>
      <c r="AE45" s="1072"/>
      <c r="AF45" s="1072"/>
      <c r="AG45" s="1072"/>
      <c r="AH45" s="352" t="s">
        <v>1189</v>
      </c>
      <c r="AI45" s="353"/>
      <c r="AJ45" s="353"/>
      <c r="AK45" s="353"/>
      <c r="AL45" s="354" t="s">
        <v>1189</v>
      </c>
      <c r="AM45" s="355"/>
      <c r="AN45" s="355"/>
      <c r="AO45" s="356"/>
      <c r="AP45" s="357" t="s">
        <v>1189</v>
      </c>
      <c r="AQ45" s="357"/>
      <c r="AR45" s="357"/>
      <c r="AS45" s="357"/>
      <c r="AT45" s="357"/>
      <c r="AU45" s="357"/>
      <c r="AV45" s="357"/>
      <c r="AW45" s="357"/>
      <c r="AX45" s="357"/>
      <c r="AY45">
        <f>COUNTA($C$45)</f>
        <v>1</v>
      </c>
    </row>
    <row r="46" spans="1:51" ht="45" customHeight="1" x14ac:dyDescent="0.15">
      <c r="A46" s="1071">
        <v>10</v>
      </c>
      <c r="B46" s="1071">
        <v>1</v>
      </c>
      <c r="C46" s="343" t="s">
        <v>988</v>
      </c>
      <c r="D46" s="343"/>
      <c r="E46" s="343"/>
      <c r="F46" s="343"/>
      <c r="G46" s="343"/>
      <c r="H46" s="343"/>
      <c r="I46" s="343"/>
      <c r="J46" s="344">
        <v>4320005003202</v>
      </c>
      <c r="K46" s="345"/>
      <c r="L46" s="345"/>
      <c r="M46" s="345"/>
      <c r="N46" s="345"/>
      <c r="O46" s="345"/>
      <c r="P46" s="346" t="s">
        <v>1000</v>
      </c>
      <c r="Q46" s="346"/>
      <c r="R46" s="346"/>
      <c r="S46" s="346"/>
      <c r="T46" s="346"/>
      <c r="U46" s="346"/>
      <c r="V46" s="346"/>
      <c r="W46" s="346"/>
      <c r="X46" s="346"/>
      <c r="Y46" s="347">
        <v>0.3</v>
      </c>
      <c r="Z46" s="348"/>
      <c r="AA46" s="348"/>
      <c r="AB46" s="349"/>
      <c r="AC46" s="1072" t="s">
        <v>902</v>
      </c>
      <c r="AD46" s="1072"/>
      <c r="AE46" s="1072"/>
      <c r="AF46" s="1072"/>
      <c r="AG46" s="1072"/>
      <c r="AH46" s="352" t="s">
        <v>1189</v>
      </c>
      <c r="AI46" s="353"/>
      <c r="AJ46" s="353"/>
      <c r="AK46" s="353"/>
      <c r="AL46" s="354" t="s">
        <v>1189</v>
      </c>
      <c r="AM46" s="355"/>
      <c r="AN46" s="355"/>
      <c r="AO46" s="356"/>
      <c r="AP46" s="357" t="s">
        <v>1189</v>
      </c>
      <c r="AQ46" s="357"/>
      <c r="AR46" s="357"/>
      <c r="AS46" s="357"/>
      <c r="AT46" s="357"/>
      <c r="AU46" s="357"/>
      <c r="AV46" s="357"/>
      <c r="AW46" s="357"/>
      <c r="AX46" s="357"/>
      <c r="AY46">
        <f>COUNTA($C$46)</f>
        <v>1</v>
      </c>
    </row>
    <row r="47" spans="1:51" ht="26.25" customHeight="1" x14ac:dyDescent="0.15">
      <c r="A47" s="1071">
        <v>11</v>
      </c>
      <c r="B47" s="1071">
        <v>1</v>
      </c>
      <c r="C47" s="343" t="s">
        <v>989</v>
      </c>
      <c r="D47" s="343"/>
      <c r="E47" s="343"/>
      <c r="F47" s="343"/>
      <c r="G47" s="343"/>
      <c r="H47" s="343"/>
      <c r="I47" s="343"/>
      <c r="J47" s="344">
        <v>3120001082576</v>
      </c>
      <c r="K47" s="345"/>
      <c r="L47" s="345"/>
      <c r="M47" s="345"/>
      <c r="N47" s="345"/>
      <c r="O47" s="345"/>
      <c r="P47" s="346" t="s">
        <v>1001</v>
      </c>
      <c r="Q47" s="346"/>
      <c r="R47" s="346"/>
      <c r="S47" s="346"/>
      <c r="T47" s="346"/>
      <c r="U47" s="346"/>
      <c r="V47" s="346"/>
      <c r="W47" s="346"/>
      <c r="X47" s="346"/>
      <c r="Y47" s="347">
        <v>0.3</v>
      </c>
      <c r="Z47" s="348"/>
      <c r="AA47" s="348"/>
      <c r="AB47" s="349"/>
      <c r="AC47" s="1072" t="s">
        <v>902</v>
      </c>
      <c r="AD47" s="1072"/>
      <c r="AE47" s="1072"/>
      <c r="AF47" s="1072"/>
      <c r="AG47" s="1072"/>
      <c r="AH47" s="352" t="s">
        <v>1189</v>
      </c>
      <c r="AI47" s="353"/>
      <c r="AJ47" s="353"/>
      <c r="AK47" s="353"/>
      <c r="AL47" s="354" t="s">
        <v>1191</v>
      </c>
      <c r="AM47" s="355"/>
      <c r="AN47" s="355"/>
      <c r="AO47" s="356"/>
      <c r="AP47" s="357" t="s">
        <v>1189</v>
      </c>
      <c r="AQ47" s="357"/>
      <c r="AR47" s="357"/>
      <c r="AS47" s="357"/>
      <c r="AT47" s="357"/>
      <c r="AU47" s="357"/>
      <c r="AV47" s="357"/>
      <c r="AW47" s="357"/>
      <c r="AX47" s="357"/>
      <c r="AY47">
        <f>COUNTA($C$47)</f>
        <v>1</v>
      </c>
    </row>
    <row r="48" spans="1:51" ht="26.25" customHeight="1" x14ac:dyDescent="0.15">
      <c r="A48" s="1071">
        <v>12</v>
      </c>
      <c r="B48" s="1071">
        <v>1</v>
      </c>
      <c r="C48" s="343" t="s">
        <v>990</v>
      </c>
      <c r="D48" s="343"/>
      <c r="E48" s="343"/>
      <c r="F48" s="343"/>
      <c r="G48" s="343"/>
      <c r="H48" s="343"/>
      <c r="I48" s="343"/>
      <c r="J48" s="344">
        <v>1340001005054</v>
      </c>
      <c r="K48" s="345"/>
      <c r="L48" s="345"/>
      <c r="M48" s="345"/>
      <c r="N48" s="345"/>
      <c r="O48" s="345"/>
      <c r="P48" s="346" t="s">
        <v>1002</v>
      </c>
      <c r="Q48" s="346"/>
      <c r="R48" s="346"/>
      <c r="S48" s="346"/>
      <c r="T48" s="346"/>
      <c r="U48" s="346"/>
      <c r="V48" s="346"/>
      <c r="W48" s="346"/>
      <c r="X48" s="346"/>
      <c r="Y48" s="347">
        <v>0.1</v>
      </c>
      <c r="Z48" s="348"/>
      <c r="AA48" s="348"/>
      <c r="AB48" s="349"/>
      <c r="AC48" s="1072" t="s">
        <v>902</v>
      </c>
      <c r="AD48" s="1072"/>
      <c r="AE48" s="1072"/>
      <c r="AF48" s="1072"/>
      <c r="AG48" s="1072"/>
      <c r="AH48" s="352" t="s">
        <v>1189</v>
      </c>
      <c r="AI48" s="353"/>
      <c r="AJ48" s="353"/>
      <c r="AK48" s="353"/>
      <c r="AL48" s="354" t="s">
        <v>1189</v>
      </c>
      <c r="AM48" s="355"/>
      <c r="AN48" s="355"/>
      <c r="AO48" s="356"/>
      <c r="AP48" s="357" t="s">
        <v>1189</v>
      </c>
      <c r="AQ48" s="357"/>
      <c r="AR48" s="357"/>
      <c r="AS48" s="357"/>
      <c r="AT48" s="357"/>
      <c r="AU48" s="357"/>
      <c r="AV48" s="357"/>
      <c r="AW48" s="357"/>
      <c r="AX48" s="357"/>
      <c r="AY48">
        <f>COUNTA($C$48)</f>
        <v>1</v>
      </c>
    </row>
    <row r="49" spans="1:51" ht="26.25" hidden="1" customHeight="1" x14ac:dyDescent="0.15">
      <c r="A49" s="1071">
        <v>13</v>
      </c>
      <c r="B49" s="107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2"/>
      <c r="AD49" s="1072"/>
      <c r="AE49" s="1072"/>
      <c r="AF49" s="1072"/>
      <c r="AG49" s="1072"/>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71">
        <v>14</v>
      </c>
      <c r="B50" s="107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2"/>
      <c r="AD50" s="1072"/>
      <c r="AE50" s="1072"/>
      <c r="AF50" s="1072"/>
      <c r="AG50" s="1072"/>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71">
        <v>15</v>
      </c>
      <c r="B51" s="107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2"/>
      <c r="AD51" s="1072"/>
      <c r="AE51" s="1072"/>
      <c r="AF51" s="1072"/>
      <c r="AG51" s="1072"/>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71">
        <v>16</v>
      </c>
      <c r="B52" s="107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2"/>
      <c r="AD52" s="1072"/>
      <c r="AE52" s="1072"/>
      <c r="AF52" s="1072"/>
      <c r="AG52" s="1072"/>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71">
        <v>17</v>
      </c>
      <c r="B53" s="107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2"/>
      <c r="AD53" s="1072"/>
      <c r="AE53" s="1072"/>
      <c r="AF53" s="1072"/>
      <c r="AG53" s="1072"/>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71">
        <v>18</v>
      </c>
      <c r="B54" s="107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2"/>
      <c r="AD54" s="1072"/>
      <c r="AE54" s="1072"/>
      <c r="AF54" s="1072"/>
      <c r="AG54" s="1072"/>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71">
        <v>19</v>
      </c>
      <c r="B55" s="107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2"/>
      <c r="AD55" s="1072"/>
      <c r="AE55" s="1072"/>
      <c r="AF55" s="1072"/>
      <c r="AG55" s="1072"/>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71">
        <v>20</v>
      </c>
      <c r="B56" s="107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2"/>
      <c r="AD56" s="1072"/>
      <c r="AE56" s="1072"/>
      <c r="AF56" s="1072"/>
      <c r="AG56" s="1072"/>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71">
        <v>21</v>
      </c>
      <c r="B57" s="107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2"/>
      <c r="AD57" s="1072"/>
      <c r="AE57" s="1072"/>
      <c r="AF57" s="1072"/>
      <c r="AG57" s="1072"/>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71">
        <v>22</v>
      </c>
      <c r="B58" s="107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2"/>
      <c r="AD58" s="1072"/>
      <c r="AE58" s="1072"/>
      <c r="AF58" s="1072"/>
      <c r="AG58" s="1072"/>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71">
        <v>23</v>
      </c>
      <c r="B59" s="107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2"/>
      <c r="AD59" s="1072"/>
      <c r="AE59" s="1072"/>
      <c r="AF59" s="1072"/>
      <c r="AG59" s="1072"/>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71">
        <v>24</v>
      </c>
      <c r="B60" s="107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2"/>
      <c r="AD60" s="1072"/>
      <c r="AE60" s="1072"/>
      <c r="AF60" s="1072"/>
      <c r="AG60" s="1072"/>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71">
        <v>25</v>
      </c>
      <c r="B61" s="107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2"/>
      <c r="AD61" s="1072"/>
      <c r="AE61" s="1072"/>
      <c r="AF61" s="1072"/>
      <c r="AG61" s="1072"/>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71">
        <v>26</v>
      </c>
      <c r="B62" s="107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2"/>
      <c r="AD62" s="1072"/>
      <c r="AE62" s="1072"/>
      <c r="AF62" s="1072"/>
      <c r="AG62" s="1072"/>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71">
        <v>27</v>
      </c>
      <c r="B63" s="107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2"/>
      <c r="AD63" s="1072"/>
      <c r="AE63" s="1072"/>
      <c r="AF63" s="1072"/>
      <c r="AG63" s="1072"/>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71">
        <v>28</v>
      </c>
      <c r="B64" s="107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2"/>
      <c r="AD64" s="1072"/>
      <c r="AE64" s="1072"/>
      <c r="AF64" s="1072"/>
      <c r="AG64" s="1072"/>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71">
        <v>29</v>
      </c>
      <c r="B65" s="107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2"/>
      <c r="AD65" s="1072"/>
      <c r="AE65" s="1072"/>
      <c r="AF65" s="1072"/>
      <c r="AG65" s="1072"/>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71">
        <v>30</v>
      </c>
      <c r="B66" s="107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2"/>
      <c r="AD66" s="1072"/>
      <c r="AE66" s="1072"/>
      <c r="AF66" s="1072"/>
      <c r="AG66" s="107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293</v>
      </c>
      <c r="K69" s="361"/>
      <c r="L69" s="361"/>
      <c r="M69" s="361"/>
      <c r="N69" s="361"/>
      <c r="O69" s="361"/>
      <c r="P69" s="247" t="s">
        <v>27</v>
      </c>
      <c r="Q69" s="247"/>
      <c r="R69" s="247"/>
      <c r="S69" s="247"/>
      <c r="T69" s="247"/>
      <c r="U69" s="247"/>
      <c r="V69" s="247"/>
      <c r="W69" s="247"/>
      <c r="X69" s="247"/>
      <c r="Y69" s="362" t="s">
        <v>344</v>
      </c>
      <c r="Z69" s="363"/>
      <c r="AA69" s="363"/>
      <c r="AB69" s="363"/>
      <c r="AC69" s="152" t="s">
        <v>330</v>
      </c>
      <c r="AD69" s="152"/>
      <c r="AE69" s="152"/>
      <c r="AF69" s="152"/>
      <c r="AG69" s="152"/>
      <c r="AH69" s="362" t="s">
        <v>257</v>
      </c>
      <c r="AI69" s="360"/>
      <c r="AJ69" s="360"/>
      <c r="AK69" s="360"/>
      <c r="AL69" s="360" t="s">
        <v>21</v>
      </c>
      <c r="AM69" s="360"/>
      <c r="AN69" s="360"/>
      <c r="AO69" s="364"/>
      <c r="AP69" s="365" t="s">
        <v>294</v>
      </c>
      <c r="AQ69" s="365"/>
      <c r="AR69" s="365"/>
      <c r="AS69" s="365"/>
      <c r="AT69" s="365"/>
      <c r="AU69" s="365"/>
      <c r="AV69" s="365"/>
      <c r="AW69" s="365"/>
      <c r="AX69" s="365"/>
      <c r="AY69" s="34">
        <f>$AY$67</f>
        <v>1</v>
      </c>
    </row>
    <row r="70" spans="1:51" ht="26.25" customHeight="1" x14ac:dyDescent="0.15">
      <c r="A70" s="1071">
        <v>1</v>
      </c>
      <c r="B70" s="1071">
        <v>1</v>
      </c>
      <c r="C70" s="358" t="s">
        <v>1044</v>
      </c>
      <c r="D70" s="343" t="s">
        <v>1031</v>
      </c>
      <c r="E70" s="343" t="s">
        <v>1031</v>
      </c>
      <c r="F70" s="343" t="s">
        <v>1031</v>
      </c>
      <c r="G70" s="343" t="s">
        <v>1031</v>
      </c>
      <c r="H70" s="343" t="s">
        <v>1031</v>
      </c>
      <c r="I70" s="343" t="s">
        <v>1031</v>
      </c>
      <c r="J70" s="344">
        <v>5010601030357</v>
      </c>
      <c r="K70" s="345"/>
      <c r="L70" s="345"/>
      <c r="M70" s="345"/>
      <c r="N70" s="345"/>
      <c r="O70" s="345"/>
      <c r="P70" s="346" t="s">
        <v>1035</v>
      </c>
      <c r="Q70" s="346" t="s">
        <v>1036</v>
      </c>
      <c r="R70" s="346" t="s">
        <v>1036</v>
      </c>
      <c r="S70" s="346" t="s">
        <v>1036</v>
      </c>
      <c r="T70" s="346" t="s">
        <v>1036</v>
      </c>
      <c r="U70" s="346" t="s">
        <v>1036</v>
      </c>
      <c r="V70" s="346" t="s">
        <v>1036</v>
      </c>
      <c r="W70" s="346" t="s">
        <v>1036</v>
      </c>
      <c r="X70" s="346" t="s">
        <v>1036</v>
      </c>
      <c r="Y70" s="347">
        <v>0.09</v>
      </c>
      <c r="Z70" s="348"/>
      <c r="AA70" s="348"/>
      <c r="AB70" s="349"/>
      <c r="AC70" s="1072" t="s">
        <v>879</v>
      </c>
      <c r="AD70" s="1072" t="s">
        <v>1042</v>
      </c>
      <c r="AE70" s="1072" t="s">
        <v>1042</v>
      </c>
      <c r="AF70" s="1072" t="s">
        <v>1042</v>
      </c>
      <c r="AG70" s="1072" t="s">
        <v>1042</v>
      </c>
      <c r="AH70" s="352" t="s">
        <v>1200</v>
      </c>
      <c r="AI70" s="353"/>
      <c r="AJ70" s="353"/>
      <c r="AK70" s="353"/>
      <c r="AL70" s="354" t="s">
        <v>1043</v>
      </c>
      <c r="AM70" s="355"/>
      <c r="AN70" s="355"/>
      <c r="AO70" s="356"/>
      <c r="AP70" s="357" t="s">
        <v>1043</v>
      </c>
      <c r="AQ70" s="357"/>
      <c r="AR70" s="357"/>
      <c r="AS70" s="357"/>
      <c r="AT70" s="357"/>
      <c r="AU70" s="357"/>
      <c r="AV70" s="357"/>
      <c r="AW70" s="357"/>
      <c r="AX70" s="357"/>
      <c r="AY70" s="34">
        <f>$AY$67</f>
        <v>1</v>
      </c>
    </row>
    <row r="71" spans="1:51" ht="26.25" customHeight="1" x14ac:dyDescent="0.15">
      <c r="A71" s="1071">
        <v>2</v>
      </c>
      <c r="B71" s="1071">
        <v>1</v>
      </c>
      <c r="C71" s="343" t="s">
        <v>1032</v>
      </c>
      <c r="D71" s="343" t="s">
        <v>1032</v>
      </c>
      <c r="E71" s="343" t="s">
        <v>1032</v>
      </c>
      <c r="F71" s="343" t="s">
        <v>1032</v>
      </c>
      <c r="G71" s="343" t="s">
        <v>1032</v>
      </c>
      <c r="H71" s="343" t="s">
        <v>1032</v>
      </c>
      <c r="I71" s="343" t="s">
        <v>1032</v>
      </c>
      <c r="J71" s="344">
        <v>6360001006450</v>
      </c>
      <c r="K71" s="345"/>
      <c r="L71" s="345"/>
      <c r="M71" s="345"/>
      <c r="N71" s="345"/>
      <c r="O71" s="345"/>
      <c r="P71" s="346" t="s">
        <v>1037</v>
      </c>
      <c r="Q71" s="346" t="s">
        <v>1038</v>
      </c>
      <c r="R71" s="346" t="s">
        <v>1038</v>
      </c>
      <c r="S71" s="346" t="s">
        <v>1038</v>
      </c>
      <c r="T71" s="346" t="s">
        <v>1038</v>
      </c>
      <c r="U71" s="346" t="s">
        <v>1038</v>
      </c>
      <c r="V71" s="346" t="s">
        <v>1038</v>
      </c>
      <c r="W71" s="346" t="s">
        <v>1038</v>
      </c>
      <c r="X71" s="346" t="s">
        <v>1038</v>
      </c>
      <c r="Y71" s="347">
        <v>0</v>
      </c>
      <c r="Z71" s="348"/>
      <c r="AA71" s="348"/>
      <c r="AB71" s="349"/>
      <c r="AC71" s="1072" t="s">
        <v>879</v>
      </c>
      <c r="AD71" s="1072" t="s">
        <v>1042</v>
      </c>
      <c r="AE71" s="1072" t="s">
        <v>1042</v>
      </c>
      <c r="AF71" s="1072" t="s">
        <v>1042</v>
      </c>
      <c r="AG71" s="1072" t="s">
        <v>1042</v>
      </c>
      <c r="AH71" s="352" t="s">
        <v>1200</v>
      </c>
      <c r="AI71" s="353"/>
      <c r="AJ71" s="353"/>
      <c r="AK71" s="353"/>
      <c r="AL71" s="354" t="s">
        <v>1043</v>
      </c>
      <c r="AM71" s="355"/>
      <c r="AN71" s="355"/>
      <c r="AO71" s="356"/>
      <c r="AP71" s="357" t="s">
        <v>1043</v>
      </c>
      <c r="AQ71" s="357"/>
      <c r="AR71" s="357"/>
      <c r="AS71" s="357"/>
      <c r="AT71" s="357"/>
      <c r="AU71" s="357"/>
      <c r="AV71" s="357"/>
      <c r="AW71" s="357"/>
      <c r="AX71" s="357"/>
      <c r="AY71">
        <f>COUNTA($C$71)</f>
        <v>1</v>
      </c>
    </row>
    <row r="72" spans="1:51" ht="26.25" customHeight="1" x14ac:dyDescent="0.15">
      <c r="A72" s="1071">
        <v>3</v>
      </c>
      <c r="B72" s="1071">
        <v>1</v>
      </c>
      <c r="C72" s="343" t="s">
        <v>1033</v>
      </c>
      <c r="D72" s="343" t="s">
        <v>1033</v>
      </c>
      <c r="E72" s="343" t="s">
        <v>1033</v>
      </c>
      <c r="F72" s="343" t="s">
        <v>1033</v>
      </c>
      <c r="G72" s="343" t="s">
        <v>1033</v>
      </c>
      <c r="H72" s="343" t="s">
        <v>1033</v>
      </c>
      <c r="I72" s="343" t="s">
        <v>1033</v>
      </c>
      <c r="J72" s="344">
        <v>9360001000392</v>
      </c>
      <c r="K72" s="345"/>
      <c r="L72" s="345"/>
      <c r="M72" s="345"/>
      <c r="N72" s="345"/>
      <c r="O72" s="345"/>
      <c r="P72" s="346" t="s">
        <v>1039</v>
      </c>
      <c r="Q72" s="346" t="s">
        <v>1039</v>
      </c>
      <c r="R72" s="346" t="s">
        <v>1039</v>
      </c>
      <c r="S72" s="346" t="s">
        <v>1039</v>
      </c>
      <c r="T72" s="346" t="s">
        <v>1039</v>
      </c>
      <c r="U72" s="346" t="s">
        <v>1039</v>
      </c>
      <c r="V72" s="346" t="s">
        <v>1039</v>
      </c>
      <c r="W72" s="346" t="s">
        <v>1039</v>
      </c>
      <c r="X72" s="346" t="s">
        <v>1039</v>
      </c>
      <c r="Y72" s="347">
        <v>0.01</v>
      </c>
      <c r="Z72" s="348"/>
      <c r="AA72" s="348"/>
      <c r="AB72" s="349"/>
      <c r="AC72" s="1072" t="s">
        <v>879</v>
      </c>
      <c r="AD72" s="1072" t="s">
        <v>1042</v>
      </c>
      <c r="AE72" s="1072" t="s">
        <v>1042</v>
      </c>
      <c r="AF72" s="1072" t="s">
        <v>1042</v>
      </c>
      <c r="AG72" s="1072" t="s">
        <v>1042</v>
      </c>
      <c r="AH72" s="352" t="s">
        <v>1200</v>
      </c>
      <c r="AI72" s="353"/>
      <c r="AJ72" s="353"/>
      <c r="AK72" s="353"/>
      <c r="AL72" s="354" t="s">
        <v>1043</v>
      </c>
      <c r="AM72" s="355"/>
      <c r="AN72" s="355"/>
      <c r="AO72" s="356"/>
      <c r="AP72" s="357" t="s">
        <v>1043</v>
      </c>
      <c r="AQ72" s="357"/>
      <c r="AR72" s="357"/>
      <c r="AS72" s="357"/>
      <c r="AT72" s="357"/>
      <c r="AU72" s="357"/>
      <c r="AV72" s="357"/>
      <c r="AW72" s="357"/>
      <c r="AX72" s="357"/>
      <c r="AY72">
        <f>COUNTA($C$72)</f>
        <v>1</v>
      </c>
    </row>
    <row r="73" spans="1:51" ht="26.25" customHeight="1" x14ac:dyDescent="0.15">
      <c r="A73" s="1071">
        <v>4</v>
      </c>
      <c r="B73" s="1071">
        <v>1</v>
      </c>
      <c r="C73" s="343" t="s">
        <v>1034</v>
      </c>
      <c r="D73" s="343" t="s">
        <v>1034</v>
      </c>
      <c r="E73" s="343" t="s">
        <v>1034</v>
      </c>
      <c r="F73" s="343" t="s">
        <v>1034</v>
      </c>
      <c r="G73" s="343" t="s">
        <v>1034</v>
      </c>
      <c r="H73" s="343" t="s">
        <v>1034</v>
      </c>
      <c r="I73" s="343" t="s">
        <v>1034</v>
      </c>
      <c r="J73" s="344">
        <v>4360001009216</v>
      </c>
      <c r="K73" s="345"/>
      <c r="L73" s="345"/>
      <c r="M73" s="345"/>
      <c r="N73" s="345"/>
      <c r="O73" s="345"/>
      <c r="P73" s="346" t="s">
        <v>1040</v>
      </c>
      <c r="Q73" s="346" t="s">
        <v>1041</v>
      </c>
      <c r="R73" s="346" t="s">
        <v>1041</v>
      </c>
      <c r="S73" s="346" t="s">
        <v>1041</v>
      </c>
      <c r="T73" s="346" t="s">
        <v>1041</v>
      </c>
      <c r="U73" s="346" t="s">
        <v>1041</v>
      </c>
      <c r="V73" s="346" t="s">
        <v>1041</v>
      </c>
      <c r="W73" s="346" t="s">
        <v>1041</v>
      </c>
      <c r="X73" s="346" t="s">
        <v>1041</v>
      </c>
      <c r="Y73" s="347">
        <v>0.01</v>
      </c>
      <c r="Z73" s="348"/>
      <c r="AA73" s="348"/>
      <c r="AB73" s="349"/>
      <c r="AC73" s="1072" t="s">
        <v>879</v>
      </c>
      <c r="AD73" s="1072" t="s">
        <v>1042</v>
      </c>
      <c r="AE73" s="1072" t="s">
        <v>1042</v>
      </c>
      <c r="AF73" s="1072" t="s">
        <v>1042</v>
      </c>
      <c r="AG73" s="1072" t="s">
        <v>1042</v>
      </c>
      <c r="AH73" s="352" t="s">
        <v>1200</v>
      </c>
      <c r="AI73" s="353"/>
      <c r="AJ73" s="353"/>
      <c r="AK73" s="353"/>
      <c r="AL73" s="354" t="s">
        <v>1043</v>
      </c>
      <c r="AM73" s="355"/>
      <c r="AN73" s="355"/>
      <c r="AO73" s="356"/>
      <c r="AP73" s="357" t="s">
        <v>1043</v>
      </c>
      <c r="AQ73" s="357"/>
      <c r="AR73" s="357"/>
      <c r="AS73" s="357"/>
      <c r="AT73" s="357"/>
      <c r="AU73" s="357"/>
      <c r="AV73" s="357"/>
      <c r="AW73" s="357"/>
      <c r="AX73" s="357"/>
      <c r="AY73">
        <f>COUNTA($C$73)</f>
        <v>1</v>
      </c>
    </row>
    <row r="74" spans="1:51" ht="26.25" hidden="1" customHeight="1" x14ac:dyDescent="0.15">
      <c r="A74" s="1071">
        <v>5</v>
      </c>
      <c r="B74" s="107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2"/>
      <c r="AD74" s="1072"/>
      <c r="AE74" s="1072"/>
      <c r="AF74" s="1072"/>
      <c r="AG74" s="1072"/>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71">
        <v>6</v>
      </c>
      <c r="B75" s="107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2"/>
      <c r="AD75" s="1072"/>
      <c r="AE75" s="1072"/>
      <c r="AF75" s="1072"/>
      <c r="AG75" s="1072"/>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71">
        <v>7</v>
      </c>
      <c r="B76" s="107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2"/>
      <c r="AD76" s="1072"/>
      <c r="AE76" s="1072"/>
      <c r="AF76" s="1072"/>
      <c r="AG76" s="1072"/>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71">
        <v>8</v>
      </c>
      <c r="B77" s="107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2"/>
      <c r="AD77" s="1072"/>
      <c r="AE77" s="1072"/>
      <c r="AF77" s="1072"/>
      <c r="AG77" s="1072"/>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71">
        <v>9</v>
      </c>
      <c r="B78" s="107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2"/>
      <c r="AD78" s="1072"/>
      <c r="AE78" s="1072"/>
      <c r="AF78" s="1072"/>
      <c r="AG78" s="1072"/>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71">
        <v>10</v>
      </c>
      <c r="B79" s="107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2"/>
      <c r="AD79" s="1072"/>
      <c r="AE79" s="1072"/>
      <c r="AF79" s="1072"/>
      <c r="AG79" s="1072"/>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71">
        <v>11</v>
      </c>
      <c r="B80" s="107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2"/>
      <c r="AD80" s="1072"/>
      <c r="AE80" s="1072"/>
      <c r="AF80" s="1072"/>
      <c r="AG80" s="1072"/>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71">
        <v>12</v>
      </c>
      <c r="B81" s="107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2"/>
      <c r="AD81" s="1072"/>
      <c r="AE81" s="1072"/>
      <c r="AF81" s="1072"/>
      <c r="AG81" s="1072"/>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71">
        <v>13</v>
      </c>
      <c r="B82" s="107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2"/>
      <c r="AD82" s="1072"/>
      <c r="AE82" s="1072"/>
      <c r="AF82" s="1072"/>
      <c r="AG82" s="1072"/>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71">
        <v>14</v>
      </c>
      <c r="B83" s="107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2"/>
      <c r="AD83" s="1072"/>
      <c r="AE83" s="1072"/>
      <c r="AF83" s="1072"/>
      <c r="AG83" s="1072"/>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71">
        <v>15</v>
      </c>
      <c r="B84" s="107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2"/>
      <c r="AD84" s="1072"/>
      <c r="AE84" s="1072"/>
      <c r="AF84" s="1072"/>
      <c r="AG84" s="1072"/>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71">
        <v>16</v>
      </c>
      <c r="B85" s="107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2"/>
      <c r="AD85" s="1072"/>
      <c r="AE85" s="1072"/>
      <c r="AF85" s="1072"/>
      <c r="AG85" s="1072"/>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71">
        <v>17</v>
      </c>
      <c r="B86" s="107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2"/>
      <c r="AD86" s="1072"/>
      <c r="AE86" s="1072"/>
      <c r="AF86" s="1072"/>
      <c r="AG86" s="1072"/>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71">
        <v>18</v>
      </c>
      <c r="B87" s="107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2"/>
      <c r="AD87" s="1072"/>
      <c r="AE87" s="1072"/>
      <c r="AF87" s="1072"/>
      <c r="AG87" s="1072"/>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71">
        <v>19</v>
      </c>
      <c r="B88" s="107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2"/>
      <c r="AD88" s="1072"/>
      <c r="AE88" s="1072"/>
      <c r="AF88" s="1072"/>
      <c r="AG88" s="1072"/>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71">
        <v>20</v>
      </c>
      <c r="B89" s="107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2"/>
      <c r="AD89" s="1072"/>
      <c r="AE89" s="1072"/>
      <c r="AF89" s="1072"/>
      <c r="AG89" s="1072"/>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71">
        <v>21</v>
      </c>
      <c r="B90" s="107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2"/>
      <c r="AD90" s="1072"/>
      <c r="AE90" s="1072"/>
      <c r="AF90" s="1072"/>
      <c r="AG90" s="1072"/>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71">
        <v>22</v>
      </c>
      <c r="B91" s="107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2"/>
      <c r="AD91" s="1072"/>
      <c r="AE91" s="1072"/>
      <c r="AF91" s="1072"/>
      <c r="AG91" s="1072"/>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71">
        <v>23</v>
      </c>
      <c r="B92" s="107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2"/>
      <c r="AD92" s="1072"/>
      <c r="AE92" s="1072"/>
      <c r="AF92" s="1072"/>
      <c r="AG92" s="1072"/>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71">
        <v>24</v>
      </c>
      <c r="B93" s="107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2"/>
      <c r="AD93" s="1072"/>
      <c r="AE93" s="1072"/>
      <c r="AF93" s="1072"/>
      <c r="AG93" s="1072"/>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71">
        <v>25</v>
      </c>
      <c r="B94" s="107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2"/>
      <c r="AD94" s="1072"/>
      <c r="AE94" s="1072"/>
      <c r="AF94" s="1072"/>
      <c r="AG94" s="1072"/>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71">
        <v>26</v>
      </c>
      <c r="B95" s="107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2"/>
      <c r="AD95" s="1072"/>
      <c r="AE95" s="1072"/>
      <c r="AF95" s="1072"/>
      <c r="AG95" s="1072"/>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71">
        <v>27</v>
      </c>
      <c r="B96" s="107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2"/>
      <c r="AD96" s="1072"/>
      <c r="AE96" s="1072"/>
      <c r="AF96" s="1072"/>
      <c r="AG96" s="1072"/>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71">
        <v>28</v>
      </c>
      <c r="B97" s="107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2"/>
      <c r="AD97" s="1072"/>
      <c r="AE97" s="1072"/>
      <c r="AF97" s="1072"/>
      <c r="AG97" s="1072"/>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71">
        <v>29</v>
      </c>
      <c r="B98" s="107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2"/>
      <c r="AD98" s="1072"/>
      <c r="AE98" s="1072"/>
      <c r="AF98" s="1072"/>
      <c r="AG98" s="1072"/>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71">
        <v>30</v>
      </c>
      <c r="B99" s="107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2"/>
      <c r="AD99" s="1072"/>
      <c r="AE99" s="1072"/>
      <c r="AF99" s="1072"/>
      <c r="AG99" s="107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293</v>
      </c>
      <c r="K102" s="361"/>
      <c r="L102" s="361"/>
      <c r="M102" s="361"/>
      <c r="N102" s="361"/>
      <c r="O102" s="361"/>
      <c r="P102" s="247" t="s">
        <v>27</v>
      </c>
      <c r="Q102" s="247"/>
      <c r="R102" s="247"/>
      <c r="S102" s="247"/>
      <c r="T102" s="247"/>
      <c r="U102" s="247"/>
      <c r="V102" s="247"/>
      <c r="W102" s="247"/>
      <c r="X102" s="247"/>
      <c r="Y102" s="362" t="s">
        <v>344</v>
      </c>
      <c r="Z102" s="363"/>
      <c r="AA102" s="363"/>
      <c r="AB102" s="363"/>
      <c r="AC102" s="152" t="s">
        <v>330</v>
      </c>
      <c r="AD102" s="152"/>
      <c r="AE102" s="152"/>
      <c r="AF102" s="152"/>
      <c r="AG102" s="152"/>
      <c r="AH102" s="362" t="s">
        <v>257</v>
      </c>
      <c r="AI102" s="360"/>
      <c r="AJ102" s="360"/>
      <c r="AK102" s="360"/>
      <c r="AL102" s="360" t="s">
        <v>21</v>
      </c>
      <c r="AM102" s="360"/>
      <c r="AN102" s="360"/>
      <c r="AO102" s="364"/>
      <c r="AP102" s="365" t="s">
        <v>294</v>
      </c>
      <c r="AQ102" s="365"/>
      <c r="AR102" s="365"/>
      <c r="AS102" s="365"/>
      <c r="AT102" s="365"/>
      <c r="AU102" s="365"/>
      <c r="AV102" s="365"/>
      <c r="AW102" s="365"/>
      <c r="AX102" s="365"/>
      <c r="AY102" s="34">
        <f>$AY$100</f>
        <v>1</v>
      </c>
    </row>
    <row r="103" spans="1:51" ht="26.25" customHeight="1" x14ac:dyDescent="0.15">
      <c r="A103" s="1071">
        <v>1</v>
      </c>
      <c r="B103" s="1071">
        <v>1</v>
      </c>
      <c r="C103" s="343" t="s">
        <v>1047</v>
      </c>
      <c r="D103" s="343"/>
      <c r="E103" s="343"/>
      <c r="F103" s="343"/>
      <c r="G103" s="343"/>
      <c r="H103" s="343"/>
      <c r="I103" s="343"/>
      <c r="J103" s="344" t="s">
        <v>712</v>
      </c>
      <c r="K103" s="345"/>
      <c r="L103" s="345"/>
      <c r="M103" s="345"/>
      <c r="N103" s="345"/>
      <c r="O103" s="345"/>
      <c r="P103" s="346" t="s">
        <v>1052</v>
      </c>
      <c r="Q103" s="346"/>
      <c r="R103" s="346"/>
      <c r="S103" s="346"/>
      <c r="T103" s="346"/>
      <c r="U103" s="346"/>
      <c r="V103" s="346"/>
      <c r="W103" s="346"/>
      <c r="X103" s="346"/>
      <c r="Y103" s="347">
        <v>8</v>
      </c>
      <c r="Z103" s="348"/>
      <c r="AA103" s="348"/>
      <c r="AB103" s="349"/>
      <c r="AC103" s="1072" t="s">
        <v>366</v>
      </c>
      <c r="AD103" s="1072"/>
      <c r="AE103" s="1072"/>
      <c r="AF103" s="1072"/>
      <c r="AG103" s="1072"/>
      <c r="AH103" s="352" t="s">
        <v>712</v>
      </c>
      <c r="AI103" s="353"/>
      <c r="AJ103" s="353"/>
      <c r="AK103" s="353"/>
      <c r="AL103" s="354" t="s">
        <v>712</v>
      </c>
      <c r="AM103" s="355"/>
      <c r="AN103" s="355"/>
      <c r="AO103" s="356"/>
      <c r="AP103" s="357" t="s">
        <v>1209</v>
      </c>
      <c r="AQ103" s="357"/>
      <c r="AR103" s="357"/>
      <c r="AS103" s="357"/>
      <c r="AT103" s="357"/>
      <c r="AU103" s="357"/>
      <c r="AV103" s="357"/>
      <c r="AW103" s="357"/>
      <c r="AX103" s="357"/>
      <c r="AY103" s="34">
        <f>$AY$100</f>
        <v>1</v>
      </c>
    </row>
    <row r="104" spans="1:51" ht="26.25" customHeight="1" x14ac:dyDescent="0.15">
      <c r="A104" s="1071">
        <v>2</v>
      </c>
      <c r="B104" s="1071">
        <v>1</v>
      </c>
      <c r="C104" s="343" t="s">
        <v>1048</v>
      </c>
      <c r="D104" s="343"/>
      <c r="E104" s="343"/>
      <c r="F104" s="343"/>
      <c r="G104" s="343"/>
      <c r="H104" s="343"/>
      <c r="I104" s="343"/>
      <c r="J104" s="344">
        <v>6340002022366</v>
      </c>
      <c r="K104" s="345"/>
      <c r="L104" s="345"/>
      <c r="M104" s="345"/>
      <c r="N104" s="345"/>
      <c r="O104" s="345"/>
      <c r="P104" s="346" t="s">
        <v>1053</v>
      </c>
      <c r="Q104" s="346"/>
      <c r="R104" s="346"/>
      <c r="S104" s="346"/>
      <c r="T104" s="346"/>
      <c r="U104" s="346"/>
      <c r="V104" s="346"/>
      <c r="W104" s="346"/>
      <c r="X104" s="346"/>
      <c r="Y104" s="347">
        <v>2.8</v>
      </c>
      <c r="Z104" s="348"/>
      <c r="AA104" s="348"/>
      <c r="AB104" s="349"/>
      <c r="AC104" s="1072" t="s">
        <v>361</v>
      </c>
      <c r="AD104" s="1072"/>
      <c r="AE104" s="1072"/>
      <c r="AF104" s="1072"/>
      <c r="AG104" s="1072"/>
      <c r="AH104" s="352">
        <v>7</v>
      </c>
      <c r="AI104" s="353"/>
      <c r="AJ104" s="353"/>
      <c r="AK104" s="353"/>
      <c r="AL104" s="354">
        <v>96.2</v>
      </c>
      <c r="AM104" s="355"/>
      <c r="AN104" s="355"/>
      <c r="AO104" s="356"/>
      <c r="AP104" s="357" t="s">
        <v>393</v>
      </c>
      <c r="AQ104" s="357"/>
      <c r="AR104" s="357"/>
      <c r="AS104" s="357"/>
      <c r="AT104" s="357"/>
      <c r="AU104" s="357"/>
      <c r="AV104" s="357"/>
      <c r="AW104" s="357"/>
      <c r="AX104" s="357"/>
      <c r="AY104">
        <f>COUNTA($C$104)</f>
        <v>1</v>
      </c>
    </row>
    <row r="105" spans="1:51" ht="26.25" customHeight="1" x14ac:dyDescent="0.15">
      <c r="A105" s="1071">
        <v>3</v>
      </c>
      <c r="B105" s="1071">
        <v>1</v>
      </c>
      <c r="C105" s="343" t="s">
        <v>1049</v>
      </c>
      <c r="D105" s="343"/>
      <c r="E105" s="343"/>
      <c r="F105" s="343"/>
      <c r="G105" s="343"/>
      <c r="H105" s="343"/>
      <c r="I105" s="343"/>
      <c r="J105" s="344">
        <v>9340005005217</v>
      </c>
      <c r="K105" s="345"/>
      <c r="L105" s="345"/>
      <c r="M105" s="345"/>
      <c r="N105" s="345"/>
      <c r="O105" s="345"/>
      <c r="P105" s="346" t="s">
        <v>1054</v>
      </c>
      <c r="Q105" s="346"/>
      <c r="R105" s="346"/>
      <c r="S105" s="346"/>
      <c r="T105" s="346"/>
      <c r="U105" s="346"/>
      <c r="V105" s="346"/>
      <c r="W105" s="346"/>
      <c r="X105" s="346"/>
      <c r="Y105" s="347">
        <v>1.4</v>
      </c>
      <c r="Z105" s="348"/>
      <c r="AA105" s="348"/>
      <c r="AB105" s="349"/>
      <c r="AC105" s="1072" t="s">
        <v>366</v>
      </c>
      <c r="AD105" s="1072"/>
      <c r="AE105" s="1072"/>
      <c r="AF105" s="1072"/>
      <c r="AG105" s="1072"/>
      <c r="AH105" s="352" t="s">
        <v>712</v>
      </c>
      <c r="AI105" s="353"/>
      <c r="AJ105" s="353"/>
      <c r="AK105" s="353"/>
      <c r="AL105" s="354" t="s">
        <v>712</v>
      </c>
      <c r="AM105" s="355"/>
      <c r="AN105" s="355"/>
      <c r="AO105" s="356"/>
      <c r="AP105" s="357" t="s">
        <v>1210</v>
      </c>
      <c r="AQ105" s="357"/>
      <c r="AR105" s="357"/>
      <c r="AS105" s="357"/>
      <c r="AT105" s="357"/>
      <c r="AU105" s="357"/>
      <c r="AV105" s="357"/>
      <c r="AW105" s="357"/>
      <c r="AX105" s="357"/>
      <c r="AY105">
        <f>COUNTA($C$105)</f>
        <v>1</v>
      </c>
    </row>
    <row r="106" spans="1:51" ht="26.25" customHeight="1" x14ac:dyDescent="0.15">
      <c r="A106" s="1071">
        <v>4</v>
      </c>
      <c r="B106" s="1071">
        <v>1</v>
      </c>
      <c r="C106" s="343" t="s">
        <v>1049</v>
      </c>
      <c r="D106" s="343"/>
      <c r="E106" s="343"/>
      <c r="F106" s="343"/>
      <c r="G106" s="343"/>
      <c r="H106" s="343"/>
      <c r="I106" s="343"/>
      <c r="J106" s="344">
        <v>9340005005217</v>
      </c>
      <c r="K106" s="345"/>
      <c r="L106" s="345"/>
      <c r="M106" s="345"/>
      <c r="N106" s="345"/>
      <c r="O106" s="345"/>
      <c r="P106" s="346" t="s">
        <v>1055</v>
      </c>
      <c r="Q106" s="346"/>
      <c r="R106" s="346"/>
      <c r="S106" s="346"/>
      <c r="T106" s="346"/>
      <c r="U106" s="346"/>
      <c r="V106" s="346"/>
      <c r="W106" s="346"/>
      <c r="X106" s="346"/>
      <c r="Y106" s="347">
        <v>0.3</v>
      </c>
      <c r="Z106" s="348"/>
      <c r="AA106" s="348"/>
      <c r="AB106" s="349"/>
      <c r="AC106" s="1072" t="s">
        <v>366</v>
      </c>
      <c r="AD106" s="1072"/>
      <c r="AE106" s="1072"/>
      <c r="AF106" s="1072"/>
      <c r="AG106" s="1072"/>
      <c r="AH106" s="352" t="s">
        <v>712</v>
      </c>
      <c r="AI106" s="353"/>
      <c r="AJ106" s="353"/>
      <c r="AK106" s="353"/>
      <c r="AL106" s="354" t="s">
        <v>712</v>
      </c>
      <c r="AM106" s="355"/>
      <c r="AN106" s="355"/>
      <c r="AO106" s="356"/>
      <c r="AP106" s="357" t="s">
        <v>1211</v>
      </c>
      <c r="AQ106" s="357"/>
      <c r="AR106" s="357"/>
      <c r="AS106" s="357"/>
      <c r="AT106" s="357"/>
      <c r="AU106" s="357"/>
      <c r="AV106" s="357"/>
      <c r="AW106" s="357"/>
      <c r="AX106" s="357"/>
      <c r="AY106">
        <f>COUNTA($C$106)</f>
        <v>1</v>
      </c>
    </row>
    <row r="107" spans="1:51" ht="30" customHeight="1" x14ac:dyDescent="0.15">
      <c r="A107" s="1071">
        <v>5</v>
      </c>
      <c r="B107" s="1071">
        <v>1</v>
      </c>
      <c r="C107" s="343" t="s">
        <v>1049</v>
      </c>
      <c r="D107" s="343"/>
      <c r="E107" s="343"/>
      <c r="F107" s="343"/>
      <c r="G107" s="343"/>
      <c r="H107" s="343"/>
      <c r="I107" s="343"/>
      <c r="J107" s="344">
        <v>9340005005217</v>
      </c>
      <c r="K107" s="345"/>
      <c r="L107" s="345"/>
      <c r="M107" s="345"/>
      <c r="N107" s="345"/>
      <c r="O107" s="345"/>
      <c r="P107" s="908" t="s">
        <v>1197</v>
      </c>
      <c r="Q107" s="909"/>
      <c r="R107" s="909"/>
      <c r="S107" s="909"/>
      <c r="T107" s="909"/>
      <c r="U107" s="909"/>
      <c r="V107" s="909"/>
      <c r="W107" s="909"/>
      <c r="X107" s="910"/>
      <c r="Y107" s="347">
        <v>0</v>
      </c>
      <c r="Z107" s="348"/>
      <c r="AA107" s="348"/>
      <c r="AB107" s="349"/>
      <c r="AC107" s="1072" t="s">
        <v>366</v>
      </c>
      <c r="AD107" s="1072"/>
      <c r="AE107" s="1072"/>
      <c r="AF107" s="1072"/>
      <c r="AG107" s="1072"/>
      <c r="AH107" s="352" t="s">
        <v>712</v>
      </c>
      <c r="AI107" s="353"/>
      <c r="AJ107" s="353"/>
      <c r="AK107" s="353"/>
      <c r="AL107" s="354" t="s">
        <v>712</v>
      </c>
      <c r="AM107" s="355"/>
      <c r="AN107" s="355"/>
      <c r="AO107" s="356"/>
      <c r="AP107" s="357" t="s">
        <v>1212</v>
      </c>
      <c r="AQ107" s="357"/>
      <c r="AR107" s="357"/>
      <c r="AS107" s="357"/>
      <c r="AT107" s="357"/>
      <c r="AU107" s="357"/>
      <c r="AV107" s="357"/>
      <c r="AW107" s="357"/>
      <c r="AX107" s="357"/>
      <c r="AY107">
        <f>COUNTA($C$107)</f>
        <v>1</v>
      </c>
    </row>
    <row r="108" spans="1:51" ht="26.25" customHeight="1" x14ac:dyDescent="0.15">
      <c r="A108" s="1071">
        <v>6</v>
      </c>
      <c r="B108" s="1071">
        <v>1</v>
      </c>
      <c r="C108" s="343" t="s">
        <v>1050</v>
      </c>
      <c r="D108" s="343"/>
      <c r="E108" s="343"/>
      <c r="F108" s="343"/>
      <c r="G108" s="343"/>
      <c r="H108" s="343"/>
      <c r="I108" s="343"/>
      <c r="J108" s="344">
        <v>7340001017416</v>
      </c>
      <c r="K108" s="345"/>
      <c r="L108" s="345"/>
      <c r="M108" s="345"/>
      <c r="N108" s="345"/>
      <c r="O108" s="345"/>
      <c r="P108" s="359" t="s">
        <v>1056</v>
      </c>
      <c r="Q108" s="346"/>
      <c r="R108" s="346"/>
      <c r="S108" s="346"/>
      <c r="T108" s="346"/>
      <c r="U108" s="346"/>
      <c r="V108" s="346"/>
      <c r="W108" s="346"/>
      <c r="X108" s="346"/>
      <c r="Y108" s="347">
        <v>1.1000000000000001</v>
      </c>
      <c r="Z108" s="348"/>
      <c r="AA108" s="348"/>
      <c r="AB108" s="349"/>
      <c r="AC108" s="1072" t="s">
        <v>366</v>
      </c>
      <c r="AD108" s="1072"/>
      <c r="AE108" s="1072"/>
      <c r="AF108" s="1072"/>
      <c r="AG108" s="1072"/>
      <c r="AH108" s="352" t="s">
        <v>712</v>
      </c>
      <c r="AI108" s="353"/>
      <c r="AJ108" s="353"/>
      <c r="AK108" s="353"/>
      <c r="AL108" s="354" t="s">
        <v>712</v>
      </c>
      <c r="AM108" s="355"/>
      <c r="AN108" s="355"/>
      <c r="AO108" s="356"/>
      <c r="AP108" s="357" t="s">
        <v>1212</v>
      </c>
      <c r="AQ108" s="357"/>
      <c r="AR108" s="357"/>
      <c r="AS108" s="357"/>
      <c r="AT108" s="357"/>
      <c r="AU108" s="357"/>
      <c r="AV108" s="357"/>
      <c r="AW108" s="357"/>
      <c r="AX108" s="357"/>
      <c r="AY108">
        <f>COUNTA($C$108)</f>
        <v>1</v>
      </c>
    </row>
    <row r="109" spans="1:51" ht="50.45" customHeight="1" x14ac:dyDescent="0.15">
      <c r="A109" s="1071">
        <v>7</v>
      </c>
      <c r="B109" s="1071">
        <v>1</v>
      </c>
      <c r="C109" s="343" t="s">
        <v>1051</v>
      </c>
      <c r="D109" s="343"/>
      <c r="E109" s="343"/>
      <c r="F109" s="343"/>
      <c r="G109" s="343"/>
      <c r="H109" s="343"/>
      <c r="I109" s="343"/>
      <c r="J109" s="344">
        <v>5340005007613</v>
      </c>
      <c r="K109" s="345"/>
      <c r="L109" s="345"/>
      <c r="M109" s="345"/>
      <c r="N109" s="345"/>
      <c r="O109" s="345"/>
      <c r="P109" s="359" t="s">
        <v>1198</v>
      </c>
      <c r="Q109" s="346"/>
      <c r="R109" s="346"/>
      <c r="S109" s="346"/>
      <c r="T109" s="346"/>
      <c r="U109" s="346"/>
      <c r="V109" s="346"/>
      <c r="W109" s="346"/>
      <c r="X109" s="346"/>
      <c r="Y109" s="347">
        <v>0.3</v>
      </c>
      <c r="Z109" s="348"/>
      <c r="AA109" s="348"/>
      <c r="AB109" s="349"/>
      <c r="AC109" s="1072" t="s">
        <v>365</v>
      </c>
      <c r="AD109" s="1072"/>
      <c r="AE109" s="1072"/>
      <c r="AF109" s="1072"/>
      <c r="AG109" s="1072"/>
      <c r="AH109" s="352" t="s">
        <v>712</v>
      </c>
      <c r="AI109" s="353"/>
      <c r="AJ109" s="353"/>
      <c r="AK109" s="353"/>
      <c r="AL109" s="354" t="s">
        <v>712</v>
      </c>
      <c r="AM109" s="355"/>
      <c r="AN109" s="355"/>
      <c r="AO109" s="356"/>
      <c r="AP109" s="357" t="s">
        <v>1211</v>
      </c>
      <c r="AQ109" s="357"/>
      <c r="AR109" s="357"/>
      <c r="AS109" s="357"/>
      <c r="AT109" s="357"/>
      <c r="AU109" s="357"/>
      <c r="AV109" s="357"/>
      <c r="AW109" s="357"/>
      <c r="AX109" s="357"/>
      <c r="AY109">
        <f>COUNTA($C$109)</f>
        <v>1</v>
      </c>
    </row>
    <row r="110" spans="1:51" ht="26.25" hidden="1" customHeight="1" x14ac:dyDescent="0.15">
      <c r="A110" s="1071">
        <v>8</v>
      </c>
      <c r="B110" s="107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2"/>
      <c r="AD110" s="1072"/>
      <c r="AE110" s="1072"/>
      <c r="AF110" s="1072"/>
      <c r="AG110" s="107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71">
        <v>9</v>
      </c>
      <c r="B111" s="107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2"/>
      <c r="AD111" s="1072"/>
      <c r="AE111" s="1072"/>
      <c r="AF111" s="1072"/>
      <c r="AG111" s="107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71">
        <v>10</v>
      </c>
      <c r="B112" s="107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2"/>
      <c r="AD112" s="1072"/>
      <c r="AE112" s="1072"/>
      <c r="AF112" s="1072"/>
      <c r="AG112" s="107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71">
        <v>11</v>
      </c>
      <c r="B113" s="107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2"/>
      <c r="AD113" s="1072"/>
      <c r="AE113" s="1072"/>
      <c r="AF113" s="1072"/>
      <c r="AG113" s="107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71">
        <v>12</v>
      </c>
      <c r="B114" s="107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2"/>
      <c r="AD114" s="1072"/>
      <c r="AE114" s="1072"/>
      <c r="AF114" s="1072"/>
      <c r="AG114" s="107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71">
        <v>13</v>
      </c>
      <c r="B115" s="107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2"/>
      <c r="AD115" s="1072"/>
      <c r="AE115" s="1072"/>
      <c r="AF115" s="1072"/>
      <c r="AG115" s="107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71">
        <v>14</v>
      </c>
      <c r="B116" s="107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2"/>
      <c r="AD116" s="1072"/>
      <c r="AE116" s="1072"/>
      <c r="AF116" s="1072"/>
      <c r="AG116" s="107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71">
        <v>15</v>
      </c>
      <c r="B117" s="107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2"/>
      <c r="AD117" s="1072"/>
      <c r="AE117" s="1072"/>
      <c r="AF117" s="1072"/>
      <c r="AG117" s="107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71">
        <v>16</v>
      </c>
      <c r="B118" s="107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2"/>
      <c r="AD118" s="1072"/>
      <c r="AE118" s="1072"/>
      <c r="AF118" s="1072"/>
      <c r="AG118" s="107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71">
        <v>17</v>
      </c>
      <c r="B119" s="107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2"/>
      <c r="AD119" s="1072"/>
      <c r="AE119" s="1072"/>
      <c r="AF119" s="1072"/>
      <c r="AG119" s="107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71">
        <v>18</v>
      </c>
      <c r="B120" s="107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2"/>
      <c r="AD120" s="1072"/>
      <c r="AE120" s="1072"/>
      <c r="AF120" s="1072"/>
      <c r="AG120" s="107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71">
        <v>19</v>
      </c>
      <c r="B121" s="107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2"/>
      <c r="AD121" s="1072"/>
      <c r="AE121" s="1072"/>
      <c r="AF121" s="1072"/>
      <c r="AG121" s="107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71">
        <v>20</v>
      </c>
      <c r="B122" s="107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2"/>
      <c r="AD122" s="1072"/>
      <c r="AE122" s="1072"/>
      <c r="AF122" s="1072"/>
      <c r="AG122" s="107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71">
        <v>21</v>
      </c>
      <c r="B123" s="107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2"/>
      <c r="AD123" s="1072"/>
      <c r="AE123" s="1072"/>
      <c r="AF123" s="1072"/>
      <c r="AG123" s="107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71">
        <v>22</v>
      </c>
      <c r="B124" s="107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2"/>
      <c r="AD124" s="1072"/>
      <c r="AE124" s="1072"/>
      <c r="AF124" s="1072"/>
      <c r="AG124" s="107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71">
        <v>23</v>
      </c>
      <c r="B125" s="107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2"/>
      <c r="AD125" s="1072"/>
      <c r="AE125" s="1072"/>
      <c r="AF125" s="1072"/>
      <c r="AG125" s="107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71">
        <v>24</v>
      </c>
      <c r="B126" s="107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2"/>
      <c r="AD126" s="1072"/>
      <c r="AE126" s="1072"/>
      <c r="AF126" s="1072"/>
      <c r="AG126" s="107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71">
        <v>25</v>
      </c>
      <c r="B127" s="107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2"/>
      <c r="AD127" s="1072"/>
      <c r="AE127" s="1072"/>
      <c r="AF127" s="1072"/>
      <c r="AG127" s="107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71">
        <v>26</v>
      </c>
      <c r="B128" s="107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2"/>
      <c r="AD128" s="1072"/>
      <c r="AE128" s="1072"/>
      <c r="AF128" s="1072"/>
      <c r="AG128" s="107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71">
        <v>27</v>
      </c>
      <c r="B129" s="107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2"/>
      <c r="AD129" s="1072"/>
      <c r="AE129" s="1072"/>
      <c r="AF129" s="1072"/>
      <c r="AG129" s="107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71">
        <v>28</v>
      </c>
      <c r="B130" s="107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2"/>
      <c r="AD130" s="1072"/>
      <c r="AE130" s="1072"/>
      <c r="AF130" s="1072"/>
      <c r="AG130" s="107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71">
        <v>29</v>
      </c>
      <c r="B131" s="107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2"/>
      <c r="AD131" s="1072"/>
      <c r="AE131" s="1072"/>
      <c r="AF131" s="1072"/>
      <c r="AG131" s="107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71">
        <v>30</v>
      </c>
      <c r="B132" s="107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2"/>
      <c r="AD132" s="1072"/>
      <c r="AE132" s="1072"/>
      <c r="AF132" s="1072"/>
      <c r="AG132" s="107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293</v>
      </c>
      <c r="K135" s="361"/>
      <c r="L135" s="361"/>
      <c r="M135" s="361"/>
      <c r="N135" s="361"/>
      <c r="O135" s="361"/>
      <c r="P135" s="247" t="s">
        <v>27</v>
      </c>
      <c r="Q135" s="247"/>
      <c r="R135" s="247"/>
      <c r="S135" s="247"/>
      <c r="T135" s="247"/>
      <c r="U135" s="247"/>
      <c r="V135" s="247"/>
      <c r="W135" s="247"/>
      <c r="X135" s="247"/>
      <c r="Y135" s="362" t="s">
        <v>344</v>
      </c>
      <c r="Z135" s="363"/>
      <c r="AA135" s="363"/>
      <c r="AB135" s="363"/>
      <c r="AC135" s="152" t="s">
        <v>330</v>
      </c>
      <c r="AD135" s="152"/>
      <c r="AE135" s="152"/>
      <c r="AF135" s="152"/>
      <c r="AG135" s="152"/>
      <c r="AH135" s="362" t="s">
        <v>257</v>
      </c>
      <c r="AI135" s="360"/>
      <c r="AJ135" s="360"/>
      <c r="AK135" s="360"/>
      <c r="AL135" s="360" t="s">
        <v>21</v>
      </c>
      <c r="AM135" s="360"/>
      <c r="AN135" s="360"/>
      <c r="AO135" s="364"/>
      <c r="AP135" s="365" t="s">
        <v>294</v>
      </c>
      <c r="AQ135" s="365"/>
      <c r="AR135" s="365"/>
      <c r="AS135" s="365"/>
      <c r="AT135" s="365"/>
      <c r="AU135" s="365"/>
      <c r="AV135" s="365"/>
      <c r="AW135" s="365"/>
      <c r="AX135" s="365"/>
      <c r="AY135" s="34">
        <f>$AY$133</f>
        <v>0</v>
      </c>
    </row>
    <row r="136" spans="1:51" ht="26.25" hidden="1" customHeight="1" x14ac:dyDescent="0.15">
      <c r="A136" s="1071">
        <v>1</v>
      </c>
      <c r="B136" s="107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2"/>
      <c r="AD136" s="1072"/>
      <c r="AE136" s="1072"/>
      <c r="AF136" s="1072"/>
      <c r="AG136" s="1072"/>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hidden="1" customHeight="1" x14ac:dyDescent="0.15">
      <c r="A137" s="1071">
        <v>2</v>
      </c>
      <c r="B137" s="107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2"/>
      <c r="AD137" s="1072"/>
      <c r="AE137" s="1072"/>
      <c r="AF137" s="1072"/>
      <c r="AG137" s="107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71">
        <v>3</v>
      </c>
      <c r="B138" s="107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2"/>
      <c r="AD138" s="1072"/>
      <c r="AE138" s="1072"/>
      <c r="AF138" s="1072"/>
      <c r="AG138" s="107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71">
        <v>4</v>
      </c>
      <c r="B139" s="107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2"/>
      <c r="AD139" s="1072"/>
      <c r="AE139" s="1072"/>
      <c r="AF139" s="1072"/>
      <c r="AG139" s="107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71">
        <v>5</v>
      </c>
      <c r="B140" s="107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2"/>
      <c r="AD140" s="1072"/>
      <c r="AE140" s="1072"/>
      <c r="AF140" s="1072"/>
      <c r="AG140" s="107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71">
        <v>6</v>
      </c>
      <c r="B141" s="107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2"/>
      <c r="AD141" s="1072"/>
      <c r="AE141" s="1072"/>
      <c r="AF141" s="1072"/>
      <c r="AG141" s="107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71">
        <v>7</v>
      </c>
      <c r="B142" s="107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2"/>
      <c r="AD142" s="1072"/>
      <c r="AE142" s="1072"/>
      <c r="AF142" s="1072"/>
      <c r="AG142" s="107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71">
        <v>8</v>
      </c>
      <c r="B143" s="107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2"/>
      <c r="AD143" s="1072"/>
      <c r="AE143" s="1072"/>
      <c r="AF143" s="1072"/>
      <c r="AG143" s="107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71">
        <v>9</v>
      </c>
      <c r="B144" s="107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2"/>
      <c r="AD144" s="1072"/>
      <c r="AE144" s="1072"/>
      <c r="AF144" s="1072"/>
      <c r="AG144" s="107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71">
        <v>10</v>
      </c>
      <c r="B145" s="107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2"/>
      <c r="AD145" s="1072"/>
      <c r="AE145" s="1072"/>
      <c r="AF145" s="1072"/>
      <c r="AG145" s="107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71">
        <v>11</v>
      </c>
      <c r="B146" s="107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2"/>
      <c r="AD146" s="1072"/>
      <c r="AE146" s="1072"/>
      <c r="AF146" s="1072"/>
      <c r="AG146" s="107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71">
        <v>12</v>
      </c>
      <c r="B147" s="107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2"/>
      <c r="AD147" s="1072"/>
      <c r="AE147" s="1072"/>
      <c r="AF147" s="1072"/>
      <c r="AG147" s="107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71">
        <v>13</v>
      </c>
      <c r="B148" s="107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2"/>
      <c r="AD148" s="1072"/>
      <c r="AE148" s="1072"/>
      <c r="AF148" s="1072"/>
      <c r="AG148" s="107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71">
        <v>14</v>
      </c>
      <c r="B149" s="107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2"/>
      <c r="AD149" s="1072"/>
      <c r="AE149" s="1072"/>
      <c r="AF149" s="1072"/>
      <c r="AG149" s="107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71">
        <v>15</v>
      </c>
      <c r="B150" s="107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2"/>
      <c r="AD150" s="1072"/>
      <c r="AE150" s="1072"/>
      <c r="AF150" s="1072"/>
      <c r="AG150" s="107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71">
        <v>16</v>
      </c>
      <c r="B151" s="107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2"/>
      <c r="AD151" s="1072"/>
      <c r="AE151" s="1072"/>
      <c r="AF151" s="1072"/>
      <c r="AG151" s="107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71">
        <v>17</v>
      </c>
      <c r="B152" s="107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2"/>
      <c r="AD152" s="1072"/>
      <c r="AE152" s="1072"/>
      <c r="AF152" s="1072"/>
      <c r="AG152" s="107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71">
        <v>18</v>
      </c>
      <c r="B153" s="107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2"/>
      <c r="AD153" s="1072"/>
      <c r="AE153" s="1072"/>
      <c r="AF153" s="1072"/>
      <c r="AG153" s="107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71">
        <v>19</v>
      </c>
      <c r="B154" s="107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2"/>
      <c r="AD154" s="1072"/>
      <c r="AE154" s="1072"/>
      <c r="AF154" s="1072"/>
      <c r="AG154" s="107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71">
        <v>20</v>
      </c>
      <c r="B155" s="107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2"/>
      <c r="AD155" s="1072"/>
      <c r="AE155" s="1072"/>
      <c r="AF155" s="1072"/>
      <c r="AG155" s="107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71">
        <v>21</v>
      </c>
      <c r="B156" s="107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2"/>
      <c r="AD156" s="1072"/>
      <c r="AE156" s="1072"/>
      <c r="AF156" s="1072"/>
      <c r="AG156" s="107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71">
        <v>22</v>
      </c>
      <c r="B157" s="107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2"/>
      <c r="AD157" s="1072"/>
      <c r="AE157" s="1072"/>
      <c r="AF157" s="1072"/>
      <c r="AG157" s="107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71">
        <v>23</v>
      </c>
      <c r="B158" s="107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2"/>
      <c r="AD158" s="1072"/>
      <c r="AE158" s="1072"/>
      <c r="AF158" s="1072"/>
      <c r="AG158" s="107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71">
        <v>24</v>
      </c>
      <c r="B159" s="107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2"/>
      <c r="AD159" s="1072"/>
      <c r="AE159" s="1072"/>
      <c r="AF159" s="1072"/>
      <c r="AG159" s="107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71">
        <v>25</v>
      </c>
      <c r="B160" s="107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2"/>
      <c r="AD160" s="1072"/>
      <c r="AE160" s="1072"/>
      <c r="AF160" s="1072"/>
      <c r="AG160" s="107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71">
        <v>26</v>
      </c>
      <c r="B161" s="107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2"/>
      <c r="AD161" s="1072"/>
      <c r="AE161" s="1072"/>
      <c r="AF161" s="1072"/>
      <c r="AG161" s="107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71">
        <v>27</v>
      </c>
      <c r="B162" s="107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2"/>
      <c r="AD162" s="1072"/>
      <c r="AE162" s="1072"/>
      <c r="AF162" s="1072"/>
      <c r="AG162" s="107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71">
        <v>28</v>
      </c>
      <c r="B163" s="107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2"/>
      <c r="AD163" s="1072"/>
      <c r="AE163" s="1072"/>
      <c r="AF163" s="1072"/>
      <c r="AG163" s="107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71">
        <v>29</v>
      </c>
      <c r="B164" s="107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2"/>
      <c r="AD164" s="1072"/>
      <c r="AE164" s="1072"/>
      <c r="AF164" s="1072"/>
      <c r="AG164" s="107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71">
        <v>30</v>
      </c>
      <c r="B165" s="107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2"/>
      <c r="AD165" s="1072"/>
      <c r="AE165" s="1072"/>
      <c r="AF165" s="1072"/>
      <c r="AG165" s="107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293</v>
      </c>
      <c r="K168" s="361"/>
      <c r="L168" s="361"/>
      <c r="M168" s="361"/>
      <c r="N168" s="361"/>
      <c r="O168" s="361"/>
      <c r="P168" s="247" t="s">
        <v>27</v>
      </c>
      <c r="Q168" s="247"/>
      <c r="R168" s="247"/>
      <c r="S168" s="247"/>
      <c r="T168" s="247"/>
      <c r="U168" s="247"/>
      <c r="V168" s="247"/>
      <c r="W168" s="247"/>
      <c r="X168" s="247"/>
      <c r="Y168" s="362" t="s">
        <v>344</v>
      </c>
      <c r="Z168" s="363"/>
      <c r="AA168" s="363"/>
      <c r="AB168" s="363"/>
      <c r="AC168" s="152" t="s">
        <v>330</v>
      </c>
      <c r="AD168" s="152"/>
      <c r="AE168" s="152"/>
      <c r="AF168" s="152"/>
      <c r="AG168" s="152"/>
      <c r="AH168" s="362" t="s">
        <v>257</v>
      </c>
      <c r="AI168" s="360"/>
      <c r="AJ168" s="360"/>
      <c r="AK168" s="360"/>
      <c r="AL168" s="360" t="s">
        <v>21</v>
      </c>
      <c r="AM168" s="360"/>
      <c r="AN168" s="360"/>
      <c r="AO168" s="364"/>
      <c r="AP168" s="365" t="s">
        <v>294</v>
      </c>
      <c r="AQ168" s="365"/>
      <c r="AR168" s="365"/>
      <c r="AS168" s="365"/>
      <c r="AT168" s="365"/>
      <c r="AU168" s="365"/>
      <c r="AV168" s="365"/>
      <c r="AW168" s="365"/>
      <c r="AX168" s="365"/>
      <c r="AY168" s="34">
        <f>$AY$166</f>
        <v>0</v>
      </c>
    </row>
    <row r="169" spans="1:51" ht="26.25" hidden="1" customHeight="1" x14ac:dyDescent="0.15">
      <c r="A169" s="1071">
        <v>1</v>
      </c>
      <c r="B169" s="107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2"/>
      <c r="AD169" s="1072"/>
      <c r="AE169" s="1072"/>
      <c r="AF169" s="1072"/>
      <c r="AG169" s="1072"/>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hidden="1" customHeight="1" x14ac:dyDescent="0.15">
      <c r="A170" s="1071">
        <v>2</v>
      </c>
      <c r="B170" s="107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2"/>
      <c r="AD170" s="1072"/>
      <c r="AE170" s="1072"/>
      <c r="AF170" s="1072"/>
      <c r="AG170" s="107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71">
        <v>3</v>
      </c>
      <c r="B171" s="107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2"/>
      <c r="AD171" s="1072"/>
      <c r="AE171" s="1072"/>
      <c r="AF171" s="1072"/>
      <c r="AG171" s="107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71">
        <v>4</v>
      </c>
      <c r="B172" s="107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2"/>
      <c r="AD172" s="1072"/>
      <c r="AE172" s="1072"/>
      <c r="AF172" s="1072"/>
      <c r="AG172" s="107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71">
        <v>5</v>
      </c>
      <c r="B173" s="107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2"/>
      <c r="AD173" s="1072"/>
      <c r="AE173" s="1072"/>
      <c r="AF173" s="1072"/>
      <c r="AG173" s="107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71">
        <v>6</v>
      </c>
      <c r="B174" s="107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2"/>
      <c r="AD174" s="1072"/>
      <c r="AE174" s="1072"/>
      <c r="AF174" s="1072"/>
      <c r="AG174" s="107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71">
        <v>7</v>
      </c>
      <c r="B175" s="107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2"/>
      <c r="AD175" s="1072"/>
      <c r="AE175" s="1072"/>
      <c r="AF175" s="1072"/>
      <c r="AG175" s="107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71">
        <v>8</v>
      </c>
      <c r="B176" s="107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2"/>
      <c r="AD176" s="1072"/>
      <c r="AE176" s="1072"/>
      <c r="AF176" s="1072"/>
      <c r="AG176" s="107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71">
        <v>9</v>
      </c>
      <c r="B177" s="107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2"/>
      <c r="AD177" s="1072"/>
      <c r="AE177" s="1072"/>
      <c r="AF177" s="1072"/>
      <c r="AG177" s="107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71">
        <v>10</v>
      </c>
      <c r="B178" s="107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2"/>
      <c r="AD178" s="1072"/>
      <c r="AE178" s="1072"/>
      <c r="AF178" s="1072"/>
      <c r="AG178" s="107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71">
        <v>11</v>
      </c>
      <c r="B179" s="107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2"/>
      <c r="AD179" s="1072"/>
      <c r="AE179" s="1072"/>
      <c r="AF179" s="1072"/>
      <c r="AG179" s="107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71">
        <v>12</v>
      </c>
      <c r="B180" s="107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2"/>
      <c r="AD180" s="1072"/>
      <c r="AE180" s="1072"/>
      <c r="AF180" s="1072"/>
      <c r="AG180" s="107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71">
        <v>13</v>
      </c>
      <c r="B181" s="107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2"/>
      <c r="AD181" s="1072"/>
      <c r="AE181" s="1072"/>
      <c r="AF181" s="1072"/>
      <c r="AG181" s="107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71">
        <v>14</v>
      </c>
      <c r="B182" s="107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2"/>
      <c r="AD182" s="1072"/>
      <c r="AE182" s="1072"/>
      <c r="AF182" s="1072"/>
      <c r="AG182" s="107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71">
        <v>15</v>
      </c>
      <c r="B183" s="107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2"/>
      <c r="AD183" s="1072"/>
      <c r="AE183" s="1072"/>
      <c r="AF183" s="1072"/>
      <c r="AG183" s="107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71">
        <v>16</v>
      </c>
      <c r="B184" s="107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2"/>
      <c r="AD184" s="1072"/>
      <c r="AE184" s="1072"/>
      <c r="AF184" s="1072"/>
      <c r="AG184" s="107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71">
        <v>17</v>
      </c>
      <c r="B185" s="107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2"/>
      <c r="AD185" s="1072"/>
      <c r="AE185" s="1072"/>
      <c r="AF185" s="1072"/>
      <c r="AG185" s="107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71">
        <v>18</v>
      </c>
      <c r="B186" s="107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2"/>
      <c r="AD186" s="1072"/>
      <c r="AE186" s="1072"/>
      <c r="AF186" s="1072"/>
      <c r="AG186" s="107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71">
        <v>19</v>
      </c>
      <c r="B187" s="107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2"/>
      <c r="AD187" s="1072"/>
      <c r="AE187" s="1072"/>
      <c r="AF187" s="1072"/>
      <c r="AG187" s="107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71">
        <v>20</v>
      </c>
      <c r="B188" s="107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2"/>
      <c r="AD188" s="1072"/>
      <c r="AE188" s="1072"/>
      <c r="AF188" s="1072"/>
      <c r="AG188" s="107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71">
        <v>21</v>
      </c>
      <c r="B189" s="107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2"/>
      <c r="AD189" s="1072"/>
      <c r="AE189" s="1072"/>
      <c r="AF189" s="1072"/>
      <c r="AG189" s="107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71">
        <v>22</v>
      </c>
      <c r="B190" s="107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2"/>
      <c r="AD190" s="1072"/>
      <c r="AE190" s="1072"/>
      <c r="AF190" s="1072"/>
      <c r="AG190" s="107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71">
        <v>23</v>
      </c>
      <c r="B191" s="107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2"/>
      <c r="AD191" s="1072"/>
      <c r="AE191" s="1072"/>
      <c r="AF191" s="1072"/>
      <c r="AG191" s="107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71">
        <v>24</v>
      </c>
      <c r="B192" s="107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2"/>
      <c r="AD192" s="1072"/>
      <c r="AE192" s="1072"/>
      <c r="AF192" s="1072"/>
      <c r="AG192" s="107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71">
        <v>25</v>
      </c>
      <c r="B193" s="107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2"/>
      <c r="AD193" s="1072"/>
      <c r="AE193" s="1072"/>
      <c r="AF193" s="1072"/>
      <c r="AG193" s="107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71">
        <v>26</v>
      </c>
      <c r="B194" s="107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2"/>
      <c r="AD194" s="1072"/>
      <c r="AE194" s="1072"/>
      <c r="AF194" s="1072"/>
      <c r="AG194" s="107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71">
        <v>27</v>
      </c>
      <c r="B195" s="107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2"/>
      <c r="AD195" s="1072"/>
      <c r="AE195" s="1072"/>
      <c r="AF195" s="1072"/>
      <c r="AG195" s="107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71">
        <v>28</v>
      </c>
      <c r="B196" s="107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2"/>
      <c r="AD196" s="1072"/>
      <c r="AE196" s="1072"/>
      <c r="AF196" s="1072"/>
      <c r="AG196" s="107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71">
        <v>29</v>
      </c>
      <c r="B197" s="107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2"/>
      <c r="AD197" s="1072"/>
      <c r="AE197" s="1072"/>
      <c r="AF197" s="1072"/>
      <c r="AG197" s="107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71">
        <v>30</v>
      </c>
      <c r="B198" s="107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2"/>
      <c r="AD198" s="1072"/>
      <c r="AE198" s="1072"/>
      <c r="AF198" s="1072"/>
      <c r="AG198" s="107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293</v>
      </c>
      <c r="K201" s="361"/>
      <c r="L201" s="361"/>
      <c r="M201" s="361"/>
      <c r="N201" s="361"/>
      <c r="O201" s="361"/>
      <c r="P201" s="247" t="s">
        <v>27</v>
      </c>
      <c r="Q201" s="247"/>
      <c r="R201" s="247"/>
      <c r="S201" s="247"/>
      <c r="T201" s="247"/>
      <c r="U201" s="247"/>
      <c r="V201" s="247"/>
      <c r="W201" s="247"/>
      <c r="X201" s="247"/>
      <c r="Y201" s="362" t="s">
        <v>344</v>
      </c>
      <c r="Z201" s="363"/>
      <c r="AA201" s="363"/>
      <c r="AB201" s="363"/>
      <c r="AC201" s="152" t="s">
        <v>330</v>
      </c>
      <c r="AD201" s="152"/>
      <c r="AE201" s="152"/>
      <c r="AF201" s="152"/>
      <c r="AG201" s="152"/>
      <c r="AH201" s="362" t="s">
        <v>257</v>
      </c>
      <c r="AI201" s="360"/>
      <c r="AJ201" s="360"/>
      <c r="AK201" s="360"/>
      <c r="AL201" s="360" t="s">
        <v>21</v>
      </c>
      <c r="AM201" s="360"/>
      <c r="AN201" s="360"/>
      <c r="AO201" s="364"/>
      <c r="AP201" s="365" t="s">
        <v>294</v>
      </c>
      <c r="AQ201" s="365"/>
      <c r="AR201" s="365"/>
      <c r="AS201" s="365"/>
      <c r="AT201" s="365"/>
      <c r="AU201" s="365"/>
      <c r="AV201" s="365"/>
      <c r="AW201" s="365"/>
      <c r="AX201" s="365"/>
      <c r="AY201" s="34">
        <f>$AY$199</f>
        <v>0</v>
      </c>
    </row>
    <row r="202" spans="1:51" ht="26.25" hidden="1" customHeight="1" x14ac:dyDescent="0.15">
      <c r="A202" s="1071">
        <v>1</v>
      </c>
      <c r="B202" s="107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2"/>
      <c r="AD202" s="1072"/>
      <c r="AE202" s="1072"/>
      <c r="AF202" s="1072"/>
      <c r="AG202" s="1072"/>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hidden="1" customHeight="1" x14ac:dyDescent="0.15">
      <c r="A203" s="1071">
        <v>2</v>
      </c>
      <c r="B203" s="107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2"/>
      <c r="AD203" s="1072"/>
      <c r="AE203" s="1072"/>
      <c r="AF203" s="1072"/>
      <c r="AG203" s="107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71">
        <v>3</v>
      </c>
      <c r="B204" s="107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2"/>
      <c r="AD204" s="1072"/>
      <c r="AE204" s="1072"/>
      <c r="AF204" s="1072"/>
      <c r="AG204" s="107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71">
        <v>4</v>
      </c>
      <c r="B205" s="107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2"/>
      <c r="AD205" s="1072"/>
      <c r="AE205" s="1072"/>
      <c r="AF205" s="1072"/>
      <c r="AG205" s="107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71">
        <v>5</v>
      </c>
      <c r="B206" s="107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2"/>
      <c r="AD206" s="1072"/>
      <c r="AE206" s="1072"/>
      <c r="AF206" s="1072"/>
      <c r="AG206" s="107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71">
        <v>6</v>
      </c>
      <c r="B207" s="107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2"/>
      <c r="AD207" s="1072"/>
      <c r="AE207" s="1072"/>
      <c r="AF207" s="1072"/>
      <c r="AG207" s="107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71">
        <v>7</v>
      </c>
      <c r="B208" s="107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2"/>
      <c r="AD208" s="1072"/>
      <c r="AE208" s="1072"/>
      <c r="AF208" s="1072"/>
      <c r="AG208" s="107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71">
        <v>8</v>
      </c>
      <c r="B209" s="107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2"/>
      <c r="AD209" s="1072"/>
      <c r="AE209" s="1072"/>
      <c r="AF209" s="1072"/>
      <c r="AG209" s="107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71">
        <v>9</v>
      </c>
      <c r="B210" s="107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2"/>
      <c r="AD210" s="1072"/>
      <c r="AE210" s="1072"/>
      <c r="AF210" s="1072"/>
      <c r="AG210" s="107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71">
        <v>10</v>
      </c>
      <c r="B211" s="107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2"/>
      <c r="AD211" s="1072"/>
      <c r="AE211" s="1072"/>
      <c r="AF211" s="1072"/>
      <c r="AG211" s="107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71">
        <v>11</v>
      </c>
      <c r="B212" s="107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2"/>
      <c r="AD212" s="1072"/>
      <c r="AE212" s="1072"/>
      <c r="AF212" s="1072"/>
      <c r="AG212" s="107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71">
        <v>12</v>
      </c>
      <c r="B213" s="107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2"/>
      <c r="AD213" s="1072"/>
      <c r="AE213" s="1072"/>
      <c r="AF213" s="1072"/>
      <c r="AG213" s="107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71">
        <v>13</v>
      </c>
      <c r="B214" s="107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2"/>
      <c r="AD214" s="1072"/>
      <c r="AE214" s="1072"/>
      <c r="AF214" s="1072"/>
      <c r="AG214" s="107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71">
        <v>14</v>
      </c>
      <c r="B215" s="107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2"/>
      <c r="AD215" s="1072"/>
      <c r="AE215" s="1072"/>
      <c r="AF215" s="1072"/>
      <c r="AG215" s="107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71">
        <v>15</v>
      </c>
      <c r="B216" s="107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2"/>
      <c r="AD216" s="1072"/>
      <c r="AE216" s="1072"/>
      <c r="AF216" s="1072"/>
      <c r="AG216" s="107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71">
        <v>16</v>
      </c>
      <c r="B217" s="107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2"/>
      <c r="AD217" s="1072"/>
      <c r="AE217" s="1072"/>
      <c r="AF217" s="1072"/>
      <c r="AG217" s="107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71">
        <v>17</v>
      </c>
      <c r="B218" s="107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2"/>
      <c r="AD218" s="1072"/>
      <c r="AE218" s="1072"/>
      <c r="AF218" s="1072"/>
      <c r="AG218" s="107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71">
        <v>18</v>
      </c>
      <c r="B219" s="107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2"/>
      <c r="AD219" s="1072"/>
      <c r="AE219" s="1072"/>
      <c r="AF219" s="1072"/>
      <c r="AG219" s="107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71">
        <v>19</v>
      </c>
      <c r="B220" s="107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2"/>
      <c r="AD220" s="1072"/>
      <c r="AE220" s="1072"/>
      <c r="AF220" s="1072"/>
      <c r="AG220" s="107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71">
        <v>20</v>
      </c>
      <c r="B221" s="107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2"/>
      <c r="AD221" s="1072"/>
      <c r="AE221" s="1072"/>
      <c r="AF221" s="1072"/>
      <c r="AG221" s="107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71">
        <v>21</v>
      </c>
      <c r="B222" s="107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2"/>
      <c r="AD222" s="1072"/>
      <c r="AE222" s="1072"/>
      <c r="AF222" s="1072"/>
      <c r="AG222" s="107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71">
        <v>22</v>
      </c>
      <c r="B223" s="107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2"/>
      <c r="AD223" s="1072"/>
      <c r="AE223" s="1072"/>
      <c r="AF223" s="1072"/>
      <c r="AG223" s="107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71">
        <v>23</v>
      </c>
      <c r="B224" s="107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2"/>
      <c r="AD224" s="1072"/>
      <c r="AE224" s="1072"/>
      <c r="AF224" s="1072"/>
      <c r="AG224" s="107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71">
        <v>24</v>
      </c>
      <c r="B225" s="107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2"/>
      <c r="AD225" s="1072"/>
      <c r="AE225" s="1072"/>
      <c r="AF225" s="1072"/>
      <c r="AG225" s="107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71">
        <v>25</v>
      </c>
      <c r="B226" s="107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2"/>
      <c r="AD226" s="1072"/>
      <c r="AE226" s="1072"/>
      <c r="AF226" s="1072"/>
      <c r="AG226" s="107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71">
        <v>26</v>
      </c>
      <c r="B227" s="107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2"/>
      <c r="AD227" s="1072"/>
      <c r="AE227" s="1072"/>
      <c r="AF227" s="1072"/>
      <c r="AG227" s="107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71">
        <v>27</v>
      </c>
      <c r="B228" s="107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2"/>
      <c r="AD228" s="1072"/>
      <c r="AE228" s="1072"/>
      <c r="AF228" s="1072"/>
      <c r="AG228" s="107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71">
        <v>28</v>
      </c>
      <c r="B229" s="107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2"/>
      <c r="AD229" s="1072"/>
      <c r="AE229" s="1072"/>
      <c r="AF229" s="1072"/>
      <c r="AG229" s="107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71">
        <v>29</v>
      </c>
      <c r="B230" s="107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2"/>
      <c r="AD230" s="1072"/>
      <c r="AE230" s="1072"/>
      <c r="AF230" s="1072"/>
      <c r="AG230" s="107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71">
        <v>30</v>
      </c>
      <c r="B231" s="107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2"/>
      <c r="AD231" s="1072"/>
      <c r="AE231" s="1072"/>
      <c r="AF231" s="1072"/>
      <c r="AG231" s="107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293</v>
      </c>
      <c r="K234" s="361"/>
      <c r="L234" s="361"/>
      <c r="M234" s="361"/>
      <c r="N234" s="361"/>
      <c r="O234" s="361"/>
      <c r="P234" s="247" t="s">
        <v>27</v>
      </c>
      <c r="Q234" s="247"/>
      <c r="R234" s="247"/>
      <c r="S234" s="247"/>
      <c r="T234" s="247"/>
      <c r="U234" s="247"/>
      <c r="V234" s="247"/>
      <c r="W234" s="247"/>
      <c r="X234" s="247"/>
      <c r="Y234" s="362" t="s">
        <v>344</v>
      </c>
      <c r="Z234" s="363"/>
      <c r="AA234" s="363"/>
      <c r="AB234" s="363"/>
      <c r="AC234" s="152" t="s">
        <v>330</v>
      </c>
      <c r="AD234" s="152"/>
      <c r="AE234" s="152"/>
      <c r="AF234" s="152"/>
      <c r="AG234" s="152"/>
      <c r="AH234" s="362" t="s">
        <v>257</v>
      </c>
      <c r="AI234" s="360"/>
      <c r="AJ234" s="360"/>
      <c r="AK234" s="360"/>
      <c r="AL234" s="360" t="s">
        <v>21</v>
      </c>
      <c r="AM234" s="360"/>
      <c r="AN234" s="360"/>
      <c r="AO234" s="364"/>
      <c r="AP234" s="365" t="s">
        <v>294</v>
      </c>
      <c r="AQ234" s="365"/>
      <c r="AR234" s="365"/>
      <c r="AS234" s="365"/>
      <c r="AT234" s="365"/>
      <c r="AU234" s="365"/>
      <c r="AV234" s="365"/>
      <c r="AW234" s="365"/>
      <c r="AX234" s="365"/>
      <c r="AY234" s="91">
        <f>$AY$232</f>
        <v>0</v>
      </c>
    </row>
    <row r="235" spans="1:51" ht="26.25" hidden="1" customHeight="1" x14ac:dyDescent="0.15">
      <c r="A235" s="1071">
        <v>1</v>
      </c>
      <c r="B235" s="107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2"/>
      <c r="AD235" s="1072"/>
      <c r="AE235" s="1072"/>
      <c r="AF235" s="1072"/>
      <c r="AG235" s="107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71">
        <v>2</v>
      </c>
      <c r="B236" s="107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2"/>
      <c r="AD236" s="1072"/>
      <c r="AE236" s="1072"/>
      <c r="AF236" s="1072"/>
      <c r="AG236" s="107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71">
        <v>3</v>
      </c>
      <c r="B237" s="107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2"/>
      <c r="AD237" s="1072"/>
      <c r="AE237" s="1072"/>
      <c r="AF237" s="1072"/>
      <c r="AG237" s="107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71">
        <v>4</v>
      </c>
      <c r="B238" s="107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2"/>
      <c r="AD238" s="1072"/>
      <c r="AE238" s="1072"/>
      <c r="AF238" s="1072"/>
      <c r="AG238" s="107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71">
        <v>5</v>
      </c>
      <c r="B239" s="107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2"/>
      <c r="AD239" s="1072"/>
      <c r="AE239" s="1072"/>
      <c r="AF239" s="1072"/>
      <c r="AG239" s="107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71">
        <v>6</v>
      </c>
      <c r="B240" s="107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2"/>
      <c r="AD240" s="1072"/>
      <c r="AE240" s="1072"/>
      <c r="AF240" s="1072"/>
      <c r="AG240" s="107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71">
        <v>7</v>
      </c>
      <c r="B241" s="107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2"/>
      <c r="AD241" s="1072"/>
      <c r="AE241" s="1072"/>
      <c r="AF241" s="1072"/>
      <c r="AG241" s="107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71">
        <v>8</v>
      </c>
      <c r="B242" s="107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2"/>
      <c r="AD242" s="1072"/>
      <c r="AE242" s="1072"/>
      <c r="AF242" s="1072"/>
      <c r="AG242" s="107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71">
        <v>9</v>
      </c>
      <c r="B243" s="107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2"/>
      <c r="AD243" s="1072"/>
      <c r="AE243" s="1072"/>
      <c r="AF243" s="1072"/>
      <c r="AG243" s="107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71">
        <v>10</v>
      </c>
      <c r="B244" s="107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2"/>
      <c r="AD244" s="1072"/>
      <c r="AE244" s="1072"/>
      <c r="AF244" s="1072"/>
      <c r="AG244" s="107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71">
        <v>11</v>
      </c>
      <c r="B245" s="107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2"/>
      <c r="AD245" s="1072"/>
      <c r="AE245" s="1072"/>
      <c r="AF245" s="1072"/>
      <c r="AG245" s="107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71">
        <v>12</v>
      </c>
      <c r="B246" s="107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2"/>
      <c r="AD246" s="1072"/>
      <c r="AE246" s="1072"/>
      <c r="AF246" s="1072"/>
      <c r="AG246" s="107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71">
        <v>13</v>
      </c>
      <c r="B247" s="107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2"/>
      <c r="AD247" s="1072"/>
      <c r="AE247" s="1072"/>
      <c r="AF247" s="1072"/>
      <c r="AG247" s="107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71">
        <v>14</v>
      </c>
      <c r="B248" s="107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2"/>
      <c r="AD248" s="1072"/>
      <c r="AE248" s="1072"/>
      <c r="AF248" s="1072"/>
      <c r="AG248" s="107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71">
        <v>15</v>
      </c>
      <c r="B249" s="107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2"/>
      <c r="AD249" s="1072"/>
      <c r="AE249" s="1072"/>
      <c r="AF249" s="1072"/>
      <c r="AG249" s="107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71">
        <v>16</v>
      </c>
      <c r="B250" s="107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2"/>
      <c r="AD250" s="1072"/>
      <c r="AE250" s="1072"/>
      <c r="AF250" s="1072"/>
      <c r="AG250" s="107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71">
        <v>17</v>
      </c>
      <c r="B251" s="107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2"/>
      <c r="AD251" s="1072"/>
      <c r="AE251" s="1072"/>
      <c r="AF251" s="1072"/>
      <c r="AG251" s="107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71">
        <v>18</v>
      </c>
      <c r="B252" s="107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2"/>
      <c r="AD252" s="1072"/>
      <c r="AE252" s="1072"/>
      <c r="AF252" s="1072"/>
      <c r="AG252" s="107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71">
        <v>19</v>
      </c>
      <c r="B253" s="107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2"/>
      <c r="AD253" s="1072"/>
      <c r="AE253" s="1072"/>
      <c r="AF253" s="1072"/>
      <c r="AG253" s="107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71">
        <v>20</v>
      </c>
      <c r="B254" s="107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2"/>
      <c r="AD254" s="1072"/>
      <c r="AE254" s="1072"/>
      <c r="AF254" s="1072"/>
      <c r="AG254" s="107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71">
        <v>21</v>
      </c>
      <c r="B255" s="107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2"/>
      <c r="AD255" s="1072"/>
      <c r="AE255" s="1072"/>
      <c r="AF255" s="1072"/>
      <c r="AG255" s="107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71">
        <v>22</v>
      </c>
      <c r="B256" s="107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2"/>
      <c r="AD256" s="1072"/>
      <c r="AE256" s="1072"/>
      <c r="AF256" s="1072"/>
      <c r="AG256" s="107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71">
        <v>23</v>
      </c>
      <c r="B257" s="107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2"/>
      <c r="AD257" s="1072"/>
      <c r="AE257" s="1072"/>
      <c r="AF257" s="1072"/>
      <c r="AG257" s="107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71">
        <v>24</v>
      </c>
      <c r="B258" s="107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2"/>
      <c r="AD258" s="1072"/>
      <c r="AE258" s="1072"/>
      <c r="AF258" s="1072"/>
      <c r="AG258" s="107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71">
        <v>25</v>
      </c>
      <c r="B259" s="107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2"/>
      <c r="AD259" s="1072"/>
      <c r="AE259" s="1072"/>
      <c r="AF259" s="1072"/>
      <c r="AG259" s="107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71">
        <v>26</v>
      </c>
      <c r="B260" s="107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2"/>
      <c r="AD260" s="1072"/>
      <c r="AE260" s="1072"/>
      <c r="AF260" s="1072"/>
      <c r="AG260" s="107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71">
        <v>27</v>
      </c>
      <c r="B261" s="107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2"/>
      <c r="AD261" s="1072"/>
      <c r="AE261" s="1072"/>
      <c r="AF261" s="1072"/>
      <c r="AG261" s="107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71">
        <v>28</v>
      </c>
      <c r="B262" s="107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2"/>
      <c r="AD262" s="1072"/>
      <c r="AE262" s="1072"/>
      <c r="AF262" s="1072"/>
      <c r="AG262" s="107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71">
        <v>29</v>
      </c>
      <c r="B263" s="107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2"/>
      <c r="AD263" s="1072"/>
      <c r="AE263" s="1072"/>
      <c r="AF263" s="1072"/>
      <c r="AG263" s="107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71">
        <v>30</v>
      </c>
      <c r="B264" s="107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2"/>
      <c r="AD264" s="1072"/>
      <c r="AE264" s="1072"/>
      <c r="AF264" s="1072"/>
      <c r="AG264" s="107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293</v>
      </c>
      <c r="K267" s="361"/>
      <c r="L267" s="361"/>
      <c r="M267" s="361"/>
      <c r="N267" s="361"/>
      <c r="O267" s="361"/>
      <c r="P267" s="247" t="s">
        <v>27</v>
      </c>
      <c r="Q267" s="247"/>
      <c r="R267" s="247"/>
      <c r="S267" s="247"/>
      <c r="T267" s="247"/>
      <c r="U267" s="247"/>
      <c r="V267" s="247"/>
      <c r="W267" s="247"/>
      <c r="X267" s="247"/>
      <c r="Y267" s="362" t="s">
        <v>344</v>
      </c>
      <c r="Z267" s="363"/>
      <c r="AA267" s="363"/>
      <c r="AB267" s="363"/>
      <c r="AC267" s="152" t="s">
        <v>330</v>
      </c>
      <c r="AD267" s="152"/>
      <c r="AE267" s="152"/>
      <c r="AF267" s="152"/>
      <c r="AG267" s="152"/>
      <c r="AH267" s="362" t="s">
        <v>257</v>
      </c>
      <c r="AI267" s="360"/>
      <c r="AJ267" s="360"/>
      <c r="AK267" s="360"/>
      <c r="AL267" s="360" t="s">
        <v>21</v>
      </c>
      <c r="AM267" s="360"/>
      <c r="AN267" s="360"/>
      <c r="AO267" s="364"/>
      <c r="AP267" s="365" t="s">
        <v>294</v>
      </c>
      <c r="AQ267" s="365"/>
      <c r="AR267" s="365"/>
      <c r="AS267" s="365"/>
      <c r="AT267" s="365"/>
      <c r="AU267" s="365"/>
      <c r="AV267" s="365"/>
      <c r="AW267" s="365"/>
      <c r="AX267" s="365"/>
      <c r="AY267" s="34">
        <f>$AY$265</f>
        <v>0</v>
      </c>
    </row>
    <row r="268" spans="1:51" ht="26.25" hidden="1" customHeight="1" x14ac:dyDescent="0.15">
      <c r="A268" s="1071">
        <v>1</v>
      </c>
      <c r="B268" s="107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2"/>
      <c r="AD268" s="1072"/>
      <c r="AE268" s="1072"/>
      <c r="AF268" s="1072"/>
      <c r="AG268" s="1072"/>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hidden="1" customHeight="1" x14ac:dyDescent="0.15">
      <c r="A269" s="1071">
        <v>2</v>
      </c>
      <c r="B269" s="107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2"/>
      <c r="AD269" s="1072"/>
      <c r="AE269" s="1072"/>
      <c r="AF269" s="1072"/>
      <c r="AG269" s="107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71">
        <v>3</v>
      </c>
      <c r="B270" s="107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2"/>
      <c r="AD270" s="1072"/>
      <c r="AE270" s="1072"/>
      <c r="AF270" s="1072"/>
      <c r="AG270" s="107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71">
        <v>4</v>
      </c>
      <c r="B271" s="107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2"/>
      <c r="AD271" s="1072"/>
      <c r="AE271" s="1072"/>
      <c r="AF271" s="1072"/>
      <c r="AG271" s="107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71">
        <v>5</v>
      </c>
      <c r="B272" s="107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2"/>
      <c r="AD272" s="1072"/>
      <c r="AE272" s="1072"/>
      <c r="AF272" s="1072"/>
      <c r="AG272" s="107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71">
        <v>6</v>
      </c>
      <c r="B273" s="107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2"/>
      <c r="AD273" s="1072"/>
      <c r="AE273" s="1072"/>
      <c r="AF273" s="1072"/>
      <c r="AG273" s="107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71">
        <v>7</v>
      </c>
      <c r="B274" s="107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2"/>
      <c r="AD274" s="1072"/>
      <c r="AE274" s="1072"/>
      <c r="AF274" s="1072"/>
      <c r="AG274" s="107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71">
        <v>8</v>
      </c>
      <c r="B275" s="107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2"/>
      <c r="AD275" s="1072"/>
      <c r="AE275" s="1072"/>
      <c r="AF275" s="1072"/>
      <c r="AG275" s="107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71">
        <v>9</v>
      </c>
      <c r="B276" s="107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2"/>
      <c r="AD276" s="1072"/>
      <c r="AE276" s="1072"/>
      <c r="AF276" s="1072"/>
      <c r="AG276" s="107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71">
        <v>10</v>
      </c>
      <c r="B277" s="107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2"/>
      <c r="AD277" s="1072"/>
      <c r="AE277" s="1072"/>
      <c r="AF277" s="1072"/>
      <c r="AG277" s="107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71">
        <v>11</v>
      </c>
      <c r="B278" s="107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2"/>
      <c r="AD278" s="1072"/>
      <c r="AE278" s="1072"/>
      <c r="AF278" s="1072"/>
      <c r="AG278" s="107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71">
        <v>12</v>
      </c>
      <c r="B279" s="107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2"/>
      <c r="AD279" s="1072"/>
      <c r="AE279" s="1072"/>
      <c r="AF279" s="1072"/>
      <c r="AG279" s="107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71">
        <v>13</v>
      </c>
      <c r="B280" s="107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2"/>
      <c r="AD280" s="1072"/>
      <c r="AE280" s="1072"/>
      <c r="AF280" s="1072"/>
      <c r="AG280" s="107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71">
        <v>14</v>
      </c>
      <c r="B281" s="107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2"/>
      <c r="AD281" s="1072"/>
      <c r="AE281" s="1072"/>
      <c r="AF281" s="1072"/>
      <c r="AG281" s="107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71">
        <v>15</v>
      </c>
      <c r="B282" s="107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2"/>
      <c r="AD282" s="1072"/>
      <c r="AE282" s="1072"/>
      <c r="AF282" s="1072"/>
      <c r="AG282" s="107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71">
        <v>16</v>
      </c>
      <c r="B283" s="107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2"/>
      <c r="AD283" s="1072"/>
      <c r="AE283" s="1072"/>
      <c r="AF283" s="1072"/>
      <c r="AG283" s="107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71">
        <v>17</v>
      </c>
      <c r="B284" s="107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2"/>
      <c r="AD284" s="1072"/>
      <c r="AE284" s="1072"/>
      <c r="AF284" s="1072"/>
      <c r="AG284" s="107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71">
        <v>18</v>
      </c>
      <c r="B285" s="107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2"/>
      <c r="AD285" s="1072"/>
      <c r="AE285" s="1072"/>
      <c r="AF285" s="1072"/>
      <c r="AG285" s="107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71">
        <v>19</v>
      </c>
      <c r="B286" s="107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2"/>
      <c r="AD286" s="1072"/>
      <c r="AE286" s="1072"/>
      <c r="AF286" s="1072"/>
      <c r="AG286" s="107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71">
        <v>20</v>
      </c>
      <c r="B287" s="107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2"/>
      <c r="AD287" s="1072"/>
      <c r="AE287" s="1072"/>
      <c r="AF287" s="1072"/>
      <c r="AG287" s="107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71">
        <v>21</v>
      </c>
      <c r="B288" s="107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2"/>
      <c r="AD288" s="1072"/>
      <c r="AE288" s="1072"/>
      <c r="AF288" s="1072"/>
      <c r="AG288" s="107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71">
        <v>22</v>
      </c>
      <c r="B289" s="107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2"/>
      <c r="AD289" s="1072"/>
      <c r="AE289" s="1072"/>
      <c r="AF289" s="1072"/>
      <c r="AG289" s="107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71">
        <v>23</v>
      </c>
      <c r="B290" s="107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2"/>
      <c r="AD290" s="1072"/>
      <c r="AE290" s="1072"/>
      <c r="AF290" s="1072"/>
      <c r="AG290" s="107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71">
        <v>24</v>
      </c>
      <c r="B291" s="107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2"/>
      <c r="AD291" s="1072"/>
      <c r="AE291" s="1072"/>
      <c r="AF291" s="1072"/>
      <c r="AG291" s="107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71">
        <v>25</v>
      </c>
      <c r="B292" s="107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2"/>
      <c r="AD292" s="1072"/>
      <c r="AE292" s="1072"/>
      <c r="AF292" s="1072"/>
      <c r="AG292" s="107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71">
        <v>26</v>
      </c>
      <c r="B293" s="107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2"/>
      <c r="AD293" s="1072"/>
      <c r="AE293" s="1072"/>
      <c r="AF293" s="1072"/>
      <c r="AG293" s="107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71">
        <v>27</v>
      </c>
      <c r="B294" s="107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2"/>
      <c r="AD294" s="1072"/>
      <c r="AE294" s="1072"/>
      <c r="AF294" s="1072"/>
      <c r="AG294" s="107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71">
        <v>28</v>
      </c>
      <c r="B295" s="107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2"/>
      <c r="AD295" s="1072"/>
      <c r="AE295" s="1072"/>
      <c r="AF295" s="1072"/>
      <c r="AG295" s="107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71">
        <v>29</v>
      </c>
      <c r="B296" s="107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2"/>
      <c r="AD296" s="1072"/>
      <c r="AE296" s="1072"/>
      <c r="AF296" s="1072"/>
      <c r="AG296" s="107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71">
        <v>30</v>
      </c>
      <c r="B297" s="107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2"/>
      <c r="AD297" s="1072"/>
      <c r="AE297" s="1072"/>
      <c r="AF297" s="1072"/>
      <c r="AG297" s="107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293</v>
      </c>
      <c r="K300" s="361"/>
      <c r="L300" s="361"/>
      <c r="M300" s="361"/>
      <c r="N300" s="361"/>
      <c r="O300" s="361"/>
      <c r="P300" s="247" t="s">
        <v>27</v>
      </c>
      <c r="Q300" s="247"/>
      <c r="R300" s="247"/>
      <c r="S300" s="247"/>
      <c r="T300" s="247"/>
      <c r="U300" s="247"/>
      <c r="V300" s="247"/>
      <c r="W300" s="247"/>
      <c r="X300" s="247"/>
      <c r="Y300" s="362" t="s">
        <v>344</v>
      </c>
      <c r="Z300" s="363"/>
      <c r="AA300" s="363"/>
      <c r="AB300" s="363"/>
      <c r="AC300" s="152" t="s">
        <v>330</v>
      </c>
      <c r="AD300" s="152"/>
      <c r="AE300" s="152"/>
      <c r="AF300" s="152"/>
      <c r="AG300" s="152"/>
      <c r="AH300" s="362" t="s">
        <v>257</v>
      </c>
      <c r="AI300" s="360"/>
      <c r="AJ300" s="360"/>
      <c r="AK300" s="360"/>
      <c r="AL300" s="360" t="s">
        <v>21</v>
      </c>
      <c r="AM300" s="360"/>
      <c r="AN300" s="360"/>
      <c r="AO300" s="364"/>
      <c r="AP300" s="365" t="s">
        <v>294</v>
      </c>
      <c r="AQ300" s="365"/>
      <c r="AR300" s="365"/>
      <c r="AS300" s="365"/>
      <c r="AT300" s="365"/>
      <c r="AU300" s="365"/>
      <c r="AV300" s="365"/>
      <c r="AW300" s="365"/>
      <c r="AX300" s="365"/>
      <c r="AY300" s="34">
        <f>$AY$298</f>
        <v>0</v>
      </c>
    </row>
    <row r="301" spans="1:51" ht="26.25" hidden="1" customHeight="1" x14ac:dyDescent="0.15">
      <c r="A301" s="1071">
        <v>1</v>
      </c>
      <c r="B301" s="107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2"/>
      <c r="AD301" s="1072"/>
      <c r="AE301" s="1072"/>
      <c r="AF301" s="1072"/>
      <c r="AG301" s="1072"/>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hidden="1" customHeight="1" x14ac:dyDescent="0.15">
      <c r="A302" s="1071">
        <v>2</v>
      </c>
      <c r="B302" s="107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2"/>
      <c r="AD302" s="1072"/>
      <c r="AE302" s="1072"/>
      <c r="AF302" s="1072"/>
      <c r="AG302" s="107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71">
        <v>3</v>
      </c>
      <c r="B303" s="107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2"/>
      <c r="AD303" s="1072"/>
      <c r="AE303" s="1072"/>
      <c r="AF303" s="1072"/>
      <c r="AG303" s="107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71">
        <v>4</v>
      </c>
      <c r="B304" s="107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2"/>
      <c r="AD304" s="1072"/>
      <c r="AE304" s="1072"/>
      <c r="AF304" s="1072"/>
      <c r="AG304" s="107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71">
        <v>5</v>
      </c>
      <c r="B305" s="107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2"/>
      <c r="AD305" s="1072"/>
      <c r="AE305" s="1072"/>
      <c r="AF305" s="1072"/>
      <c r="AG305" s="107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71">
        <v>6</v>
      </c>
      <c r="B306" s="107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2"/>
      <c r="AD306" s="1072"/>
      <c r="AE306" s="1072"/>
      <c r="AF306" s="1072"/>
      <c r="AG306" s="107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71">
        <v>7</v>
      </c>
      <c r="B307" s="107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2"/>
      <c r="AD307" s="1072"/>
      <c r="AE307" s="1072"/>
      <c r="AF307" s="1072"/>
      <c r="AG307" s="107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71">
        <v>8</v>
      </c>
      <c r="B308" s="107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2"/>
      <c r="AD308" s="1072"/>
      <c r="AE308" s="1072"/>
      <c r="AF308" s="1072"/>
      <c r="AG308" s="107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71">
        <v>9</v>
      </c>
      <c r="B309" s="107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2"/>
      <c r="AD309" s="1072"/>
      <c r="AE309" s="1072"/>
      <c r="AF309" s="1072"/>
      <c r="AG309" s="107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71">
        <v>10</v>
      </c>
      <c r="B310" s="107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2"/>
      <c r="AD310" s="1072"/>
      <c r="AE310" s="1072"/>
      <c r="AF310" s="1072"/>
      <c r="AG310" s="107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71">
        <v>11</v>
      </c>
      <c r="B311" s="107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2"/>
      <c r="AD311" s="1072"/>
      <c r="AE311" s="1072"/>
      <c r="AF311" s="1072"/>
      <c r="AG311" s="107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71">
        <v>12</v>
      </c>
      <c r="B312" s="107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2"/>
      <c r="AD312" s="1072"/>
      <c r="AE312" s="1072"/>
      <c r="AF312" s="1072"/>
      <c r="AG312" s="107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71">
        <v>13</v>
      </c>
      <c r="B313" s="107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2"/>
      <c r="AD313" s="1072"/>
      <c r="AE313" s="1072"/>
      <c r="AF313" s="1072"/>
      <c r="AG313" s="107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71">
        <v>14</v>
      </c>
      <c r="B314" s="107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2"/>
      <c r="AD314" s="1072"/>
      <c r="AE314" s="1072"/>
      <c r="AF314" s="1072"/>
      <c r="AG314" s="107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71">
        <v>15</v>
      </c>
      <c r="B315" s="107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2"/>
      <c r="AD315" s="1072"/>
      <c r="AE315" s="1072"/>
      <c r="AF315" s="1072"/>
      <c r="AG315" s="107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71">
        <v>16</v>
      </c>
      <c r="B316" s="107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2"/>
      <c r="AD316" s="1072"/>
      <c r="AE316" s="1072"/>
      <c r="AF316" s="1072"/>
      <c r="AG316" s="107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71">
        <v>17</v>
      </c>
      <c r="B317" s="107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2"/>
      <c r="AD317" s="1072"/>
      <c r="AE317" s="1072"/>
      <c r="AF317" s="1072"/>
      <c r="AG317" s="107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71">
        <v>18</v>
      </c>
      <c r="B318" s="107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2"/>
      <c r="AD318" s="1072"/>
      <c r="AE318" s="1072"/>
      <c r="AF318" s="1072"/>
      <c r="AG318" s="107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71">
        <v>19</v>
      </c>
      <c r="B319" s="107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2"/>
      <c r="AD319" s="1072"/>
      <c r="AE319" s="1072"/>
      <c r="AF319" s="1072"/>
      <c r="AG319" s="107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71">
        <v>20</v>
      </c>
      <c r="B320" s="107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2"/>
      <c r="AD320" s="1072"/>
      <c r="AE320" s="1072"/>
      <c r="AF320" s="1072"/>
      <c r="AG320" s="107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71">
        <v>21</v>
      </c>
      <c r="B321" s="107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2"/>
      <c r="AD321" s="1072"/>
      <c r="AE321" s="1072"/>
      <c r="AF321" s="1072"/>
      <c r="AG321" s="107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71">
        <v>22</v>
      </c>
      <c r="B322" s="107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2"/>
      <c r="AD322" s="1072"/>
      <c r="AE322" s="1072"/>
      <c r="AF322" s="1072"/>
      <c r="AG322" s="107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71">
        <v>23</v>
      </c>
      <c r="B323" s="107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2"/>
      <c r="AD323" s="1072"/>
      <c r="AE323" s="1072"/>
      <c r="AF323" s="1072"/>
      <c r="AG323" s="107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71">
        <v>24</v>
      </c>
      <c r="B324" s="107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2"/>
      <c r="AD324" s="1072"/>
      <c r="AE324" s="1072"/>
      <c r="AF324" s="1072"/>
      <c r="AG324" s="107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71">
        <v>25</v>
      </c>
      <c r="B325" s="107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2"/>
      <c r="AD325" s="1072"/>
      <c r="AE325" s="1072"/>
      <c r="AF325" s="1072"/>
      <c r="AG325" s="107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71">
        <v>26</v>
      </c>
      <c r="B326" s="107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2"/>
      <c r="AD326" s="1072"/>
      <c r="AE326" s="1072"/>
      <c r="AF326" s="1072"/>
      <c r="AG326" s="107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71">
        <v>27</v>
      </c>
      <c r="B327" s="107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2"/>
      <c r="AD327" s="1072"/>
      <c r="AE327" s="1072"/>
      <c r="AF327" s="1072"/>
      <c r="AG327" s="107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71">
        <v>28</v>
      </c>
      <c r="B328" s="107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2"/>
      <c r="AD328" s="1072"/>
      <c r="AE328" s="1072"/>
      <c r="AF328" s="1072"/>
      <c r="AG328" s="107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71">
        <v>29</v>
      </c>
      <c r="B329" s="107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2"/>
      <c r="AD329" s="1072"/>
      <c r="AE329" s="1072"/>
      <c r="AF329" s="1072"/>
      <c r="AG329" s="107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71">
        <v>30</v>
      </c>
      <c r="B330" s="107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2"/>
      <c r="AD330" s="1072"/>
      <c r="AE330" s="1072"/>
      <c r="AF330" s="1072"/>
      <c r="AG330" s="107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293</v>
      </c>
      <c r="K333" s="361"/>
      <c r="L333" s="361"/>
      <c r="M333" s="361"/>
      <c r="N333" s="361"/>
      <c r="O333" s="361"/>
      <c r="P333" s="247" t="s">
        <v>27</v>
      </c>
      <c r="Q333" s="247"/>
      <c r="R333" s="247"/>
      <c r="S333" s="247"/>
      <c r="T333" s="247"/>
      <c r="U333" s="247"/>
      <c r="V333" s="247"/>
      <c r="W333" s="247"/>
      <c r="X333" s="247"/>
      <c r="Y333" s="362" t="s">
        <v>344</v>
      </c>
      <c r="Z333" s="363"/>
      <c r="AA333" s="363"/>
      <c r="AB333" s="363"/>
      <c r="AC333" s="152" t="s">
        <v>330</v>
      </c>
      <c r="AD333" s="152"/>
      <c r="AE333" s="152"/>
      <c r="AF333" s="152"/>
      <c r="AG333" s="152"/>
      <c r="AH333" s="362" t="s">
        <v>257</v>
      </c>
      <c r="AI333" s="360"/>
      <c r="AJ333" s="360"/>
      <c r="AK333" s="360"/>
      <c r="AL333" s="360" t="s">
        <v>21</v>
      </c>
      <c r="AM333" s="360"/>
      <c r="AN333" s="360"/>
      <c r="AO333" s="364"/>
      <c r="AP333" s="365" t="s">
        <v>294</v>
      </c>
      <c r="AQ333" s="365"/>
      <c r="AR333" s="365"/>
      <c r="AS333" s="365"/>
      <c r="AT333" s="365"/>
      <c r="AU333" s="365"/>
      <c r="AV333" s="365"/>
      <c r="AW333" s="365"/>
      <c r="AX333" s="365"/>
      <c r="AY333" s="34">
        <f>$AY$331</f>
        <v>0</v>
      </c>
    </row>
    <row r="334" spans="1:51" ht="26.25" hidden="1" customHeight="1" x14ac:dyDescent="0.15">
      <c r="A334" s="1071">
        <v>1</v>
      </c>
      <c r="B334" s="107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2"/>
      <c r="AD334" s="1072"/>
      <c r="AE334" s="1072"/>
      <c r="AF334" s="1072"/>
      <c r="AG334" s="1072"/>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hidden="1" customHeight="1" x14ac:dyDescent="0.15">
      <c r="A335" s="1071">
        <v>2</v>
      </c>
      <c r="B335" s="107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2"/>
      <c r="AD335" s="1072"/>
      <c r="AE335" s="1072"/>
      <c r="AF335" s="1072"/>
      <c r="AG335" s="107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71">
        <v>3</v>
      </c>
      <c r="B336" s="107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2"/>
      <c r="AD336" s="1072"/>
      <c r="AE336" s="1072"/>
      <c r="AF336" s="1072"/>
      <c r="AG336" s="107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71">
        <v>4</v>
      </c>
      <c r="B337" s="107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2"/>
      <c r="AD337" s="1072"/>
      <c r="AE337" s="1072"/>
      <c r="AF337" s="1072"/>
      <c r="AG337" s="107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71">
        <v>5</v>
      </c>
      <c r="B338" s="107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2"/>
      <c r="AD338" s="1072"/>
      <c r="AE338" s="1072"/>
      <c r="AF338" s="1072"/>
      <c r="AG338" s="107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71">
        <v>6</v>
      </c>
      <c r="B339" s="107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2"/>
      <c r="AD339" s="1072"/>
      <c r="AE339" s="1072"/>
      <c r="AF339" s="1072"/>
      <c r="AG339" s="107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71">
        <v>7</v>
      </c>
      <c r="B340" s="107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2"/>
      <c r="AD340" s="1072"/>
      <c r="AE340" s="1072"/>
      <c r="AF340" s="1072"/>
      <c r="AG340" s="107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71">
        <v>8</v>
      </c>
      <c r="B341" s="107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2"/>
      <c r="AD341" s="1072"/>
      <c r="AE341" s="1072"/>
      <c r="AF341" s="1072"/>
      <c r="AG341" s="107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71">
        <v>9</v>
      </c>
      <c r="B342" s="107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2"/>
      <c r="AD342" s="1072"/>
      <c r="AE342" s="1072"/>
      <c r="AF342" s="1072"/>
      <c r="AG342" s="107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71">
        <v>10</v>
      </c>
      <c r="B343" s="107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2"/>
      <c r="AD343" s="1072"/>
      <c r="AE343" s="1072"/>
      <c r="AF343" s="1072"/>
      <c r="AG343" s="107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71">
        <v>11</v>
      </c>
      <c r="B344" s="107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2"/>
      <c r="AD344" s="1072"/>
      <c r="AE344" s="1072"/>
      <c r="AF344" s="1072"/>
      <c r="AG344" s="107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71">
        <v>12</v>
      </c>
      <c r="B345" s="107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2"/>
      <c r="AD345" s="1072"/>
      <c r="AE345" s="1072"/>
      <c r="AF345" s="1072"/>
      <c r="AG345" s="107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71">
        <v>13</v>
      </c>
      <c r="B346" s="107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2"/>
      <c r="AD346" s="1072"/>
      <c r="AE346" s="1072"/>
      <c r="AF346" s="1072"/>
      <c r="AG346" s="107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71">
        <v>14</v>
      </c>
      <c r="B347" s="107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2"/>
      <c r="AD347" s="1072"/>
      <c r="AE347" s="1072"/>
      <c r="AF347" s="1072"/>
      <c r="AG347" s="107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71">
        <v>15</v>
      </c>
      <c r="B348" s="107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2"/>
      <c r="AD348" s="1072"/>
      <c r="AE348" s="1072"/>
      <c r="AF348" s="1072"/>
      <c r="AG348" s="107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71">
        <v>16</v>
      </c>
      <c r="B349" s="107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2"/>
      <c r="AD349" s="1072"/>
      <c r="AE349" s="1072"/>
      <c r="AF349" s="1072"/>
      <c r="AG349" s="107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71">
        <v>17</v>
      </c>
      <c r="B350" s="107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2"/>
      <c r="AD350" s="1072"/>
      <c r="AE350" s="1072"/>
      <c r="AF350" s="1072"/>
      <c r="AG350" s="107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71">
        <v>18</v>
      </c>
      <c r="B351" s="107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2"/>
      <c r="AD351" s="1072"/>
      <c r="AE351" s="1072"/>
      <c r="AF351" s="1072"/>
      <c r="AG351" s="107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71">
        <v>19</v>
      </c>
      <c r="B352" s="107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2"/>
      <c r="AD352" s="1072"/>
      <c r="AE352" s="1072"/>
      <c r="AF352" s="1072"/>
      <c r="AG352" s="107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71">
        <v>20</v>
      </c>
      <c r="B353" s="107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2"/>
      <c r="AD353" s="1072"/>
      <c r="AE353" s="1072"/>
      <c r="AF353" s="1072"/>
      <c r="AG353" s="107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71">
        <v>21</v>
      </c>
      <c r="B354" s="107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2"/>
      <c r="AD354" s="1072"/>
      <c r="AE354" s="1072"/>
      <c r="AF354" s="1072"/>
      <c r="AG354" s="107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71">
        <v>22</v>
      </c>
      <c r="B355" s="107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2"/>
      <c r="AD355" s="1072"/>
      <c r="AE355" s="1072"/>
      <c r="AF355" s="1072"/>
      <c r="AG355" s="107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71">
        <v>23</v>
      </c>
      <c r="B356" s="107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2"/>
      <c r="AD356" s="1072"/>
      <c r="AE356" s="1072"/>
      <c r="AF356" s="1072"/>
      <c r="AG356" s="107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71">
        <v>24</v>
      </c>
      <c r="B357" s="107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2"/>
      <c r="AD357" s="1072"/>
      <c r="AE357" s="1072"/>
      <c r="AF357" s="1072"/>
      <c r="AG357" s="107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71">
        <v>25</v>
      </c>
      <c r="B358" s="107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2"/>
      <c r="AD358" s="1072"/>
      <c r="AE358" s="1072"/>
      <c r="AF358" s="1072"/>
      <c r="AG358" s="107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71">
        <v>26</v>
      </c>
      <c r="B359" s="107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2"/>
      <c r="AD359" s="1072"/>
      <c r="AE359" s="1072"/>
      <c r="AF359" s="1072"/>
      <c r="AG359" s="107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71">
        <v>27</v>
      </c>
      <c r="B360" s="107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2"/>
      <c r="AD360" s="1072"/>
      <c r="AE360" s="1072"/>
      <c r="AF360" s="1072"/>
      <c r="AG360" s="107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71">
        <v>28</v>
      </c>
      <c r="B361" s="107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2"/>
      <c r="AD361" s="1072"/>
      <c r="AE361" s="1072"/>
      <c r="AF361" s="1072"/>
      <c r="AG361" s="107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71">
        <v>29</v>
      </c>
      <c r="B362" s="107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2"/>
      <c r="AD362" s="1072"/>
      <c r="AE362" s="1072"/>
      <c r="AF362" s="1072"/>
      <c r="AG362" s="107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71">
        <v>30</v>
      </c>
      <c r="B363" s="107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2"/>
      <c r="AD363" s="1072"/>
      <c r="AE363" s="1072"/>
      <c r="AF363" s="1072"/>
      <c r="AG363" s="107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293</v>
      </c>
      <c r="K366" s="361"/>
      <c r="L366" s="361"/>
      <c r="M366" s="361"/>
      <c r="N366" s="361"/>
      <c r="O366" s="361"/>
      <c r="P366" s="247" t="s">
        <v>27</v>
      </c>
      <c r="Q366" s="247"/>
      <c r="R366" s="247"/>
      <c r="S366" s="247"/>
      <c r="T366" s="247"/>
      <c r="U366" s="247"/>
      <c r="V366" s="247"/>
      <c r="W366" s="247"/>
      <c r="X366" s="247"/>
      <c r="Y366" s="362" t="s">
        <v>344</v>
      </c>
      <c r="Z366" s="363"/>
      <c r="AA366" s="363"/>
      <c r="AB366" s="363"/>
      <c r="AC366" s="152" t="s">
        <v>330</v>
      </c>
      <c r="AD366" s="152"/>
      <c r="AE366" s="152"/>
      <c r="AF366" s="152"/>
      <c r="AG366" s="152"/>
      <c r="AH366" s="362" t="s">
        <v>257</v>
      </c>
      <c r="AI366" s="360"/>
      <c r="AJ366" s="360"/>
      <c r="AK366" s="360"/>
      <c r="AL366" s="360" t="s">
        <v>21</v>
      </c>
      <c r="AM366" s="360"/>
      <c r="AN366" s="360"/>
      <c r="AO366" s="364"/>
      <c r="AP366" s="365" t="s">
        <v>294</v>
      </c>
      <c r="AQ366" s="365"/>
      <c r="AR366" s="365"/>
      <c r="AS366" s="365"/>
      <c r="AT366" s="365"/>
      <c r="AU366" s="365"/>
      <c r="AV366" s="365"/>
      <c r="AW366" s="365"/>
      <c r="AX366" s="365"/>
      <c r="AY366" s="34">
        <f>$AY$364</f>
        <v>0</v>
      </c>
    </row>
    <row r="367" spans="1:51" ht="26.25" hidden="1" customHeight="1" x14ac:dyDescent="0.15">
      <c r="A367" s="1071">
        <v>1</v>
      </c>
      <c r="B367" s="107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2"/>
      <c r="AD367" s="1072"/>
      <c r="AE367" s="1072"/>
      <c r="AF367" s="1072"/>
      <c r="AG367" s="1072"/>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hidden="1" customHeight="1" x14ac:dyDescent="0.15">
      <c r="A368" s="1071">
        <v>2</v>
      </c>
      <c r="B368" s="107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2"/>
      <c r="AD368" s="1072"/>
      <c r="AE368" s="1072"/>
      <c r="AF368" s="1072"/>
      <c r="AG368" s="107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71">
        <v>3</v>
      </c>
      <c r="B369" s="107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2"/>
      <c r="AD369" s="1072"/>
      <c r="AE369" s="1072"/>
      <c r="AF369" s="1072"/>
      <c r="AG369" s="107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71">
        <v>4</v>
      </c>
      <c r="B370" s="107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2"/>
      <c r="AD370" s="1072"/>
      <c r="AE370" s="1072"/>
      <c r="AF370" s="1072"/>
      <c r="AG370" s="107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71">
        <v>5</v>
      </c>
      <c r="B371" s="107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2"/>
      <c r="AD371" s="1072"/>
      <c r="AE371" s="1072"/>
      <c r="AF371" s="1072"/>
      <c r="AG371" s="107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71">
        <v>6</v>
      </c>
      <c r="B372" s="107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2"/>
      <c r="AD372" s="1072"/>
      <c r="AE372" s="1072"/>
      <c r="AF372" s="1072"/>
      <c r="AG372" s="107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71">
        <v>7</v>
      </c>
      <c r="B373" s="107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2"/>
      <c r="AD373" s="1072"/>
      <c r="AE373" s="1072"/>
      <c r="AF373" s="1072"/>
      <c r="AG373" s="107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71">
        <v>8</v>
      </c>
      <c r="B374" s="107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2"/>
      <c r="AD374" s="1072"/>
      <c r="AE374" s="1072"/>
      <c r="AF374" s="1072"/>
      <c r="AG374" s="107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71">
        <v>9</v>
      </c>
      <c r="B375" s="107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2"/>
      <c r="AD375" s="1072"/>
      <c r="AE375" s="1072"/>
      <c r="AF375" s="1072"/>
      <c r="AG375" s="107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71">
        <v>10</v>
      </c>
      <c r="B376" s="107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2"/>
      <c r="AD376" s="1072"/>
      <c r="AE376" s="1072"/>
      <c r="AF376" s="1072"/>
      <c r="AG376" s="107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71">
        <v>11</v>
      </c>
      <c r="B377" s="107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2"/>
      <c r="AD377" s="1072"/>
      <c r="AE377" s="1072"/>
      <c r="AF377" s="1072"/>
      <c r="AG377" s="107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71">
        <v>12</v>
      </c>
      <c r="B378" s="107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2"/>
      <c r="AD378" s="1072"/>
      <c r="AE378" s="1072"/>
      <c r="AF378" s="1072"/>
      <c r="AG378" s="107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71">
        <v>13</v>
      </c>
      <c r="B379" s="107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2"/>
      <c r="AD379" s="1072"/>
      <c r="AE379" s="1072"/>
      <c r="AF379" s="1072"/>
      <c r="AG379" s="107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71">
        <v>14</v>
      </c>
      <c r="B380" s="107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2"/>
      <c r="AD380" s="1072"/>
      <c r="AE380" s="1072"/>
      <c r="AF380" s="1072"/>
      <c r="AG380" s="107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71">
        <v>15</v>
      </c>
      <c r="B381" s="107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2"/>
      <c r="AD381" s="1072"/>
      <c r="AE381" s="1072"/>
      <c r="AF381" s="1072"/>
      <c r="AG381" s="107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71">
        <v>16</v>
      </c>
      <c r="B382" s="107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2"/>
      <c r="AD382" s="1072"/>
      <c r="AE382" s="1072"/>
      <c r="AF382" s="1072"/>
      <c r="AG382" s="107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71">
        <v>17</v>
      </c>
      <c r="B383" s="107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2"/>
      <c r="AD383" s="1072"/>
      <c r="AE383" s="1072"/>
      <c r="AF383" s="1072"/>
      <c r="AG383" s="107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71">
        <v>18</v>
      </c>
      <c r="B384" s="107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2"/>
      <c r="AD384" s="1072"/>
      <c r="AE384" s="1072"/>
      <c r="AF384" s="1072"/>
      <c r="AG384" s="107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71">
        <v>19</v>
      </c>
      <c r="B385" s="107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2"/>
      <c r="AD385" s="1072"/>
      <c r="AE385" s="1072"/>
      <c r="AF385" s="1072"/>
      <c r="AG385" s="107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71">
        <v>20</v>
      </c>
      <c r="B386" s="107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2"/>
      <c r="AD386" s="1072"/>
      <c r="AE386" s="1072"/>
      <c r="AF386" s="1072"/>
      <c r="AG386" s="107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71">
        <v>21</v>
      </c>
      <c r="B387" s="107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2"/>
      <c r="AD387" s="1072"/>
      <c r="AE387" s="1072"/>
      <c r="AF387" s="1072"/>
      <c r="AG387" s="107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71">
        <v>22</v>
      </c>
      <c r="B388" s="107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2"/>
      <c r="AD388" s="1072"/>
      <c r="AE388" s="1072"/>
      <c r="AF388" s="1072"/>
      <c r="AG388" s="107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71">
        <v>23</v>
      </c>
      <c r="B389" s="107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2"/>
      <c r="AD389" s="1072"/>
      <c r="AE389" s="1072"/>
      <c r="AF389" s="1072"/>
      <c r="AG389" s="107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71">
        <v>24</v>
      </c>
      <c r="B390" s="107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2"/>
      <c r="AD390" s="1072"/>
      <c r="AE390" s="1072"/>
      <c r="AF390" s="1072"/>
      <c r="AG390" s="107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71">
        <v>25</v>
      </c>
      <c r="B391" s="107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2"/>
      <c r="AD391" s="1072"/>
      <c r="AE391" s="1072"/>
      <c r="AF391" s="1072"/>
      <c r="AG391" s="107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71">
        <v>26</v>
      </c>
      <c r="B392" s="107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2"/>
      <c r="AD392" s="1072"/>
      <c r="AE392" s="1072"/>
      <c r="AF392" s="1072"/>
      <c r="AG392" s="107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71">
        <v>27</v>
      </c>
      <c r="B393" s="107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2"/>
      <c r="AD393" s="1072"/>
      <c r="AE393" s="1072"/>
      <c r="AF393" s="1072"/>
      <c r="AG393" s="107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71">
        <v>28</v>
      </c>
      <c r="B394" s="107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2"/>
      <c r="AD394" s="1072"/>
      <c r="AE394" s="1072"/>
      <c r="AF394" s="1072"/>
      <c r="AG394" s="107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71">
        <v>29</v>
      </c>
      <c r="B395" s="107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2"/>
      <c r="AD395" s="1072"/>
      <c r="AE395" s="1072"/>
      <c r="AF395" s="1072"/>
      <c r="AG395" s="107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71">
        <v>30</v>
      </c>
      <c r="B396" s="107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2"/>
      <c r="AD396" s="1072"/>
      <c r="AE396" s="1072"/>
      <c r="AF396" s="1072"/>
      <c r="AG396" s="107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293</v>
      </c>
      <c r="K399" s="361"/>
      <c r="L399" s="361"/>
      <c r="M399" s="361"/>
      <c r="N399" s="361"/>
      <c r="O399" s="361"/>
      <c r="P399" s="247" t="s">
        <v>27</v>
      </c>
      <c r="Q399" s="247"/>
      <c r="R399" s="247"/>
      <c r="S399" s="247"/>
      <c r="T399" s="247"/>
      <c r="U399" s="247"/>
      <c r="V399" s="247"/>
      <c r="W399" s="247"/>
      <c r="X399" s="247"/>
      <c r="Y399" s="362" t="s">
        <v>344</v>
      </c>
      <c r="Z399" s="363"/>
      <c r="AA399" s="363"/>
      <c r="AB399" s="363"/>
      <c r="AC399" s="152" t="s">
        <v>330</v>
      </c>
      <c r="AD399" s="152"/>
      <c r="AE399" s="152"/>
      <c r="AF399" s="152"/>
      <c r="AG399" s="152"/>
      <c r="AH399" s="362" t="s">
        <v>257</v>
      </c>
      <c r="AI399" s="360"/>
      <c r="AJ399" s="360"/>
      <c r="AK399" s="360"/>
      <c r="AL399" s="360" t="s">
        <v>21</v>
      </c>
      <c r="AM399" s="360"/>
      <c r="AN399" s="360"/>
      <c r="AO399" s="364"/>
      <c r="AP399" s="365" t="s">
        <v>294</v>
      </c>
      <c r="AQ399" s="365"/>
      <c r="AR399" s="365"/>
      <c r="AS399" s="365"/>
      <c r="AT399" s="365"/>
      <c r="AU399" s="365"/>
      <c r="AV399" s="365"/>
      <c r="AW399" s="365"/>
      <c r="AX399" s="365"/>
      <c r="AY399" s="34">
        <f>$AY$397</f>
        <v>0</v>
      </c>
    </row>
    <row r="400" spans="1:51" ht="26.25" hidden="1" customHeight="1" x14ac:dyDescent="0.15">
      <c r="A400" s="1071">
        <v>1</v>
      </c>
      <c r="B400" s="107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2"/>
      <c r="AD400" s="1072"/>
      <c r="AE400" s="1072"/>
      <c r="AF400" s="1072"/>
      <c r="AG400" s="1072"/>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hidden="1" customHeight="1" x14ac:dyDescent="0.15">
      <c r="A401" s="1071">
        <v>2</v>
      </c>
      <c r="B401" s="107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2"/>
      <c r="AD401" s="1072"/>
      <c r="AE401" s="1072"/>
      <c r="AF401" s="1072"/>
      <c r="AG401" s="107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71">
        <v>3</v>
      </c>
      <c r="B402" s="107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2"/>
      <c r="AD402" s="1072"/>
      <c r="AE402" s="1072"/>
      <c r="AF402" s="1072"/>
      <c r="AG402" s="107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71">
        <v>4</v>
      </c>
      <c r="B403" s="107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2"/>
      <c r="AD403" s="1072"/>
      <c r="AE403" s="1072"/>
      <c r="AF403" s="1072"/>
      <c r="AG403" s="107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71">
        <v>5</v>
      </c>
      <c r="B404" s="107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2"/>
      <c r="AD404" s="1072"/>
      <c r="AE404" s="1072"/>
      <c r="AF404" s="1072"/>
      <c r="AG404" s="107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71">
        <v>6</v>
      </c>
      <c r="B405" s="107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2"/>
      <c r="AD405" s="1072"/>
      <c r="AE405" s="1072"/>
      <c r="AF405" s="1072"/>
      <c r="AG405" s="107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71">
        <v>7</v>
      </c>
      <c r="B406" s="107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2"/>
      <c r="AD406" s="1072"/>
      <c r="AE406" s="1072"/>
      <c r="AF406" s="1072"/>
      <c r="AG406" s="107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71">
        <v>8</v>
      </c>
      <c r="B407" s="107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2"/>
      <c r="AD407" s="1072"/>
      <c r="AE407" s="1072"/>
      <c r="AF407" s="1072"/>
      <c r="AG407" s="107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71">
        <v>9</v>
      </c>
      <c r="B408" s="107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2"/>
      <c r="AD408" s="1072"/>
      <c r="AE408" s="1072"/>
      <c r="AF408" s="1072"/>
      <c r="AG408" s="107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71">
        <v>10</v>
      </c>
      <c r="B409" s="107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2"/>
      <c r="AD409" s="1072"/>
      <c r="AE409" s="1072"/>
      <c r="AF409" s="1072"/>
      <c r="AG409" s="107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71">
        <v>11</v>
      </c>
      <c r="B410" s="107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2"/>
      <c r="AD410" s="1072"/>
      <c r="AE410" s="1072"/>
      <c r="AF410" s="1072"/>
      <c r="AG410" s="107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71">
        <v>12</v>
      </c>
      <c r="B411" s="107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2"/>
      <c r="AD411" s="1072"/>
      <c r="AE411" s="1072"/>
      <c r="AF411" s="1072"/>
      <c r="AG411" s="107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71">
        <v>13</v>
      </c>
      <c r="B412" s="107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2"/>
      <c r="AD412" s="1072"/>
      <c r="AE412" s="1072"/>
      <c r="AF412" s="1072"/>
      <c r="AG412" s="107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71">
        <v>14</v>
      </c>
      <c r="B413" s="107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2"/>
      <c r="AD413" s="1072"/>
      <c r="AE413" s="1072"/>
      <c r="AF413" s="1072"/>
      <c r="AG413" s="107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71">
        <v>15</v>
      </c>
      <c r="B414" s="107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2"/>
      <c r="AD414" s="1072"/>
      <c r="AE414" s="1072"/>
      <c r="AF414" s="1072"/>
      <c r="AG414" s="107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71">
        <v>16</v>
      </c>
      <c r="B415" s="107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2"/>
      <c r="AD415" s="1072"/>
      <c r="AE415" s="1072"/>
      <c r="AF415" s="1072"/>
      <c r="AG415" s="107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71">
        <v>17</v>
      </c>
      <c r="B416" s="107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2"/>
      <c r="AD416" s="1072"/>
      <c r="AE416" s="1072"/>
      <c r="AF416" s="1072"/>
      <c r="AG416" s="107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71">
        <v>18</v>
      </c>
      <c r="B417" s="107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2"/>
      <c r="AD417" s="1072"/>
      <c r="AE417" s="1072"/>
      <c r="AF417" s="1072"/>
      <c r="AG417" s="107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71">
        <v>19</v>
      </c>
      <c r="B418" s="107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2"/>
      <c r="AD418" s="1072"/>
      <c r="AE418" s="1072"/>
      <c r="AF418" s="1072"/>
      <c r="AG418" s="107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71">
        <v>20</v>
      </c>
      <c r="B419" s="107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2"/>
      <c r="AD419" s="1072"/>
      <c r="AE419" s="1072"/>
      <c r="AF419" s="1072"/>
      <c r="AG419" s="107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71">
        <v>21</v>
      </c>
      <c r="B420" s="107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2"/>
      <c r="AD420" s="1072"/>
      <c r="AE420" s="1072"/>
      <c r="AF420" s="1072"/>
      <c r="AG420" s="107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71">
        <v>22</v>
      </c>
      <c r="B421" s="107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2"/>
      <c r="AD421" s="1072"/>
      <c r="AE421" s="1072"/>
      <c r="AF421" s="1072"/>
      <c r="AG421" s="107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71">
        <v>23</v>
      </c>
      <c r="B422" s="107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2"/>
      <c r="AD422" s="1072"/>
      <c r="AE422" s="1072"/>
      <c r="AF422" s="1072"/>
      <c r="AG422" s="107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71">
        <v>24</v>
      </c>
      <c r="B423" s="107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2"/>
      <c r="AD423" s="1072"/>
      <c r="AE423" s="1072"/>
      <c r="AF423" s="1072"/>
      <c r="AG423" s="107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71">
        <v>25</v>
      </c>
      <c r="B424" s="107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2"/>
      <c r="AD424" s="1072"/>
      <c r="AE424" s="1072"/>
      <c r="AF424" s="1072"/>
      <c r="AG424" s="107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71">
        <v>26</v>
      </c>
      <c r="B425" s="107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2"/>
      <c r="AD425" s="1072"/>
      <c r="AE425" s="1072"/>
      <c r="AF425" s="1072"/>
      <c r="AG425" s="107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71">
        <v>27</v>
      </c>
      <c r="B426" s="107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2"/>
      <c r="AD426" s="1072"/>
      <c r="AE426" s="1072"/>
      <c r="AF426" s="1072"/>
      <c r="AG426" s="107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71">
        <v>28</v>
      </c>
      <c r="B427" s="107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2"/>
      <c r="AD427" s="1072"/>
      <c r="AE427" s="1072"/>
      <c r="AF427" s="1072"/>
      <c r="AG427" s="107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71">
        <v>29</v>
      </c>
      <c r="B428" s="107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2"/>
      <c r="AD428" s="1072"/>
      <c r="AE428" s="1072"/>
      <c r="AF428" s="1072"/>
      <c r="AG428" s="107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71">
        <v>30</v>
      </c>
      <c r="B429" s="107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2"/>
      <c r="AD429" s="1072"/>
      <c r="AE429" s="1072"/>
      <c r="AF429" s="1072"/>
      <c r="AG429" s="107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293</v>
      </c>
      <c r="K432" s="361"/>
      <c r="L432" s="361"/>
      <c r="M432" s="361"/>
      <c r="N432" s="361"/>
      <c r="O432" s="361"/>
      <c r="P432" s="247" t="s">
        <v>27</v>
      </c>
      <c r="Q432" s="247"/>
      <c r="R432" s="247"/>
      <c r="S432" s="247"/>
      <c r="T432" s="247"/>
      <c r="U432" s="247"/>
      <c r="V432" s="247"/>
      <c r="W432" s="247"/>
      <c r="X432" s="247"/>
      <c r="Y432" s="362" t="s">
        <v>344</v>
      </c>
      <c r="Z432" s="363"/>
      <c r="AA432" s="363"/>
      <c r="AB432" s="363"/>
      <c r="AC432" s="152" t="s">
        <v>330</v>
      </c>
      <c r="AD432" s="152"/>
      <c r="AE432" s="152"/>
      <c r="AF432" s="152"/>
      <c r="AG432" s="152"/>
      <c r="AH432" s="362" t="s">
        <v>257</v>
      </c>
      <c r="AI432" s="360"/>
      <c r="AJ432" s="360"/>
      <c r="AK432" s="360"/>
      <c r="AL432" s="360" t="s">
        <v>21</v>
      </c>
      <c r="AM432" s="360"/>
      <c r="AN432" s="360"/>
      <c r="AO432" s="364"/>
      <c r="AP432" s="365" t="s">
        <v>294</v>
      </c>
      <c r="AQ432" s="365"/>
      <c r="AR432" s="365"/>
      <c r="AS432" s="365"/>
      <c r="AT432" s="365"/>
      <c r="AU432" s="365"/>
      <c r="AV432" s="365"/>
      <c r="AW432" s="365"/>
      <c r="AX432" s="365"/>
      <c r="AY432" s="34">
        <f>$AY$430</f>
        <v>0</v>
      </c>
    </row>
    <row r="433" spans="1:51" ht="26.25" hidden="1" customHeight="1" x14ac:dyDescent="0.15">
      <c r="A433" s="1071">
        <v>1</v>
      </c>
      <c r="B433" s="107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2"/>
      <c r="AD433" s="1072"/>
      <c r="AE433" s="1072"/>
      <c r="AF433" s="1072"/>
      <c r="AG433" s="1072"/>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hidden="1" customHeight="1" x14ac:dyDescent="0.15">
      <c r="A434" s="1071">
        <v>2</v>
      </c>
      <c r="B434" s="107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2"/>
      <c r="AD434" s="1072"/>
      <c r="AE434" s="1072"/>
      <c r="AF434" s="1072"/>
      <c r="AG434" s="107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71">
        <v>3</v>
      </c>
      <c r="B435" s="107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2"/>
      <c r="AD435" s="1072"/>
      <c r="AE435" s="1072"/>
      <c r="AF435" s="1072"/>
      <c r="AG435" s="107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71">
        <v>4</v>
      </c>
      <c r="B436" s="107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2"/>
      <c r="AD436" s="1072"/>
      <c r="AE436" s="1072"/>
      <c r="AF436" s="1072"/>
      <c r="AG436" s="107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71">
        <v>5</v>
      </c>
      <c r="B437" s="107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2"/>
      <c r="AD437" s="1072"/>
      <c r="AE437" s="1072"/>
      <c r="AF437" s="1072"/>
      <c r="AG437" s="107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71">
        <v>6</v>
      </c>
      <c r="B438" s="107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2"/>
      <c r="AD438" s="1072"/>
      <c r="AE438" s="1072"/>
      <c r="AF438" s="1072"/>
      <c r="AG438" s="107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71">
        <v>7</v>
      </c>
      <c r="B439" s="107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2"/>
      <c r="AD439" s="1072"/>
      <c r="AE439" s="1072"/>
      <c r="AF439" s="1072"/>
      <c r="AG439" s="107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71">
        <v>8</v>
      </c>
      <c r="B440" s="107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2"/>
      <c r="AD440" s="1072"/>
      <c r="AE440" s="1072"/>
      <c r="AF440" s="1072"/>
      <c r="AG440" s="107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71">
        <v>9</v>
      </c>
      <c r="B441" s="107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2"/>
      <c r="AD441" s="1072"/>
      <c r="AE441" s="1072"/>
      <c r="AF441" s="1072"/>
      <c r="AG441" s="107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71">
        <v>10</v>
      </c>
      <c r="B442" s="107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2"/>
      <c r="AD442" s="1072"/>
      <c r="AE442" s="1072"/>
      <c r="AF442" s="1072"/>
      <c r="AG442" s="107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71">
        <v>11</v>
      </c>
      <c r="B443" s="107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2"/>
      <c r="AD443" s="1072"/>
      <c r="AE443" s="1072"/>
      <c r="AF443" s="1072"/>
      <c r="AG443" s="107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71">
        <v>12</v>
      </c>
      <c r="B444" s="107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2"/>
      <c r="AD444" s="1072"/>
      <c r="AE444" s="1072"/>
      <c r="AF444" s="1072"/>
      <c r="AG444" s="107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71">
        <v>13</v>
      </c>
      <c r="B445" s="107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2"/>
      <c r="AD445" s="1072"/>
      <c r="AE445" s="1072"/>
      <c r="AF445" s="1072"/>
      <c r="AG445" s="107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71">
        <v>14</v>
      </c>
      <c r="B446" s="107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2"/>
      <c r="AD446" s="1072"/>
      <c r="AE446" s="1072"/>
      <c r="AF446" s="1072"/>
      <c r="AG446" s="107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71">
        <v>15</v>
      </c>
      <c r="B447" s="107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2"/>
      <c r="AD447" s="1072"/>
      <c r="AE447" s="1072"/>
      <c r="AF447" s="1072"/>
      <c r="AG447" s="107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71">
        <v>16</v>
      </c>
      <c r="B448" s="107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2"/>
      <c r="AD448" s="1072"/>
      <c r="AE448" s="1072"/>
      <c r="AF448" s="1072"/>
      <c r="AG448" s="107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71">
        <v>17</v>
      </c>
      <c r="B449" s="107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2"/>
      <c r="AD449" s="1072"/>
      <c r="AE449" s="1072"/>
      <c r="AF449" s="1072"/>
      <c r="AG449" s="107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71">
        <v>18</v>
      </c>
      <c r="B450" s="107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2"/>
      <c r="AD450" s="1072"/>
      <c r="AE450" s="1072"/>
      <c r="AF450" s="1072"/>
      <c r="AG450" s="107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71">
        <v>19</v>
      </c>
      <c r="B451" s="107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2"/>
      <c r="AD451" s="1072"/>
      <c r="AE451" s="1072"/>
      <c r="AF451" s="1072"/>
      <c r="AG451" s="107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71">
        <v>20</v>
      </c>
      <c r="B452" s="107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2"/>
      <c r="AD452" s="1072"/>
      <c r="AE452" s="1072"/>
      <c r="AF452" s="1072"/>
      <c r="AG452" s="107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71">
        <v>21</v>
      </c>
      <c r="B453" s="107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2"/>
      <c r="AD453" s="1072"/>
      <c r="AE453" s="1072"/>
      <c r="AF453" s="1072"/>
      <c r="AG453" s="107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71">
        <v>22</v>
      </c>
      <c r="B454" s="107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2"/>
      <c r="AD454" s="1072"/>
      <c r="AE454" s="1072"/>
      <c r="AF454" s="1072"/>
      <c r="AG454" s="107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71">
        <v>23</v>
      </c>
      <c r="B455" s="107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2"/>
      <c r="AD455" s="1072"/>
      <c r="AE455" s="1072"/>
      <c r="AF455" s="1072"/>
      <c r="AG455" s="107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71">
        <v>24</v>
      </c>
      <c r="B456" s="107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2"/>
      <c r="AD456" s="1072"/>
      <c r="AE456" s="1072"/>
      <c r="AF456" s="1072"/>
      <c r="AG456" s="107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71">
        <v>25</v>
      </c>
      <c r="B457" s="107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2"/>
      <c r="AD457" s="1072"/>
      <c r="AE457" s="1072"/>
      <c r="AF457" s="1072"/>
      <c r="AG457" s="107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71">
        <v>26</v>
      </c>
      <c r="B458" s="107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2"/>
      <c r="AD458" s="1072"/>
      <c r="AE458" s="1072"/>
      <c r="AF458" s="1072"/>
      <c r="AG458" s="107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71">
        <v>27</v>
      </c>
      <c r="B459" s="107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2"/>
      <c r="AD459" s="1072"/>
      <c r="AE459" s="1072"/>
      <c r="AF459" s="1072"/>
      <c r="AG459" s="107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71">
        <v>28</v>
      </c>
      <c r="B460" s="107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2"/>
      <c r="AD460" s="1072"/>
      <c r="AE460" s="1072"/>
      <c r="AF460" s="1072"/>
      <c r="AG460" s="107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71">
        <v>29</v>
      </c>
      <c r="B461" s="107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2"/>
      <c r="AD461" s="1072"/>
      <c r="AE461" s="1072"/>
      <c r="AF461" s="1072"/>
      <c r="AG461" s="107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71">
        <v>30</v>
      </c>
      <c r="B462" s="107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2"/>
      <c r="AD462" s="1072"/>
      <c r="AE462" s="1072"/>
      <c r="AF462" s="1072"/>
      <c r="AG462" s="107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293</v>
      </c>
      <c r="K465" s="361"/>
      <c r="L465" s="361"/>
      <c r="M465" s="361"/>
      <c r="N465" s="361"/>
      <c r="O465" s="361"/>
      <c r="P465" s="247" t="s">
        <v>27</v>
      </c>
      <c r="Q465" s="247"/>
      <c r="R465" s="247"/>
      <c r="S465" s="247"/>
      <c r="T465" s="247"/>
      <c r="U465" s="247"/>
      <c r="V465" s="247"/>
      <c r="W465" s="247"/>
      <c r="X465" s="247"/>
      <c r="Y465" s="362" t="s">
        <v>344</v>
      </c>
      <c r="Z465" s="363"/>
      <c r="AA465" s="363"/>
      <c r="AB465" s="363"/>
      <c r="AC465" s="152" t="s">
        <v>330</v>
      </c>
      <c r="AD465" s="152"/>
      <c r="AE465" s="152"/>
      <c r="AF465" s="152"/>
      <c r="AG465" s="152"/>
      <c r="AH465" s="362" t="s">
        <v>257</v>
      </c>
      <c r="AI465" s="360"/>
      <c r="AJ465" s="360"/>
      <c r="AK465" s="360"/>
      <c r="AL465" s="360" t="s">
        <v>21</v>
      </c>
      <c r="AM465" s="360"/>
      <c r="AN465" s="360"/>
      <c r="AO465" s="364"/>
      <c r="AP465" s="365" t="s">
        <v>294</v>
      </c>
      <c r="AQ465" s="365"/>
      <c r="AR465" s="365"/>
      <c r="AS465" s="365"/>
      <c r="AT465" s="365"/>
      <c r="AU465" s="365"/>
      <c r="AV465" s="365"/>
      <c r="AW465" s="365"/>
      <c r="AX465" s="365"/>
      <c r="AY465" s="34">
        <f>$AY$463</f>
        <v>0</v>
      </c>
    </row>
    <row r="466" spans="1:51" ht="26.25" hidden="1" customHeight="1" x14ac:dyDescent="0.15">
      <c r="A466" s="1071">
        <v>1</v>
      </c>
      <c r="B466" s="107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2"/>
      <c r="AD466" s="1072"/>
      <c r="AE466" s="1072"/>
      <c r="AF466" s="1072"/>
      <c r="AG466" s="1072"/>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hidden="1" customHeight="1" x14ac:dyDescent="0.15">
      <c r="A467" s="1071">
        <v>2</v>
      </c>
      <c r="B467" s="107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2"/>
      <c r="AD467" s="1072"/>
      <c r="AE467" s="1072"/>
      <c r="AF467" s="1072"/>
      <c r="AG467" s="107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71">
        <v>3</v>
      </c>
      <c r="B468" s="107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2"/>
      <c r="AD468" s="1072"/>
      <c r="AE468" s="1072"/>
      <c r="AF468" s="1072"/>
      <c r="AG468" s="107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71">
        <v>4</v>
      </c>
      <c r="B469" s="107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2"/>
      <c r="AD469" s="1072"/>
      <c r="AE469" s="1072"/>
      <c r="AF469" s="1072"/>
      <c r="AG469" s="107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71">
        <v>5</v>
      </c>
      <c r="B470" s="107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2"/>
      <c r="AD470" s="1072"/>
      <c r="AE470" s="1072"/>
      <c r="AF470" s="1072"/>
      <c r="AG470" s="107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71">
        <v>6</v>
      </c>
      <c r="B471" s="107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2"/>
      <c r="AD471" s="1072"/>
      <c r="AE471" s="1072"/>
      <c r="AF471" s="1072"/>
      <c r="AG471" s="107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71">
        <v>7</v>
      </c>
      <c r="B472" s="107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2"/>
      <c r="AD472" s="1072"/>
      <c r="AE472" s="1072"/>
      <c r="AF472" s="1072"/>
      <c r="AG472" s="107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71">
        <v>8</v>
      </c>
      <c r="B473" s="107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2"/>
      <c r="AD473" s="1072"/>
      <c r="AE473" s="1072"/>
      <c r="AF473" s="1072"/>
      <c r="AG473" s="107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71">
        <v>9</v>
      </c>
      <c r="B474" s="107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2"/>
      <c r="AD474" s="1072"/>
      <c r="AE474" s="1072"/>
      <c r="AF474" s="1072"/>
      <c r="AG474" s="107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71">
        <v>10</v>
      </c>
      <c r="B475" s="107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2"/>
      <c r="AD475" s="1072"/>
      <c r="AE475" s="1072"/>
      <c r="AF475" s="1072"/>
      <c r="AG475" s="107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71">
        <v>11</v>
      </c>
      <c r="B476" s="107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2"/>
      <c r="AD476" s="1072"/>
      <c r="AE476" s="1072"/>
      <c r="AF476" s="1072"/>
      <c r="AG476" s="107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71">
        <v>12</v>
      </c>
      <c r="B477" s="107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2"/>
      <c r="AD477" s="1072"/>
      <c r="AE477" s="1072"/>
      <c r="AF477" s="1072"/>
      <c r="AG477" s="107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71">
        <v>13</v>
      </c>
      <c r="B478" s="107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2"/>
      <c r="AD478" s="1072"/>
      <c r="AE478" s="1072"/>
      <c r="AF478" s="1072"/>
      <c r="AG478" s="107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71">
        <v>14</v>
      </c>
      <c r="B479" s="107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2"/>
      <c r="AD479" s="1072"/>
      <c r="AE479" s="1072"/>
      <c r="AF479" s="1072"/>
      <c r="AG479" s="107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71">
        <v>15</v>
      </c>
      <c r="B480" s="107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2"/>
      <c r="AD480" s="1072"/>
      <c r="AE480" s="1072"/>
      <c r="AF480" s="1072"/>
      <c r="AG480" s="107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71">
        <v>16</v>
      </c>
      <c r="B481" s="107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2"/>
      <c r="AD481" s="1072"/>
      <c r="AE481" s="1072"/>
      <c r="AF481" s="1072"/>
      <c r="AG481" s="107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71">
        <v>17</v>
      </c>
      <c r="B482" s="107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2"/>
      <c r="AD482" s="1072"/>
      <c r="AE482" s="1072"/>
      <c r="AF482" s="1072"/>
      <c r="AG482" s="107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71">
        <v>18</v>
      </c>
      <c r="B483" s="107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2"/>
      <c r="AD483" s="1072"/>
      <c r="AE483" s="1072"/>
      <c r="AF483" s="1072"/>
      <c r="AG483" s="107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71">
        <v>19</v>
      </c>
      <c r="B484" s="107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2"/>
      <c r="AD484" s="1072"/>
      <c r="AE484" s="1072"/>
      <c r="AF484" s="1072"/>
      <c r="AG484" s="107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71">
        <v>20</v>
      </c>
      <c r="B485" s="107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2"/>
      <c r="AD485" s="1072"/>
      <c r="AE485" s="1072"/>
      <c r="AF485" s="1072"/>
      <c r="AG485" s="107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71">
        <v>21</v>
      </c>
      <c r="B486" s="107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2"/>
      <c r="AD486" s="1072"/>
      <c r="AE486" s="1072"/>
      <c r="AF486" s="1072"/>
      <c r="AG486" s="107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71">
        <v>22</v>
      </c>
      <c r="B487" s="107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2"/>
      <c r="AD487" s="1072"/>
      <c r="AE487" s="1072"/>
      <c r="AF487" s="1072"/>
      <c r="AG487" s="107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71">
        <v>23</v>
      </c>
      <c r="B488" s="107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2"/>
      <c r="AD488" s="1072"/>
      <c r="AE488" s="1072"/>
      <c r="AF488" s="1072"/>
      <c r="AG488" s="107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71">
        <v>24</v>
      </c>
      <c r="B489" s="107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2"/>
      <c r="AD489" s="1072"/>
      <c r="AE489" s="1072"/>
      <c r="AF489" s="1072"/>
      <c r="AG489" s="107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71">
        <v>25</v>
      </c>
      <c r="B490" s="107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2"/>
      <c r="AD490" s="1072"/>
      <c r="AE490" s="1072"/>
      <c r="AF490" s="1072"/>
      <c r="AG490" s="107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71">
        <v>26</v>
      </c>
      <c r="B491" s="107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2"/>
      <c r="AD491" s="1072"/>
      <c r="AE491" s="1072"/>
      <c r="AF491" s="1072"/>
      <c r="AG491" s="107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71">
        <v>27</v>
      </c>
      <c r="B492" s="107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2"/>
      <c r="AD492" s="1072"/>
      <c r="AE492" s="1072"/>
      <c r="AF492" s="1072"/>
      <c r="AG492" s="107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71">
        <v>28</v>
      </c>
      <c r="B493" s="107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2"/>
      <c r="AD493" s="1072"/>
      <c r="AE493" s="1072"/>
      <c r="AF493" s="1072"/>
      <c r="AG493" s="107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71">
        <v>29</v>
      </c>
      <c r="B494" s="107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2"/>
      <c r="AD494" s="1072"/>
      <c r="AE494" s="1072"/>
      <c r="AF494" s="1072"/>
      <c r="AG494" s="107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71">
        <v>30</v>
      </c>
      <c r="B495" s="107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2"/>
      <c r="AD495" s="1072"/>
      <c r="AE495" s="1072"/>
      <c r="AF495" s="1072"/>
      <c r="AG495" s="107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293</v>
      </c>
      <c r="K498" s="361"/>
      <c r="L498" s="361"/>
      <c r="M498" s="361"/>
      <c r="N498" s="361"/>
      <c r="O498" s="361"/>
      <c r="P498" s="247" t="s">
        <v>27</v>
      </c>
      <c r="Q498" s="247"/>
      <c r="R498" s="247"/>
      <c r="S498" s="247"/>
      <c r="T498" s="247"/>
      <c r="U498" s="247"/>
      <c r="V498" s="247"/>
      <c r="W498" s="247"/>
      <c r="X498" s="247"/>
      <c r="Y498" s="362" t="s">
        <v>344</v>
      </c>
      <c r="Z498" s="363"/>
      <c r="AA498" s="363"/>
      <c r="AB498" s="363"/>
      <c r="AC498" s="152" t="s">
        <v>330</v>
      </c>
      <c r="AD498" s="152"/>
      <c r="AE498" s="152"/>
      <c r="AF498" s="152"/>
      <c r="AG498" s="152"/>
      <c r="AH498" s="362" t="s">
        <v>257</v>
      </c>
      <c r="AI498" s="360"/>
      <c r="AJ498" s="360"/>
      <c r="AK498" s="360"/>
      <c r="AL498" s="360" t="s">
        <v>21</v>
      </c>
      <c r="AM498" s="360"/>
      <c r="AN498" s="360"/>
      <c r="AO498" s="364"/>
      <c r="AP498" s="365" t="s">
        <v>294</v>
      </c>
      <c r="AQ498" s="365"/>
      <c r="AR498" s="365"/>
      <c r="AS498" s="365"/>
      <c r="AT498" s="365"/>
      <c r="AU498" s="365"/>
      <c r="AV498" s="365"/>
      <c r="AW498" s="365"/>
      <c r="AX498" s="365"/>
      <c r="AY498" s="34">
        <f>$AY$496</f>
        <v>0</v>
      </c>
    </row>
    <row r="499" spans="1:51" ht="26.25" hidden="1" customHeight="1" x14ac:dyDescent="0.15">
      <c r="A499" s="1071">
        <v>1</v>
      </c>
      <c r="B499" s="107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2"/>
      <c r="AD499" s="1072"/>
      <c r="AE499" s="1072"/>
      <c r="AF499" s="1072"/>
      <c r="AG499" s="1072"/>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hidden="1" customHeight="1" x14ac:dyDescent="0.15">
      <c r="A500" s="1071">
        <v>2</v>
      </c>
      <c r="B500" s="107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2"/>
      <c r="AD500" s="1072"/>
      <c r="AE500" s="1072"/>
      <c r="AF500" s="1072"/>
      <c r="AG500" s="107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71">
        <v>3</v>
      </c>
      <c r="B501" s="107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2"/>
      <c r="AD501" s="1072"/>
      <c r="AE501" s="1072"/>
      <c r="AF501" s="1072"/>
      <c r="AG501" s="107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71">
        <v>4</v>
      </c>
      <c r="B502" s="107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2"/>
      <c r="AD502" s="1072"/>
      <c r="AE502" s="1072"/>
      <c r="AF502" s="1072"/>
      <c r="AG502" s="107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71">
        <v>5</v>
      </c>
      <c r="B503" s="107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2"/>
      <c r="AD503" s="1072"/>
      <c r="AE503" s="1072"/>
      <c r="AF503" s="1072"/>
      <c r="AG503" s="107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71">
        <v>6</v>
      </c>
      <c r="B504" s="107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2"/>
      <c r="AD504" s="1072"/>
      <c r="AE504" s="1072"/>
      <c r="AF504" s="1072"/>
      <c r="AG504" s="107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71">
        <v>7</v>
      </c>
      <c r="B505" s="107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2"/>
      <c r="AD505" s="1072"/>
      <c r="AE505" s="1072"/>
      <c r="AF505" s="1072"/>
      <c r="AG505" s="107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71">
        <v>8</v>
      </c>
      <c r="B506" s="107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2"/>
      <c r="AD506" s="1072"/>
      <c r="AE506" s="1072"/>
      <c r="AF506" s="1072"/>
      <c r="AG506" s="107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71">
        <v>9</v>
      </c>
      <c r="B507" s="107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2"/>
      <c r="AD507" s="1072"/>
      <c r="AE507" s="1072"/>
      <c r="AF507" s="1072"/>
      <c r="AG507" s="107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71">
        <v>10</v>
      </c>
      <c r="B508" s="107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2"/>
      <c r="AD508" s="1072"/>
      <c r="AE508" s="1072"/>
      <c r="AF508" s="1072"/>
      <c r="AG508" s="107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71">
        <v>11</v>
      </c>
      <c r="B509" s="107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2"/>
      <c r="AD509" s="1072"/>
      <c r="AE509" s="1072"/>
      <c r="AF509" s="1072"/>
      <c r="AG509" s="107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71">
        <v>12</v>
      </c>
      <c r="B510" s="107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2"/>
      <c r="AD510" s="1072"/>
      <c r="AE510" s="1072"/>
      <c r="AF510" s="1072"/>
      <c r="AG510" s="107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71">
        <v>13</v>
      </c>
      <c r="B511" s="107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2"/>
      <c r="AD511" s="1072"/>
      <c r="AE511" s="1072"/>
      <c r="AF511" s="1072"/>
      <c r="AG511" s="107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71">
        <v>14</v>
      </c>
      <c r="B512" s="107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2"/>
      <c r="AD512" s="1072"/>
      <c r="AE512" s="1072"/>
      <c r="AF512" s="1072"/>
      <c r="AG512" s="107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71">
        <v>15</v>
      </c>
      <c r="B513" s="107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2"/>
      <c r="AD513" s="1072"/>
      <c r="AE513" s="1072"/>
      <c r="AF513" s="1072"/>
      <c r="AG513" s="107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71">
        <v>16</v>
      </c>
      <c r="B514" s="107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2"/>
      <c r="AD514" s="1072"/>
      <c r="AE514" s="1072"/>
      <c r="AF514" s="1072"/>
      <c r="AG514" s="107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71">
        <v>17</v>
      </c>
      <c r="B515" s="107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2"/>
      <c r="AD515" s="1072"/>
      <c r="AE515" s="1072"/>
      <c r="AF515" s="1072"/>
      <c r="AG515" s="107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71">
        <v>18</v>
      </c>
      <c r="B516" s="107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2"/>
      <c r="AD516" s="1072"/>
      <c r="AE516" s="1072"/>
      <c r="AF516" s="1072"/>
      <c r="AG516" s="107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71">
        <v>19</v>
      </c>
      <c r="B517" s="107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2"/>
      <c r="AD517" s="1072"/>
      <c r="AE517" s="1072"/>
      <c r="AF517" s="1072"/>
      <c r="AG517" s="107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71">
        <v>20</v>
      </c>
      <c r="B518" s="107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2"/>
      <c r="AD518" s="1072"/>
      <c r="AE518" s="1072"/>
      <c r="AF518" s="1072"/>
      <c r="AG518" s="107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71">
        <v>21</v>
      </c>
      <c r="B519" s="107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2"/>
      <c r="AD519" s="1072"/>
      <c r="AE519" s="1072"/>
      <c r="AF519" s="1072"/>
      <c r="AG519" s="107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71">
        <v>22</v>
      </c>
      <c r="B520" s="107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2"/>
      <c r="AD520" s="1072"/>
      <c r="AE520" s="1072"/>
      <c r="AF520" s="1072"/>
      <c r="AG520" s="107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71">
        <v>23</v>
      </c>
      <c r="B521" s="107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2"/>
      <c r="AD521" s="1072"/>
      <c r="AE521" s="1072"/>
      <c r="AF521" s="1072"/>
      <c r="AG521" s="107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71">
        <v>24</v>
      </c>
      <c r="B522" s="107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2"/>
      <c r="AD522" s="1072"/>
      <c r="AE522" s="1072"/>
      <c r="AF522" s="1072"/>
      <c r="AG522" s="107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71">
        <v>25</v>
      </c>
      <c r="B523" s="107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2"/>
      <c r="AD523" s="1072"/>
      <c r="AE523" s="1072"/>
      <c r="AF523" s="1072"/>
      <c r="AG523" s="107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71">
        <v>26</v>
      </c>
      <c r="B524" s="107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2"/>
      <c r="AD524" s="1072"/>
      <c r="AE524" s="1072"/>
      <c r="AF524" s="1072"/>
      <c r="AG524" s="107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71">
        <v>27</v>
      </c>
      <c r="B525" s="107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2"/>
      <c r="AD525" s="1072"/>
      <c r="AE525" s="1072"/>
      <c r="AF525" s="1072"/>
      <c r="AG525" s="107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71">
        <v>28</v>
      </c>
      <c r="B526" s="107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2"/>
      <c r="AD526" s="1072"/>
      <c r="AE526" s="1072"/>
      <c r="AF526" s="1072"/>
      <c r="AG526" s="107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71">
        <v>29</v>
      </c>
      <c r="B527" s="107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2"/>
      <c r="AD527" s="1072"/>
      <c r="AE527" s="1072"/>
      <c r="AF527" s="1072"/>
      <c r="AG527" s="107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71">
        <v>30</v>
      </c>
      <c r="B528" s="107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2"/>
      <c r="AD528" s="1072"/>
      <c r="AE528" s="1072"/>
      <c r="AF528" s="1072"/>
      <c r="AG528" s="107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293</v>
      </c>
      <c r="K531" s="361"/>
      <c r="L531" s="361"/>
      <c r="M531" s="361"/>
      <c r="N531" s="361"/>
      <c r="O531" s="361"/>
      <c r="P531" s="247" t="s">
        <v>27</v>
      </c>
      <c r="Q531" s="247"/>
      <c r="R531" s="247"/>
      <c r="S531" s="247"/>
      <c r="T531" s="247"/>
      <c r="U531" s="247"/>
      <c r="V531" s="247"/>
      <c r="W531" s="247"/>
      <c r="X531" s="247"/>
      <c r="Y531" s="362" t="s">
        <v>344</v>
      </c>
      <c r="Z531" s="363"/>
      <c r="AA531" s="363"/>
      <c r="AB531" s="363"/>
      <c r="AC531" s="152" t="s">
        <v>330</v>
      </c>
      <c r="AD531" s="152"/>
      <c r="AE531" s="152"/>
      <c r="AF531" s="152"/>
      <c r="AG531" s="152"/>
      <c r="AH531" s="362" t="s">
        <v>257</v>
      </c>
      <c r="AI531" s="360"/>
      <c r="AJ531" s="360"/>
      <c r="AK531" s="360"/>
      <c r="AL531" s="360" t="s">
        <v>21</v>
      </c>
      <c r="AM531" s="360"/>
      <c r="AN531" s="360"/>
      <c r="AO531" s="364"/>
      <c r="AP531" s="365" t="s">
        <v>294</v>
      </c>
      <c r="AQ531" s="365"/>
      <c r="AR531" s="365"/>
      <c r="AS531" s="365"/>
      <c r="AT531" s="365"/>
      <c r="AU531" s="365"/>
      <c r="AV531" s="365"/>
      <c r="AW531" s="365"/>
      <c r="AX531" s="365"/>
      <c r="AY531" s="34">
        <f>$AY$529</f>
        <v>0</v>
      </c>
    </row>
    <row r="532" spans="1:51" ht="26.25" hidden="1" customHeight="1" x14ac:dyDescent="0.15">
      <c r="A532" s="1071">
        <v>1</v>
      </c>
      <c r="B532" s="107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2"/>
      <c r="AD532" s="1072"/>
      <c r="AE532" s="1072"/>
      <c r="AF532" s="1072"/>
      <c r="AG532" s="1072"/>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hidden="1" customHeight="1" x14ac:dyDescent="0.15">
      <c r="A533" s="1071">
        <v>2</v>
      </c>
      <c r="B533" s="107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2"/>
      <c r="AD533" s="1072"/>
      <c r="AE533" s="1072"/>
      <c r="AF533" s="1072"/>
      <c r="AG533" s="107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71">
        <v>3</v>
      </c>
      <c r="B534" s="107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2"/>
      <c r="AD534" s="1072"/>
      <c r="AE534" s="1072"/>
      <c r="AF534" s="1072"/>
      <c r="AG534" s="107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71">
        <v>4</v>
      </c>
      <c r="B535" s="107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2"/>
      <c r="AD535" s="1072"/>
      <c r="AE535" s="1072"/>
      <c r="AF535" s="1072"/>
      <c r="AG535" s="107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71">
        <v>5</v>
      </c>
      <c r="B536" s="107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2"/>
      <c r="AD536" s="1072"/>
      <c r="AE536" s="1072"/>
      <c r="AF536" s="1072"/>
      <c r="AG536" s="107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71">
        <v>6</v>
      </c>
      <c r="B537" s="107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2"/>
      <c r="AD537" s="1072"/>
      <c r="AE537" s="1072"/>
      <c r="AF537" s="1072"/>
      <c r="AG537" s="107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71">
        <v>7</v>
      </c>
      <c r="B538" s="107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2"/>
      <c r="AD538" s="1072"/>
      <c r="AE538" s="1072"/>
      <c r="AF538" s="1072"/>
      <c r="AG538" s="107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71">
        <v>8</v>
      </c>
      <c r="B539" s="107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2"/>
      <c r="AD539" s="1072"/>
      <c r="AE539" s="1072"/>
      <c r="AF539" s="1072"/>
      <c r="AG539" s="107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71">
        <v>9</v>
      </c>
      <c r="B540" s="107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2"/>
      <c r="AD540" s="1072"/>
      <c r="AE540" s="1072"/>
      <c r="AF540" s="1072"/>
      <c r="AG540" s="107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71">
        <v>10</v>
      </c>
      <c r="B541" s="107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2"/>
      <c r="AD541" s="1072"/>
      <c r="AE541" s="1072"/>
      <c r="AF541" s="1072"/>
      <c r="AG541" s="107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71">
        <v>11</v>
      </c>
      <c r="B542" s="107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2"/>
      <c r="AD542" s="1072"/>
      <c r="AE542" s="1072"/>
      <c r="AF542" s="1072"/>
      <c r="AG542" s="107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71">
        <v>12</v>
      </c>
      <c r="B543" s="107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2"/>
      <c r="AD543" s="1072"/>
      <c r="AE543" s="1072"/>
      <c r="AF543" s="1072"/>
      <c r="AG543" s="107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71">
        <v>13</v>
      </c>
      <c r="B544" s="107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2"/>
      <c r="AD544" s="1072"/>
      <c r="AE544" s="1072"/>
      <c r="AF544" s="1072"/>
      <c r="AG544" s="107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71">
        <v>14</v>
      </c>
      <c r="B545" s="107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2"/>
      <c r="AD545" s="1072"/>
      <c r="AE545" s="1072"/>
      <c r="AF545" s="1072"/>
      <c r="AG545" s="107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71">
        <v>15</v>
      </c>
      <c r="B546" s="107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2"/>
      <c r="AD546" s="1072"/>
      <c r="AE546" s="1072"/>
      <c r="AF546" s="1072"/>
      <c r="AG546" s="107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71">
        <v>16</v>
      </c>
      <c r="B547" s="107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2"/>
      <c r="AD547" s="1072"/>
      <c r="AE547" s="1072"/>
      <c r="AF547" s="1072"/>
      <c r="AG547" s="107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71">
        <v>17</v>
      </c>
      <c r="B548" s="107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2"/>
      <c r="AD548" s="1072"/>
      <c r="AE548" s="1072"/>
      <c r="AF548" s="1072"/>
      <c r="AG548" s="107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71">
        <v>18</v>
      </c>
      <c r="B549" s="107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2"/>
      <c r="AD549" s="1072"/>
      <c r="AE549" s="1072"/>
      <c r="AF549" s="1072"/>
      <c r="AG549" s="107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71">
        <v>19</v>
      </c>
      <c r="B550" s="107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2"/>
      <c r="AD550" s="1072"/>
      <c r="AE550" s="1072"/>
      <c r="AF550" s="1072"/>
      <c r="AG550" s="107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71">
        <v>20</v>
      </c>
      <c r="B551" s="107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2"/>
      <c r="AD551" s="1072"/>
      <c r="AE551" s="1072"/>
      <c r="AF551" s="1072"/>
      <c r="AG551" s="107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71">
        <v>21</v>
      </c>
      <c r="B552" s="107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2"/>
      <c r="AD552" s="1072"/>
      <c r="AE552" s="1072"/>
      <c r="AF552" s="1072"/>
      <c r="AG552" s="107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71">
        <v>22</v>
      </c>
      <c r="B553" s="107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2"/>
      <c r="AD553" s="1072"/>
      <c r="AE553" s="1072"/>
      <c r="AF553" s="1072"/>
      <c r="AG553" s="107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71">
        <v>23</v>
      </c>
      <c r="B554" s="107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2"/>
      <c r="AD554" s="1072"/>
      <c r="AE554" s="1072"/>
      <c r="AF554" s="1072"/>
      <c r="AG554" s="107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71">
        <v>24</v>
      </c>
      <c r="B555" s="107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2"/>
      <c r="AD555" s="1072"/>
      <c r="AE555" s="1072"/>
      <c r="AF555" s="1072"/>
      <c r="AG555" s="107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71">
        <v>25</v>
      </c>
      <c r="B556" s="107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2"/>
      <c r="AD556" s="1072"/>
      <c r="AE556" s="1072"/>
      <c r="AF556" s="1072"/>
      <c r="AG556" s="107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71">
        <v>26</v>
      </c>
      <c r="B557" s="107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2"/>
      <c r="AD557" s="1072"/>
      <c r="AE557" s="1072"/>
      <c r="AF557" s="1072"/>
      <c r="AG557" s="107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71">
        <v>27</v>
      </c>
      <c r="B558" s="107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2"/>
      <c r="AD558" s="1072"/>
      <c r="AE558" s="1072"/>
      <c r="AF558" s="1072"/>
      <c r="AG558" s="107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71">
        <v>28</v>
      </c>
      <c r="B559" s="107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2"/>
      <c r="AD559" s="1072"/>
      <c r="AE559" s="1072"/>
      <c r="AF559" s="1072"/>
      <c r="AG559" s="107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71">
        <v>29</v>
      </c>
      <c r="B560" s="107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2"/>
      <c r="AD560" s="1072"/>
      <c r="AE560" s="1072"/>
      <c r="AF560" s="1072"/>
      <c r="AG560" s="107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71">
        <v>30</v>
      </c>
      <c r="B561" s="107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2"/>
      <c r="AD561" s="1072"/>
      <c r="AE561" s="1072"/>
      <c r="AF561" s="1072"/>
      <c r="AG561" s="107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293</v>
      </c>
      <c r="K564" s="361"/>
      <c r="L564" s="361"/>
      <c r="M564" s="361"/>
      <c r="N564" s="361"/>
      <c r="O564" s="361"/>
      <c r="P564" s="247" t="s">
        <v>27</v>
      </c>
      <c r="Q564" s="247"/>
      <c r="R564" s="247"/>
      <c r="S564" s="247"/>
      <c r="T564" s="247"/>
      <c r="U564" s="247"/>
      <c r="V564" s="247"/>
      <c r="W564" s="247"/>
      <c r="X564" s="247"/>
      <c r="Y564" s="362" t="s">
        <v>344</v>
      </c>
      <c r="Z564" s="363"/>
      <c r="AA564" s="363"/>
      <c r="AB564" s="363"/>
      <c r="AC564" s="152" t="s">
        <v>330</v>
      </c>
      <c r="AD564" s="152"/>
      <c r="AE564" s="152"/>
      <c r="AF564" s="152"/>
      <c r="AG564" s="152"/>
      <c r="AH564" s="362" t="s">
        <v>257</v>
      </c>
      <c r="AI564" s="360"/>
      <c r="AJ564" s="360"/>
      <c r="AK564" s="360"/>
      <c r="AL564" s="360" t="s">
        <v>21</v>
      </c>
      <c r="AM564" s="360"/>
      <c r="AN564" s="360"/>
      <c r="AO564" s="364"/>
      <c r="AP564" s="365" t="s">
        <v>294</v>
      </c>
      <c r="AQ564" s="365"/>
      <c r="AR564" s="365"/>
      <c r="AS564" s="365"/>
      <c r="AT564" s="365"/>
      <c r="AU564" s="365"/>
      <c r="AV564" s="365"/>
      <c r="AW564" s="365"/>
      <c r="AX564" s="365"/>
      <c r="AY564" s="34">
        <f>$AY$562</f>
        <v>0</v>
      </c>
    </row>
    <row r="565" spans="1:51" ht="26.25" hidden="1" customHeight="1" x14ac:dyDescent="0.15">
      <c r="A565" s="1071">
        <v>1</v>
      </c>
      <c r="B565" s="107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2"/>
      <c r="AD565" s="1072"/>
      <c r="AE565" s="1072"/>
      <c r="AF565" s="1072"/>
      <c r="AG565" s="1072"/>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hidden="1" customHeight="1" x14ac:dyDescent="0.15">
      <c r="A566" s="1071">
        <v>2</v>
      </c>
      <c r="B566" s="107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2"/>
      <c r="AD566" s="1072"/>
      <c r="AE566" s="1072"/>
      <c r="AF566" s="1072"/>
      <c r="AG566" s="107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71">
        <v>3</v>
      </c>
      <c r="B567" s="107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2"/>
      <c r="AD567" s="1072"/>
      <c r="AE567" s="1072"/>
      <c r="AF567" s="1072"/>
      <c r="AG567" s="107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71">
        <v>4</v>
      </c>
      <c r="B568" s="107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2"/>
      <c r="AD568" s="1072"/>
      <c r="AE568" s="1072"/>
      <c r="AF568" s="1072"/>
      <c r="AG568" s="107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71">
        <v>5</v>
      </c>
      <c r="B569" s="107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2"/>
      <c r="AD569" s="1072"/>
      <c r="AE569" s="1072"/>
      <c r="AF569" s="1072"/>
      <c r="AG569" s="107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71">
        <v>6</v>
      </c>
      <c r="B570" s="107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2"/>
      <c r="AD570" s="1072"/>
      <c r="AE570" s="1072"/>
      <c r="AF570" s="1072"/>
      <c r="AG570" s="107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71">
        <v>7</v>
      </c>
      <c r="B571" s="107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2"/>
      <c r="AD571" s="1072"/>
      <c r="AE571" s="1072"/>
      <c r="AF571" s="1072"/>
      <c r="AG571" s="107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71">
        <v>8</v>
      </c>
      <c r="B572" s="107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2"/>
      <c r="AD572" s="1072"/>
      <c r="AE572" s="1072"/>
      <c r="AF572" s="1072"/>
      <c r="AG572" s="107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71">
        <v>9</v>
      </c>
      <c r="B573" s="107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2"/>
      <c r="AD573" s="1072"/>
      <c r="AE573" s="1072"/>
      <c r="AF573" s="1072"/>
      <c r="AG573" s="107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71">
        <v>10</v>
      </c>
      <c r="B574" s="107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2"/>
      <c r="AD574" s="1072"/>
      <c r="AE574" s="1072"/>
      <c r="AF574" s="1072"/>
      <c r="AG574" s="107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71">
        <v>11</v>
      </c>
      <c r="B575" s="107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2"/>
      <c r="AD575" s="1072"/>
      <c r="AE575" s="1072"/>
      <c r="AF575" s="1072"/>
      <c r="AG575" s="107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71">
        <v>12</v>
      </c>
      <c r="B576" s="107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2"/>
      <c r="AD576" s="1072"/>
      <c r="AE576" s="1072"/>
      <c r="AF576" s="1072"/>
      <c r="AG576" s="107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71">
        <v>13</v>
      </c>
      <c r="B577" s="107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2"/>
      <c r="AD577" s="1072"/>
      <c r="AE577" s="1072"/>
      <c r="AF577" s="1072"/>
      <c r="AG577" s="107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71">
        <v>14</v>
      </c>
      <c r="B578" s="107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2"/>
      <c r="AD578" s="1072"/>
      <c r="AE578" s="1072"/>
      <c r="AF578" s="1072"/>
      <c r="AG578" s="107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71">
        <v>15</v>
      </c>
      <c r="B579" s="107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2"/>
      <c r="AD579" s="1072"/>
      <c r="AE579" s="1072"/>
      <c r="AF579" s="1072"/>
      <c r="AG579" s="107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71">
        <v>16</v>
      </c>
      <c r="B580" s="107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2"/>
      <c r="AD580" s="1072"/>
      <c r="AE580" s="1072"/>
      <c r="AF580" s="1072"/>
      <c r="AG580" s="107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71">
        <v>17</v>
      </c>
      <c r="B581" s="107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2"/>
      <c r="AD581" s="1072"/>
      <c r="AE581" s="1072"/>
      <c r="AF581" s="1072"/>
      <c r="AG581" s="107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71">
        <v>18</v>
      </c>
      <c r="B582" s="107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2"/>
      <c r="AD582" s="1072"/>
      <c r="AE582" s="1072"/>
      <c r="AF582" s="1072"/>
      <c r="AG582" s="107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71">
        <v>19</v>
      </c>
      <c r="B583" s="107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2"/>
      <c r="AD583" s="1072"/>
      <c r="AE583" s="1072"/>
      <c r="AF583" s="1072"/>
      <c r="AG583" s="107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71">
        <v>20</v>
      </c>
      <c r="B584" s="107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2"/>
      <c r="AD584" s="1072"/>
      <c r="AE584" s="1072"/>
      <c r="AF584" s="1072"/>
      <c r="AG584" s="107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71">
        <v>21</v>
      </c>
      <c r="B585" s="107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2"/>
      <c r="AD585" s="1072"/>
      <c r="AE585" s="1072"/>
      <c r="AF585" s="1072"/>
      <c r="AG585" s="107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71">
        <v>22</v>
      </c>
      <c r="B586" s="107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2"/>
      <c r="AD586" s="1072"/>
      <c r="AE586" s="1072"/>
      <c r="AF586" s="1072"/>
      <c r="AG586" s="107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71">
        <v>23</v>
      </c>
      <c r="B587" s="107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2"/>
      <c r="AD587" s="1072"/>
      <c r="AE587" s="1072"/>
      <c r="AF587" s="1072"/>
      <c r="AG587" s="107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71">
        <v>24</v>
      </c>
      <c r="B588" s="107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2"/>
      <c r="AD588" s="1072"/>
      <c r="AE588" s="1072"/>
      <c r="AF588" s="1072"/>
      <c r="AG588" s="107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71">
        <v>25</v>
      </c>
      <c r="B589" s="107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2"/>
      <c r="AD589" s="1072"/>
      <c r="AE589" s="1072"/>
      <c r="AF589" s="1072"/>
      <c r="AG589" s="107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71">
        <v>26</v>
      </c>
      <c r="B590" s="107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2"/>
      <c r="AD590" s="1072"/>
      <c r="AE590" s="1072"/>
      <c r="AF590" s="1072"/>
      <c r="AG590" s="107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71">
        <v>27</v>
      </c>
      <c r="B591" s="107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2"/>
      <c r="AD591" s="1072"/>
      <c r="AE591" s="1072"/>
      <c r="AF591" s="1072"/>
      <c r="AG591" s="107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71">
        <v>28</v>
      </c>
      <c r="B592" s="107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2"/>
      <c r="AD592" s="1072"/>
      <c r="AE592" s="1072"/>
      <c r="AF592" s="1072"/>
      <c r="AG592" s="107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71">
        <v>29</v>
      </c>
      <c r="B593" s="107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2"/>
      <c r="AD593" s="1072"/>
      <c r="AE593" s="1072"/>
      <c r="AF593" s="1072"/>
      <c r="AG593" s="107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71">
        <v>30</v>
      </c>
      <c r="B594" s="107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2"/>
      <c r="AD594" s="1072"/>
      <c r="AE594" s="1072"/>
      <c r="AF594" s="1072"/>
      <c r="AG594" s="107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293</v>
      </c>
      <c r="K597" s="361"/>
      <c r="L597" s="361"/>
      <c r="M597" s="361"/>
      <c r="N597" s="361"/>
      <c r="O597" s="361"/>
      <c r="P597" s="247" t="s">
        <v>27</v>
      </c>
      <c r="Q597" s="247"/>
      <c r="R597" s="247"/>
      <c r="S597" s="247"/>
      <c r="T597" s="247"/>
      <c r="U597" s="247"/>
      <c r="V597" s="247"/>
      <c r="W597" s="247"/>
      <c r="X597" s="247"/>
      <c r="Y597" s="362" t="s">
        <v>344</v>
      </c>
      <c r="Z597" s="363"/>
      <c r="AA597" s="363"/>
      <c r="AB597" s="363"/>
      <c r="AC597" s="152" t="s">
        <v>330</v>
      </c>
      <c r="AD597" s="152"/>
      <c r="AE597" s="152"/>
      <c r="AF597" s="152"/>
      <c r="AG597" s="152"/>
      <c r="AH597" s="362" t="s">
        <v>257</v>
      </c>
      <c r="AI597" s="360"/>
      <c r="AJ597" s="360"/>
      <c r="AK597" s="360"/>
      <c r="AL597" s="360" t="s">
        <v>21</v>
      </c>
      <c r="AM597" s="360"/>
      <c r="AN597" s="360"/>
      <c r="AO597" s="364"/>
      <c r="AP597" s="365" t="s">
        <v>294</v>
      </c>
      <c r="AQ597" s="365"/>
      <c r="AR597" s="365"/>
      <c r="AS597" s="365"/>
      <c r="AT597" s="365"/>
      <c r="AU597" s="365"/>
      <c r="AV597" s="365"/>
      <c r="AW597" s="365"/>
      <c r="AX597" s="365"/>
      <c r="AY597" s="34">
        <f>$AY$595</f>
        <v>0</v>
      </c>
    </row>
    <row r="598" spans="1:51" ht="26.25" hidden="1" customHeight="1" x14ac:dyDescent="0.15">
      <c r="A598" s="1071">
        <v>1</v>
      </c>
      <c r="B598" s="107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2"/>
      <c r="AD598" s="1072"/>
      <c r="AE598" s="1072"/>
      <c r="AF598" s="1072"/>
      <c r="AG598" s="1072"/>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hidden="1" customHeight="1" x14ac:dyDescent="0.15">
      <c r="A599" s="1071">
        <v>2</v>
      </c>
      <c r="B599" s="107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2"/>
      <c r="AD599" s="1072"/>
      <c r="AE599" s="1072"/>
      <c r="AF599" s="1072"/>
      <c r="AG599" s="107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71">
        <v>3</v>
      </c>
      <c r="B600" s="107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2"/>
      <c r="AD600" s="1072"/>
      <c r="AE600" s="1072"/>
      <c r="AF600" s="1072"/>
      <c r="AG600" s="107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71">
        <v>4</v>
      </c>
      <c r="B601" s="107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2"/>
      <c r="AD601" s="1072"/>
      <c r="AE601" s="1072"/>
      <c r="AF601" s="1072"/>
      <c r="AG601" s="107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71">
        <v>5</v>
      </c>
      <c r="B602" s="107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2"/>
      <c r="AD602" s="1072"/>
      <c r="AE602" s="1072"/>
      <c r="AF602" s="1072"/>
      <c r="AG602" s="107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71">
        <v>6</v>
      </c>
      <c r="B603" s="107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2"/>
      <c r="AD603" s="1072"/>
      <c r="AE603" s="1072"/>
      <c r="AF603" s="1072"/>
      <c r="AG603" s="107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71">
        <v>7</v>
      </c>
      <c r="B604" s="107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2"/>
      <c r="AD604" s="1072"/>
      <c r="AE604" s="1072"/>
      <c r="AF604" s="1072"/>
      <c r="AG604" s="107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71">
        <v>8</v>
      </c>
      <c r="B605" s="107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2"/>
      <c r="AD605" s="1072"/>
      <c r="AE605" s="1072"/>
      <c r="AF605" s="1072"/>
      <c r="AG605" s="107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71">
        <v>9</v>
      </c>
      <c r="B606" s="107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2"/>
      <c r="AD606" s="1072"/>
      <c r="AE606" s="1072"/>
      <c r="AF606" s="1072"/>
      <c r="AG606" s="107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71">
        <v>10</v>
      </c>
      <c r="B607" s="107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2"/>
      <c r="AD607" s="1072"/>
      <c r="AE607" s="1072"/>
      <c r="AF607" s="1072"/>
      <c r="AG607" s="107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71">
        <v>11</v>
      </c>
      <c r="B608" s="107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2"/>
      <c r="AD608" s="1072"/>
      <c r="AE608" s="1072"/>
      <c r="AF608" s="1072"/>
      <c r="AG608" s="107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71">
        <v>12</v>
      </c>
      <c r="B609" s="107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2"/>
      <c r="AD609" s="1072"/>
      <c r="AE609" s="1072"/>
      <c r="AF609" s="1072"/>
      <c r="AG609" s="107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71">
        <v>13</v>
      </c>
      <c r="B610" s="107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2"/>
      <c r="AD610" s="1072"/>
      <c r="AE610" s="1072"/>
      <c r="AF610" s="1072"/>
      <c r="AG610" s="107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71">
        <v>14</v>
      </c>
      <c r="B611" s="107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2"/>
      <c r="AD611" s="1072"/>
      <c r="AE611" s="1072"/>
      <c r="AF611" s="1072"/>
      <c r="AG611" s="107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71">
        <v>15</v>
      </c>
      <c r="B612" s="107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2"/>
      <c r="AD612" s="1072"/>
      <c r="AE612" s="1072"/>
      <c r="AF612" s="1072"/>
      <c r="AG612" s="107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71">
        <v>16</v>
      </c>
      <c r="B613" s="107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2"/>
      <c r="AD613" s="1072"/>
      <c r="AE613" s="1072"/>
      <c r="AF613" s="1072"/>
      <c r="AG613" s="107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71">
        <v>17</v>
      </c>
      <c r="B614" s="107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2"/>
      <c r="AD614" s="1072"/>
      <c r="AE614" s="1072"/>
      <c r="AF614" s="1072"/>
      <c r="AG614" s="107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71">
        <v>18</v>
      </c>
      <c r="B615" s="107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2"/>
      <c r="AD615" s="1072"/>
      <c r="AE615" s="1072"/>
      <c r="AF615" s="1072"/>
      <c r="AG615" s="107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71">
        <v>19</v>
      </c>
      <c r="B616" s="107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2"/>
      <c r="AD616" s="1072"/>
      <c r="AE616" s="1072"/>
      <c r="AF616" s="1072"/>
      <c r="AG616" s="107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71">
        <v>20</v>
      </c>
      <c r="B617" s="107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2"/>
      <c r="AD617" s="1072"/>
      <c r="AE617" s="1072"/>
      <c r="AF617" s="1072"/>
      <c r="AG617" s="107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71">
        <v>21</v>
      </c>
      <c r="B618" s="107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2"/>
      <c r="AD618" s="1072"/>
      <c r="AE618" s="1072"/>
      <c r="AF618" s="1072"/>
      <c r="AG618" s="107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71">
        <v>22</v>
      </c>
      <c r="B619" s="107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2"/>
      <c r="AD619" s="1072"/>
      <c r="AE619" s="1072"/>
      <c r="AF619" s="1072"/>
      <c r="AG619" s="107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71">
        <v>23</v>
      </c>
      <c r="B620" s="107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2"/>
      <c r="AD620" s="1072"/>
      <c r="AE620" s="1072"/>
      <c r="AF620" s="1072"/>
      <c r="AG620" s="107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71">
        <v>24</v>
      </c>
      <c r="B621" s="107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2"/>
      <c r="AD621" s="1072"/>
      <c r="AE621" s="1072"/>
      <c r="AF621" s="1072"/>
      <c r="AG621" s="107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71">
        <v>25</v>
      </c>
      <c r="B622" s="107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2"/>
      <c r="AD622" s="1072"/>
      <c r="AE622" s="1072"/>
      <c r="AF622" s="1072"/>
      <c r="AG622" s="107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71">
        <v>26</v>
      </c>
      <c r="B623" s="107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2"/>
      <c r="AD623" s="1072"/>
      <c r="AE623" s="1072"/>
      <c r="AF623" s="1072"/>
      <c r="AG623" s="107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71">
        <v>27</v>
      </c>
      <c r="B624" s="107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2"/>
      <c r="AD624" s="1072"/>
      <c r="AE624" s="1072"/>
      <c r="AF624" s="1072"/>
      <c r="AG624" s="107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71">
        <v>28</v>
      </c>
      <c r="B625" s="107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2"/>
      <c r="AD625" s="1072"/>
      <c r="AE625" s="1072"/>
      <c r="AF625" s="1072"/>
      <c r="AG625" s="107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71">
        <v>29</v>
      </c>
      <c r="B626" s="107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2"/>
      <c r="AD626" s="1072"/>
      <c r="AE626" s="1072"/>
      <c r="AF626" s="1072"/>
      <c r="AG626" s="107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71">
        <v>30</v>
      </c>
      <c r="B627" s="107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2"/>
      <c r="AD627" s="1072"/>
      <c r="AE627" s="1072"/>
      <c r="AF627" s="1072"/>
      <c r="AG627" s="107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293</v>
      </c>
      <c r="K630" s="361"/>
      <c r="L630" s="361"/>
      <c r="M630" s="361"/>
      <c r="N630" s="361"/>
      <c r="O630" s="361"/>
      <c r="P630" s="247" t="s">
        <v>27</v>
      </c>
      <c r="Q630" s="247"/>
      <c r="R630" s="247"/>
      <c r="S630" s="247"/>
      <c r="T630" s="247"/>
      <c r="U630" s="247"/>
      <c r="V630" s="247"/>
      <c r="W630" s="247"/>
      <c r="X630" s="247"/>
      <c r="Y630" s="362" t="s">
        <v>344</v>
      </c>
      <c r="Z630" s="363"/>
      <c r="AA630" s="363"/>
      <c r="AB630" s="363"/>
      <c r="AC630" s="152" t="s">
        <v>330</v>
      </c>
      <c r="AD630" s="152"/>
      <c r="AE630" s="152"/>
      <c r="AF630" s="152"/>
      <c r="AG630" s="152"/>
      <c r="AH630" s="362" t="s">
        <v>257</v>
      </c>
      <c r="AI630" s="360"/>
      <c r="AJ630" s="360"/>
      <c r="AK630" s="360"/>
      <c r="AL630" s="360" t="s">
        <v>21</v>
      </c>
      <c r="AM630" s="360"/>
      <c r="AN630" s="360"/>
      <c r="AO630" s="364"/>
      <c r="AP630" s="365" t="s">
        <v>294</v>
      </c>
      <c r="AQ630" s="365"/>
      <c r="AR630" s="365"/>
      <c r="AS630" s="365"/>
      <c r="AT630" s="365"/>
      <c r="AU630" s="365"/>
      <c r="AV630" s="365"/>
      <c r="AW630" s="365"/>
      <c r="AX630" s="365"/>
      <c r="AY630" s="34">
        <f>$AY$628</f>
        <v>0</v>
      </c>
    </row>
    <row r="631" spans="1:51" ht="26.25" hidden="1" customHeight="1" x14ac:dyDescent="0.15">
      <c r="A631" s="1071">
        <v>1</v>
      </c>
      <c r="B631" s="107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2"/>
      <c r="AD631" s="1072"/>
      <c r="AE631" s="1072"/>
      <c r="AF631" s="1072"/>
      <c r="AG631" s="1072"/>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hidden="1" customHeight="1" x14ac:dyDescent="0.15">
      <c r="A632" s="1071">
        <v>2</v>
      </c>
      <c r="B632" s="107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2"/>
      <c r="AD632" s="1072"/>
      <c r="AE632" s="1072"/>
      <c r="AF632" s="1072"/>
      <c r="AG632" s="107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71">
        <v>3</v>
      </c>
      <c r="B633" s="107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2"/>
      <c r="AD633" s="1072"/>
      <c r="AE633" s="1072"/>
      <c r="AF633" s="1072"/>
      <c r="AG633" s="107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71">
        <v>4</v>
      </c>
      <c r="B634" s="107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2"/>
      <c r="AD634" s="1072"/>
      <c r="AE634" s="1072"/>
      <c r="AF634" s="1072"/>
      <c r="AG634" s="107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71">
        <v>5</v>
      </c>
      <c r="B635" s="107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2"/>
      <c r="AD635" s="1072"/>
      <c r="AE635" s="1072"/>
      <c r="AF635" s="1072"/>
      <c r="AG635" s="107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71">
        <v>6</v>
      </c>
      <c r="B636" s="107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2"/>
      <c r="AD636" s="1072"/>
      <c r="AE636" s="1072"/>
      <c r="AF636" s="1072"/>
      <c r="AG636" s="107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71">
        <v>7</v>
      </c>
      <c r="B637" s="107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2"/>
      <c r="AD637" s="1072"/>
      <c r="AE637" s="1072"/>
      <c r="AF637" s="1072"/>
      <c r="AG637" s="107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71">
        <v>8</v>
      </c>
      <c r="B638" s="107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2"/>
      <c r="AD638" s="1072"/>
      <c r="AE638" s="1072"/>
      <c r="AF638" s="1072"/>
      <c r="AG638" s="107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71">
        <v>9</v>
      </c>
      <c r="B639" s="107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2"/>
      <c r="AD639" s="1072"/>
      <c r="AE639" s="1072"/>
      <c r="AF639" s="1072"/>
      <c r="AG639" s="107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71">
        <v>10</v>
      </c>
      <c r="B640" s="107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2"/>
      <c r="AD640" s="1072"/>
      <c r="AE640" s="1072"/>
      <c r="AF640" s="1072"/>
      <c r="AG640" s="107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71">
        <v>11</v>
      </c>
      <c r="B641" s="107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2"/>
      <c r="AD641" s="1072"/>
      <c r="AE641" s="1072"/>
      <c r="AF641" s="1072"/>
      <c r="AG641" s="107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71">
        <v>12</v>
      </c>
      <c r="B642" s="107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2"/>
      <c r="AD642" s="1072"/>
      <c r="AE642" s="1072"/>
      <c r="AF642" s="1072"/>
      <c r="AG642" s="107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71">
        <v>13</v>
      </c>
      <c r="B643" s="107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2"/>
      <c r="AD643" s="1072"/>
      <c r="AE643" s="1072"/>
      <c r="AF643" s="1072"/>
      <c r="AG643" s="107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71">
        <v>14</v>
      </c>
      <c r="B644" s="107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2"/>
      <c r="AD644" s="1072"/>
      <c r="AE644" s="1072"/>
      <c r="AF644" s="1072"/>
      <c r="AG644" s="107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71">
        <v>15</v>
      </c>
      <c r="B645" s="107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2"/>
      <c r="AD645" s="1072"/>
      <c r="AE645" s="1072"/>
      <c r="AF645" s="1072"/>
      <c r="AG645" s="107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71">
        <v>16</v>
      </c>
      <c r="B646" s="107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2"/>
      <c r="AD646" s="1072"/>
      <c r="AE646" s="1072"/>
      <c r="AF646" s="1072"/>
      <c r="AG646" s="107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71">
        <v>17</v>
      </c>
      <c r="B647" s="107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2"/>
      <c r="AD647" s="1072"/>
      <c r="AE647" s="1072"/>
      <c r="AF647" s="1072"/>
      <c r="AG647" s="107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71">
        <v>18</v>
      </c>
      <c r="B648" s="107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2"/>
      <c r="AD648" s="1072"/>
      <c r="AE648" s="1072"/>
      <c r="AF648" s="1072"/>
      <c r="AG648" s="107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71">
        <v>19</v>
      </c>
      <c r="B649" s="107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2"/>
      <c r="AD649" s="1072"/>
      <c r="AE649" s="1072"/>
      <c r="AF649" s="1072"/>
      <c r="AG649" s="107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71">
        <v>20</v>
      </c>
      <c r="B650" s="107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2"/>
      <c r="AD650" s="1072"/>
      <c r="AE650" s="1072"/>
      <c r="AF650" s="1072"/>
      <c r="AG650" s="107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71">
        <v>21</v>
      </c>
      <c r="B651" s="107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2"/>
      <c r="AD651" s="1072"/>
      <c r="AE651" s="1072"/>
      <c r="AF651" s="1072"/>
      <c r="AG651" s="107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71">
        <v>22</v>
      </c>
      <c r="B652" s="107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2"/>
      <c r="AD652" s="1072"/>
      <c r="AE652" s="1072"/>
      <c r="AF652" s="1072"/>
      <c r="AG652" s="107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71">
        <v>23</v>
      </c>
      <c r="B653" s="107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2"/>
      <c r="AD653" s="1072"/>
      <c r="AE653" s="1072"/>
      <c r="AF653" s="1072"/>
      <c r="AG653" s="107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71">
        <v>24</v>
      </c>
      <c r="B654" s="107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2"/>
      <c r="AD654" s="1072"/>
      <c r="AE654" s="1072"/>
      <c r="AF654" s="1072"/>
      <c r="AG654" s="107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71">
        <v>25</v>
      </c>
      <c r="B655" s="107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2"/>
      <c r="AD655" s="1072"/>
      <c r="AE655" s="1072"/>
      <c r="AF655" s="1072"/>
      <c r="AG655" s="107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71">
        <v>26</v>
      </c>
      <c r="B656" s="107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2"/>
      <c r="AD656" s="1072"/>
      <c r="AE656" s="1072"/>
      <c r="AF656" s="1072"/>
      <c r="AG656" s="107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71">
        <v>27</v>
      </c>
      <c r="B657" s="107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2"/>
      <c r="AD657" s="1072"/>
      <c r="AE657" s="1072"/>
      <c r="AF657" s="1072"/>
      <c r="AG657" s="107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71">
        <v>28</v>
      </c>
      <c r="B658" s="107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2"/>
      <c r="AD658" s="1072"/>
      <c r="AE658" s="1072"/>
      <c r="AF658" s="1072"/>
      <c r="AG658" s="107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71">
        <v>29</v>
      </c>
      <c r="B659" s="107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2"/>
      <c r="AD659" s="1072"/>
      <c r="AE659" s="1072"/>
      <c r="AF659" s="1072"/>
      <c r="AG659" s="107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71">
        <v>30</v>
      </c>
      <c r="B660" s="107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2"/>
      <c r="AD660" s="1072"/>
      <c r="AE660" s="1072"/>
      <c r="AF660" s="1072"/>
      <c r="AG660" s="107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293</v>
      </c>
      <c r="K663" s="361"/>
      <c r="L663" s="361"/>
      <c r="M663" s="361"/>
      <c r="N663" s="361"/>
      <c r="O663" s="361"/>
      <c r="P663" s="247" t="s">
        <v>27</v>
      </c>
      <c r="Q663" s="247"/>
      <c r="R663" s="247"/>
      <c r="S663" s="247"/>
      <c r="T663" s="247"/>
      <c r="U663" s="247"/>
      <c r="V663" s="247"/>
      <c r="W663" s="247"/>
      <c r="X663" s="247"/>
      <c r="Y663" s="362" t="s">
        <v>344</v>
      </c>
      <c r="Z663" s="363"/>
      <c r="AA663" s="363"/>
      <c r="AB663" s="363"/>
      <c r="AC663" s="152" t="s">
        <v>330</v>
      </c>
      <c r="AD663" s="152"/>
      <c r="AE663" s="152"/>
      <c r="AF663" s="152"/>
      <c r="AG663" s="152"/>
      <c r="AH663" s="362" t="s">
        <v>257</v>
      </c>
      <c r="AI663" s="360"/>
      <c r="AJ663" s="360"/>
      <c r="AK663" s="360"/>
      <c r="AL663" s="360" t="s">
        <v>21</v>
      </c>
      <c r="AM663" s="360"/>
      <c r="AN663" s="360"/>
      <c r="AO663" s="364"/>
      <c r="AP663" s="365" t="s">
        <v>294</v>
      </c>
      <c r="AQ663" s="365"/>
      <c r="AR663" s="365"/>
      <c r="AS663" s="365"/>
      <c r="AT663" s="365"/>
      <c r="AU663" s="365"/>
      <c r="AV663" s="365"/>
      <c r="AW663" s="365"/>
      <c r="AX663" s="365"/>
      <c r="AY663" s="34">
        <f>$AY$661</f>
        <v>0</v>
      </c>
    </row>
    <row r="664" spans="1:51" ht="26.25" hidden="1" customHeight="1" x14ac:dyDescent="0.15">
      <c r="A664" s="1071">
        <v>1</v>
      </c>
      <c r="B664" s="107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2"/>
      <c r="AD664" s="1072"/>
      <c r="AE664" s="1072"/>
      <c r="AF664" s="1072"/>
      <c r="AG664" s="1072"/>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hidden="1" customHeight="1" x14ac:dyDescent="0.15">
      <c r="A665" s="1071">
        <v>2</v>
      </c>
      <c r="B665" s="107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2"/>
      <c r="AD665" s="1072"/>
      <c r="AE665" s="1072"/>
      <c r="AF665" s="1072"/>
      <c r="AG665" s="107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71">
        <v>3</v>
      </c>
      <c r="B666" s="107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2"/>
      <c r="AD666" s="1072"/>
      <c r="AE666" s="1072"/>
      <c r="AF666" s="1072"/>
      <c r="AG666" s="107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71">
        <v>4</v>
      </c>
      <c r="B667" s="107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2"/>
      <c r="AD667" s="1072"/>
      <c r="AE667" s="1072"/>
      <c r="AF667" s="1072"/>
      <c r="AG667" s="107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71">
        <v>5</v>
      </c>
      <c r="B668" s="107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2"/>
      <c r="AD668" s="1072"/>
      <c r="AE668" s="1072"/>
      <c r="AF668" s="1072"/>
      <c r="AG668" s="107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71">
        <v>6</v>
      </c>
      <c r="B669" s="107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2"/>
      <c r="AD669" s="1072"/>
      <c r="AE669" s="1072"/>
      <c r="AF669" s="1072"/>
      <c r="AG669" s="107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71">
        <v>7</v>
      </c>
      <c r="B670" s="107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2"/>
      <c r="AD670" s="1072"/>
      <c r="AE670" s="1072"/>
      <c r="AF670" s="1072"/>
      <c r="AG670" s="107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71">
        <v>8</v>
      </c>
      <c r="B671" s="107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2"/>
      <c r="AD671" s="1072"/>
      <c r="AE671" s="1072"/>
      <c r="AF671" s="1072"/>
      <c r="AG671" s="107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71">
        <v>9</v>
      </c>
      <c r="B672" s="107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2"/>
      <c r="AD672" s="1072"/>
      <c r="AE672" s="1072"/>
      <c r="AF672" s="1072"/>
      <c r="AG672" s="107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71">
        <v>10</v>
      </c>
      <c r="B673" s="107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2"/>
      <c r="AD673" s="1072"/>
      <c r="AE673" s="1072"/>
      <c r="AF673" s="1072"/>
      <c r="AG673" s="107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71">
        <v>11</v>
      </c>
      <c r="B674" s="107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2"/>
      <c r="AD674" s="1072"/>
      <c r="AE674" s="1072"/>
      <c r="AF674" s="1072"/>
      <c r="AG674" s="107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71">
        <v>12</v>
      </c>
      <c r="B675" s="107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2"/>
      <c r="AD675" s="1072"/>
      <c r="AE675" s="1072"/>
      <c r="AF675" s="1072"/>
      <c r="AG675" s="107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71">
        <v>13</v>
      </c>
      <c r="B676" s="107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2"/>
      <c r="AD676" s="1072"/>
      <c r="AE676" s="1072"/>
      <c r="AF676" s="1072"/>
      <c r="AG676" s="107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71">
        <v>14</v>
      </c>
      <c r="B677" s="107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2"/>
      <c r="AD677" s="1072"/>
      <c r="AE677" s="1072"/>
      <c r="AF677" s="1072"/>
      <c r="AG677" s="107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71">
        <v>15</v>
      </c>
      <c r="B678" s="107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2"/>
      <c r="AD678" s="1072"/>
      <c r="AE678" s="1072"/>
      <c r="AF678" s="1072"/>
      <c r="AG678" s="107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71">
        <v>16</v>
      </c>
      <c r="B679" s="107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2"/>
      <c r="AD679" s="1072"/>
      <c r="AE679" s="1072"/>
      <c r="AF679" s="1072"/>
      <c r="AG679" s="107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71">
        <v>17</v>
      </c>
      <c r="B680" s="107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2"/>
      <c r="AD680" s="1072"/>
      <c r="AE680" s="1072"/>
      <c r="AF680" s="1072"/>
      <c r="AG680" s="107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71">
        <v>18</v>
      </c>
      <c r="B681" s="107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2"/>
      <c r="AD681" s="1072"/>
      <c r="AE681" s="1072"/>
      <c r="AF681" s="1072"/>
      <c r="AG681" s="107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71">
        <v>19</v>
      </c>
      <c r="B682" s="107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2"/>
      <c r="AD682" s="1072"/>
      <c r="AE682" s="1072"/>
      <c r="AF682" s="1072"/>
      <c r="AG682" s="107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71">
        <v>20</v>
      </c>
      <c r="B683" s="107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2"/>
      <c r="AD683" s="1072"/>
      <c r="AE683" s="1072"/>
      <c r="AF683" s="1072"/>
      <c r="AG683" s="107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71">
        <v>21</v>
      </c>
      <c r="B684" s="107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2"/>
      <c r="AD684" s="1072"/>
      <c r="AE684" s="1072"/>
      <c r="AF684" s="1072"/>
      <c r="AG684" s="107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71">
        <v>22</v>
      </c>
      <c r="B685" s="107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2"/>
      <c r="AD685" s="1072"/>
      <c r="AE685" s="1072"/>
      <c r="AF685" s="1072"/>
      <c r="AG685" s="107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71">
        <v>23</v>
      </c>
      <c r="B686" s="107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2"/>
      <c r="AD686" s="1072"/>
      <c r="AE686" s="1072"/>
      <c r="AF686" s="1072"/>
      <c r="AG686" s="107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71">
        <v>24</v>
      </c>
      <c r="B687" s="107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2"/>
      <c r="AD687" s="1072"/>
      <c r="AE687" s="1072"/>
      <c r="AF687" s="1072"/>
      <c r="AG687" s="107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71">
        <v>25</v>
      </c>
      <c r="B688" s="107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2"/>
      <c r="AD688" s="1072"/>
      <c r="AE688" s="1072"/>
      <c r="AF688" s="1072"/>
      <c r="AG688" s="107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71">
        <v>26</v>
      </c>
      <c r="B689" s="107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2"/>
      <c r="AD689" s="1072"/>
      <c r="AE689" s="1072"/>
      <c r="AF689" s="1072"/>
      <c r="AG689" s="107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71">
        <v>27</v>
      </c>
      <c r="B690" s="107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2"/>
      <c r="AD690" s="1072"/>
      <c r="AE690" s="1072"/>
      <c r="AF690" s="1072"/>
      <c r="AG690" s="107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71">
        <v>28</v>
      </c>
      <c r="B691" s="107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2"/>
      <c r="AD691" s="1072"/>
      <c r="AE691" s="1072"/>
      <c r="AF691" s="1072"/>
      <c r="AG691" s="107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71">
        <v>29</v>
      </c>
      <c r="B692" s="107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2"/>
      <c r="AD692" s="1072"/>
      <c r="AE692" s="1072"/>
      <c r="AF692" s="1072"/>
      <c r="AG692" s="107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71">
        <v>30</v>
      </c>
      <c r="B693" s="107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2"/>
      <c r="AD693" s="1072"/>
      <c r="AE693" s="1072"/>
      <c r="AF693" s="1072"/>
      <c r="AG693" s="107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293</v>
      </c>
      <c r="K696" s="361"/>
      <c r="L696" s="361"/>
      <c r="M696" s="361"/>
      <c r="N696" s="361"/>
      <c r="O696" s="361"/>
      <c r="P696" s="247" t="s">
        <v>27</v>
      </c>
      <c r="Q696" s="247"/>
      <c r="R696" s="247"/>
      <c r="S696" s="247"/>
      <c r="T696" s="247"/>
      <c r="U696" s="247"/>
      <c r="V696" s="247"/>
      <c r="W696" s="247"/>
      <c r="X696" s="247"/>
      <c r="Y696" s="362" t="s">
        <v>344</v>
      </c>
      <c r="Z696" s="363"/>
      <c r="AA696" s="363"/>
      <c r="AB696" s="363"/>
      <c r="AC696" s="152" t="s">
        <v>330</v>
      </c>
      <c r="AD696" s="152"/>
      <c r="AE696" s="152"/>
      <c r="AF696" s="152"/>
      <c r="AG696" s="152"/>
      <c r="AH696" s="362" t="s">
        <v>257</v>
      </c>
      <c r="AI696" s="360"/>
      <c r="AJ696" s="360"/>
      <c r="AK696" s="360"/>
      <c r="AL696" s="360" t="s">
        <v>21</v>
      </c>
      <c r="AM696" s="360"/>
      <c r="AN696" s="360"/>
      <c r="AO696" s="364"/>
      <c r="AP696" s="365" t="s">
        <v>294</v>
      </c>
      <c r="AQ696" s="365"/>
      <c r="AR696" s="365"/>
      <c r="AS696" s="365"/>
      <c r="AT696" s="365"/>
      <c r="AU696" s="365"/>
      <c r="AV696" s="365"/>
      <c r="AW696" s="365"/>
      <c r="AX696" s="365"/>
      <c r="AY696" s="34">
        <f>$AY$694</f>
        <v>0</v>
      </c>
    </row>
    <row r="697" spans="1:51" ht="26.25" hidden="1" customHeight="1" x14ac:dyDescent="0.15">
      <c r="A697" s="1071">
        <v>1</v>
      </c>
      <c r="B697" s="107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2"/>
      <c r="AD697" s="1072"/>
      <c r="AE697" s="1072"/>
      <c r="AF697" s="1072"/>
      <c r="AG697" s="1072"/>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hidden="1" customHeight="1" x14ac:dyDescent="0.15">
      <c r="A698" s="1071">
        <v>2</v>
      </c>
      <c r="B698" s="107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2"/>
      <c r="AD698" s="1072"/>
      <c r="AE698" s="1072"/>
      <c r="AF698" s="1072"/>
      <c r="AG698" s="107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71">
        <v>3</v>
      </c>
      <c r="B699" s="107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2"/>
      <c r="AD699" s="1072"/>
      <c r="AE699" s="1072"/>
      <c r="AF699" s="1072"/>
      <c r="AG699" s="107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71">
        <v>4</v>
      </c>
      <c r="B700" s="107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2"/>
      <c r="AD700" s="1072"/>
      <c r="AE700" s="1072"/>
      <c r="AF700" s="1072"/>
      <c r="AG700" s="107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71">
        <v>5</v>
      </c>
      <c r="B701" s="107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2"/>
      <c r="AD701" s="1072"/>
      <c r="AE701" s="1072"/>
      <c r="AF701" s="1072"/>
      <c r="AG701" s="107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71">
        <v>6</v>
      </c>
      <c r="B702" s="107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2"/>
      <c r="AD702" s="1072"/>
      <c r="AE702" s="1072"/>
      <c r="AF702" s="1072"/>
      <c r="AG702" s="107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71">
        <v>7</v>
      </c>
      <c r="B703" s="107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2"/>
      <c r="AD703" s="1072"/>
      <c r="AE703" s="1072"/>
      <c r="AF703" s="1072"/>
      <c r="AG703" s="107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71">
        <v>8</v>
      </c>
      <c r="B704" s="107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2"/>
      <c r="AD704" s="1072"/>
      <c r="AE704" s="1072"/>
      <c r="AF704" s="1072"/>
      <c r="AG704" s="107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71">
        <v>9</v>
      </c>
      <c r="B705" s="107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2"/>
      <c r="AD705" s="1072"/>
      <c r="AE705" s="1072"/>
      <c r="AF705" s="1072"/>
      <c r="AG705" s="107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71">
        <v>10</v>
      </c>
      <c r="B706" s="107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2"/>
      <c r="AD706" s="1072"/>
      <c r="AE706" s="1072"/>
      <c r="AF706" s="1072"/>
      <c r="AG706" s="107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71">
        <v>11</v>
      </c>
      <c r="B707" s="107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2"/>
      <c r="AD707" s="1072"/>
      <c r="AE707" s="1072"/>
      <c r="AF707" s="1072"/>
      <c r="AG707" s="107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71">
        <v>12</v>
      </c>
      <c r="B708" s="107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2"/>
      <c r="AD708" s="1072"/>
      <c r="AE708" s="1072"/>
      <c r="AF708" s="1072"/>
      <c r="AG708" s="107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71">
        <v>13</v>
      </c>
      <c r="B709" s="107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2"/>
      <c r="AD709" s="1072"/>
      <c r="AE709" s="1072"/>
      <c r="AF709" s="1072"/>
      <c r="AG709" s="107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71">
        <v>14</v>
      </c>
      <c r="B710" s="107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2"/>
      <c r="AD710" s="1072"/>
      <c r="AE710" s="1072"/>
      <c r="AF710" s="1072"/>
      <c r="AG710" s="107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71">
        <v>15</v>
      </c>
      <c r="B711" s="107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2"/>
      <c r="AD711" s="1072"/>
      <c r="AE711" s="1072"/>
      <c r="AF711" s="1072"/>
      <c r="AG711" s="107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71">
        <v>16</v>
      </c>
      <c r="B712" s="107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2"/>
      <c r="AD712" s="1072"/>
      <c r="AE712" s="1072"/>
      <c r="AF712" s="1072"/>
      <c r="AG712" s="107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71">
        <v>17</v>
      </c>
      <c r="B713" s="107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2"/>
      <c r="AD713" s="1072"/>
      <c r="AE713" s="1072"/>
      <c r="AF713" s="1072"/>
      <c r="AG713" s="107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71">
        <v>18</v>
      </c>
      <c r="B714" s="107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2"/>
      <c r="AD714" s="1072"/>
      <c r="AE714" s="1072"/>
      <c r="AF714" s="1072"/>
      <c r="AG714" s="107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71">
        <v>19</v>
      </c>
      <c r="B715" s="107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2"/>
      <c r="AD715" s="1072"/>
      <c r="AE715" s="1072"/>
      <c r="AF715" s="1072"/>
      <c r="AG715" s="107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71">
        <v>20</v>
      </c>
      <c r="B716" s="107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2"/>
      <c r="AD716" s="1072"/>
      <c r="AE716" s="1072"/>
      <c r="AF716" s="1072"/>
      <c r="AG716" s="107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71">
        <v>21</v>
      </c>
      <c r="B717" s="107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2"/>
      <c r="AD717" s="1072"/>
      <c r="AE717" s="1072"/>
      <c r="AF717" s="1072"/>
      <c r="AG717" s="107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71">
        <v>22</v>
      </c>
      <c r="B718" s="107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2"/>
      <c r="AD718" s="1072"/>
      <c r="AE718" s="1072"/>
      <c r="AF718" s="1072"/>
      <c r="AG718" s="107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71">
        <v>23</v>
      </c>
      <c r="B719" s="107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2"/>
      <c r="AD719" s="1072"/>
      <c r="AE719" s="1072"/>
      <c r="AF719" s="1072"/>
      <c r="AG719" s="107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71">
        <v>24</v>
      </c>
      <c r="B720" s="107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2"/>
      <c r="AD720" s="1072"/>
      <c r="AE720" s="1072"/>
      <c r="AF720" s="1072"/>
      <c r="AG720" s="107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71">
        <v>25</v>
      </c>
      <c r="B721" s="107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2"/>
      <c r="AD721" s="1072"/>
      <c r="AE721" s="1072"/>
      <c r="AF721" s="1072"/>
      <c r="AG721" s="107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71">
        <v>26</v>
      </c>
      <c r="B722" s="107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2"/>
      <c r="AD722" s="1072"/>
      <c r="AE722" s="1072"/>
      <c r="AF722" s="1072"/>
      <c r="AG722" s="107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71">
        <v>27</v>
      </c>
      <c r="B723" s="107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2"/>
      <c r="AD723" s="1072"/>
      <c r="AE723" s="1072"/>
      <c r="AF723" s="1072"/>
      <c r="AG723" s="107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71">
        <v>28</v>
      </c>
      <c r="B724" s="107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2"/>
      <c r="AD724" s="1072"/>
      <c r="AE724" s="1072"/>
      <c r="AF724" s="1072"/>
      <c r="AG724" s="107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71">
        <v>29</v>
      </c>
      <c r="B725" s="107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2"/>
      <c r="AD725" s="1072"/>
      <c r="AE725" s="1072"/>
      <c r="AF725" s="1072"/>
      <c r="AG725" s="107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71">
        <v>30</v>
      </c>
      <c r="B726" s="107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2"/>
      <c r="AD726" s="1072"/>
      <c r="AE726" s="1072"/>
      <c r="AF726" s="1072"/>
      <c r="AG726" s="107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293</v>
      </c>
      <c r="K729" s="361"/>
      <c r="L729" s="361"/>
      <c r="M729" s="361"/>
      <c r="N729" s="361"/>
      <c r="O729" s="361"/>
      <c r="P729" s="247" t="s">
        <v>27</v>
      </c>
      <c r="Q729" s="247"/>
      <c r="R729" s="247"/>
      <c r="S729" s="247"/>
      <c r="T729" s="247"/>
      <c r="U729" s="247"/>
      <c r="V729" s="247"/>
      <c r="W729" s="247"/>
      <c r="X729" s="247"/>
      <c r="Y729" s="362" t="s">
        <v>344</v>
      </c>
      <c r="Z729" s="363"/>
      <c r="AA729" s="363"/>
      <c r="AB729" s="363"/>
      <c r="AC729" s="152" t="s">
        <v>330</v>
      </c>
      <c r="AD729" s="152"/>
      <c r="AE729" s="152"/>
      <c r="AF729" s="152"/>
      <c r="AG729" s="152"/>
      <c r="AH729" s="362" t="s">
        <v>257</v>
      </c>
      <c r="AI729" s="360"/>
      <c r="AJ729" s="360"/>
      <c r="AK729" s="360"/>
      <c r="AL729" s="360" t="s">
        <v>21</v>
      </c>
      <c r="AM729" s="360"/>
      <c r="AN729" s="360"/>
      <c r="AO729" s="364"/>
      <c r="AP729" s="365" t="s">
        <v>294</v>
      </c>
      <c r="AQ729" s="365"/>
      <c r="AR729" s="365"/>
      <c r="AS729" s="365"/>
      <c r="AT729" s="365"/>
      <c r="AU729" s="365"/>
      <c r="AV729" s="365"/>
      <c r="AW729" s="365"/>
      <c r="AX729" s="365"/>
      <c r="AY729" s="34">
        <f>$AY$727</f>
        <v>0</v>
      </c>
    </row>
    <row r="730" spans="1:51" ht="26.25" hidden="1" customHeight="1" x14ac:dyDescent="0.15">
      <c r="A730" s="1071">
        <v>1</v>
      </c>
      <c r="B730" s="107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2"/>
      <c r="AD730" s="1072"/>
      <c r="AE730" s="1072"/>
      <c r="AF730" s="1072"/>
      <c r="AG730" s="1072"/>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hidden="1" customHeight="1" x14ac:dyDescent="0.15">
      <c r="A731" s="1071">
        <v>2</v>
      </c>
      <c r="B731" s="107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2"/>
      <c r="AD731" s="1072"/>
      <c r="AE731" s="1072"/>
      <c r="AF731" s="1072"/>
      <c r="AG731" s="107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71">
        <v>3</v>
      </c>
      <c r="B732" s="107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2"/>
      <c r="AD732" s="1072"/>
      <c r="AE732" s="1072"/>
      <c r="AF732" s="1072"/>
      <c r="AG732" s="107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71">
        <v>4</v>
      </c>
      <c r="B733" s="107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2"/>
      <c r="AD733" s="1072"/>
      <c r="AE733" s="1072"/>
      <c r="AF733" s="1072"/>
      <c r="AG733" s="107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71">
        <v>5</v>
      </c>
      <c r="B734" s="107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2"/>
      <c r="AD734" s="1072"/>
      <c r="AE734" s="1072"/>
      <c r="AF734" s="1072"/>
      <c r="AG734" s="107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71">
        <v>6</v>
      </c>
      <c r="B735" s="107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2"/>
      <c r="AD735" s="1072"/>
      <c r="AE735" s="1072"/>
      <c r="AF735" s="1072"/>
      <c r="AG735" s="107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71">
        <v>7</v>
      </c>
      <c r="B736" s="107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2"/>
      <c r="AD736" s="1072"/>
      <c r="AE736" s="1072"/>
      <c r="AF736" s="1072"/>
      <c r="AG736" s="107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71">
        <v>8</v>
      </c>
      <c r="B737" s="107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2"/>
      <c r="AD737" s="1072"/>
      <c r="AE737" s="1072"/>
      <c r="AF737" s="1072"/>
      <c r="AG737" s="107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71">
        <v>9</v>
      </c>
      <c r="B738" s="107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2"/>
      <c r="AD738" s="1072"/>
      <c r="AE738" s="1072"/>
      <c r="AF738" s="1072"/>
      <c r="AG738" s="107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71">
        <v>10</v>
      </c>
      <c r="B739" s="107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2"/>
      <c r="AD739" s="1072"/>
      <c r="AE739" s="1072"/>
      <c r="AF739" s="1072"/>
      <c r="AG739" s="107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71">
        <v>11</v>
      </c>
      <c r="B740" s="107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2"/>
      <c r="AD740" s="1072"/>
      <c r="AE740" s="1072"/>
      <c r="AF740" s="1072"/>
      <c r="AG740" s="107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71">
        <v>12</v>
      </c>
      <c r="B741" s="107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2"/>
      <c r="AD741" s="1072"/>
      <c r="AE741" s="1072"/>
      <c r="AF741" s="1072"/>
      <c r="AG741" s="107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71">
        <v>13</v>
      </c>
      <c r="B742" s="107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2"/>
      <c r="AD742" s="1072"/>
      <c r="AE742" s="1072"/>
      <c r="AF742" s="1072"/>
      <c r="AG742" s="107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71">
        <v>14</v>
      </c>
      <c r="B743" s="107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2"/>
      <c r="AD743" s="1072"/>
      <c r="AE743" s="1072"/>
      <c r="AF743" s="1072"/>
      <c r="AG743" s="107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71">
        <v>15</v>
      </c>
      <c r="B744" s="107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2"/>
      <c r="AD744" s="1072"/>
      <c r="AE744" s="1072"/>
      <c r="AF744" s="1072"/>
      <c r="AG744" s="107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71">
        <v>16</v>
      </c>
      <c r="B745" s="107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2"/>
      <c r="AD745" s="1072"/>
      <c r="AE745" s="1072"/>
      <c r="AF745" s="1072"/>
      <c r="AG745" s="107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71">
        <v>17</v>
      </c>
      <c r="B746" s="107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2"/>
      <c r="AD746" s="1072"/>
      <c r="AE746" s="1072"/>
      <c r="AF746" s="1072"/>
      <c r="AG746" s="107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71">
        <v>18</v>
      </c>
      <c r="B747" s="107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2"/>
      <c r="AD747" s="1072"/>
      <c r="AE747" s="1072"/>
      <c r="AF747" s="1072"/>
      <c r="AG747" s="107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71">
        <v>19</v>
      </c>
      <c r="B748" s="107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2"/>
      <c r="AD748" s="1072"/>
      <c r="AE748" s="1072"/>
      <c r="AF748" s="1072"/>
      <c r="AG748" s="107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71">
        <v>20</v>
      </c>
      <c r="B749" s="107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2"/>
      <c r="AD749" s="1072"/>
      <c r="AE749" s="1072"/>
      <c r="AF749" s="1072"/>
      <c r="AG749" s="107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71">
        <v>21</v>
      </c>
      <c r="B750" s="107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2"/>
      <c r="AD750" s="1072"/>
      <c r="AE750" s="1072"/>
      <c r="AF750" s="1072"/>
      <c r="AG750" s="107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71">
        <v>22</v>
      </c>
      <c r="B751" s="107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2"/>
      <c r="AD751" s="1072"/>
      <c r="AE751" s="1072"/>
      <c r="AF751" s="1072"/>
      <c r="AG751" s="107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71">
        <v>23</v>
      </c>
      <c r="B752" s="107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2"/>
      <c r="AD752" s="1072"/>
      <c r="AE752" s="1072"/>
      <c r="AF752" s="1072"/>
      <c r="AG752" s="107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71">
        <v>24</v>
      </c>
      <c r="B753" s="107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2"/>
      <c r="AD753" s="1072"/>
      <c r="AE753" s="1072"/>
      <c r="AF753" s="1072"/>
      <c r="AG753" s="107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71">
        <v>25</v>
      </c>
      <c r="B754" s="107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2"/>
      <c r="AD754" s="1072"/>
      <c r="AE754" s="1072"/>
      <c r="AF754" s="1072"/>
      <c r="AG754" s="107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71">
        <v>26</v>
      </c>
      <c r="B755" s="107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2"/>
      <c r="AD755" s="1072"/>
      <c r="AE755" s="1072"/>
      <c r="AF755" s="1072"/>
      <c r="AG755" s="107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71">
        <v>27</v>
      </c>
      <c r="B756" s="107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2"/>
      <c r="AD756" s="1072"/>
      <c r="AE756" s="1072"/>
      <c r="AF756" s="1072"/>
      <c r="AG756" s="107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71">
        <v>28</v>
      </c>
      <c r="B757" s="107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2"/>
      <c r="AD757" s="1072"/>
      <c r="AE757" s="1072"/>
      <c r="AF757" s="1072"/>
      <c r="AG757" s="107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71">
        <v>29</v>
      </c>
      <c r="B758" s="107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2"/>
      <c r="AD758" s="1072"/>
      <c r="AE758" s="1072"/>
      <c r="AF758" s="1072"/>
      <c r="AG758" s="107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71">
        <v>30</v>
      </c>
      <c r="B759" s="107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2"/>
      <c r="AD759" s="1072"/>
      <c r="AE759" s="1072"/>
      <c r="AF759" s="1072"/>
      <c r="AG759" s="107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293</v>
      </c>
      <c r="K762" s="361"/>
      <c r="L762" s="361"/>
      <c r="M762" s="361"/>
      <c r="N762" s="361"/>
      <c r="O762" s="361"/>
      <c r="P762" s="247" t="s">
        <v>27</v>
      </c>
      <c r="Q762" s="247"/>
      <c r="R762" s="247"/>
      <c r="S762" s="247"/>
      <c r="T762" s="247"/>
      <c r="U762" s="247"/>
      <c r="V762" s="247"/>
      <c r="W762" s="247"/>
      <c r="X762" s="247"/>
      <c r="Y762" s="362" t="s">
        <v>344</v>
      </c>
      <c r="Z762" s="363"/>
      <c r="AA762" s="363"/>
      <c r="AB762" s="363"/>
      <c r="AC762" s="152" t="s">
        <v>330</v>
      </c>
      <c r="AD762" s="152"/>
      <c r="AE762" s="152"/>
      <c r="AF762" s="152"/>
      <c r="AG762" s="152"/>
      <c r="AH762" s="362" t="s">
        <v>257</v>
      </c>
      <c r="AI762" s="360"/>
      <c r="AJ762" s="360"/>
      <c r="AK762" s="360"/>
      <c r="AL762" s="360" t="s">
        <v>21</v>
      </c>
      <c r="AM762" s="360"/>
      <c r="AN762" s="360"/>
      <c r="AO762" s="364"/>
      <c r="AP762" s="365" t="s">
        <v>294</v>
      </c>
      <c r="AQ762" s="365"/>
      <c r="AR762" s="365"/>
      <c r="AS762" s="365"/>
      <c r="AT762" s="365"/>
      <c r="AU762" s="365"/>
      <c r="AV762" s="365"/>
      <c r="AW762" s="365"/>
      <c r="AX762" s="365"/>
      <c r="AY762" s="34">
        <f>$AY$760</f>
        <v>0</v>
      </c>
    </row>
    <row r="763" spans="1:51" ht="26.25" hidden="1" customHeight="1" x14ac:dyDescent="0.15">
      <c r="A763" s="1071">
        <v>1</v>
      </c>
      <c r="B763" s="107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2"/>
      <c r="AD763" s="1072"/>
      <c r="AE763" s="1072"/>
      <c r="AF763" s="1072"/>
      <c r="AG763" s="1072"/>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hidden="1" customHeight="1" x14ac:dyDescent="0.15">
      <c r="A764" s="1071">
        <v>2</v>
      </c>
      <c r="B764" s="107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2"/>
      <c r="AD764" s="1072"/>
      <c r="AE764" s="1072"/>
      <c r="AF764" s="1072"/>
      <c r="AG764" s="107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71">
        <v>3</v>
      </c>
      <c r="B765" s="107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2"/>
      <c r="AD765" s="1072"/>
      <c r="AE765" s="1072"/>
      <c r="AF765" s="1072"/>
      <c r="AG765" s="107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71">
        <v>4</v>
      </c>
      <c r="B766" s="107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2"/>
      <c r="AD766" s="1072"/>
      <c r="AE766" s="1072"/>
      <c r="AF766" s="1072"/>
      <c r="AG766" s="107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71">
        <v>5</v>
      </c>
      <c r="B767" s="107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2"/>
      <c r="AD767" s="1072"/>
      <c r="AE767" s="1072"/>
      <c r="AF767" s="1072"/>
      <c r="AG767" s="107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71">
        <v>6</v>
      </c>
      <c r="B768" s="107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2"/>
      <c r="AD768" s="1072"/>
      <c r="AE768" s="1072"/>
      <c r="AF768" s="1072"/>
      <c r="AG768" s="107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71">
        <v>7</v>
      </c>
      <c r="B769" s="107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2"/>
      <c r="AD769" s="1072"/>
      <c r="AE769" s="1072"/>
      <c r="AF769" s="1072"/>
      <c r="AG769" s="107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71">
        <v>8</v>
      </c>
      <c r="B770" s="107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2"/>
      <c r="AD770" s="1072"/>
      <c r="AE770" s="1072"/>
      <c r="AF770" s="1072"/>
      <c r="AG770" s="107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71">
        <v>9</v>
      </c>
      <c r="B771" s="107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2"/>
      <c r="AD771" s="1072"/>
      <c r="AE771" s="1072"/>
      <c r="AF771" s="1072"/>
      <c r="AG771" s="107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71">
        <v>10</v>
      </c>
      <c r="B772" s="107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2"/>
      <c r="AD772" s="1072"/>
      <c r="AE772" s="1072"/>
      <c r="AF772" s="1072"/>
      <c r="AG772" s="107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71">
        <v>11</v>
      </c>
      <c r="B773" s="107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2"/>
      <c r="AD773" s="1072"/>
      <c r="AE773" s="1072"/>
      <c r="AF773" s="1072"/>
      <c r="AG773" s="107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71">
        <v>12</v>
      </c>
      <c r="B774" s="107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2"/>
      <c r="AD774" s="1072"/>
      <c r="AE774" s="1072"/>
      <c r="AF774" s="1072"/>
      <c r="AG774" s="107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71">
        <v>13</v>
      </c>
      <c r="B775" s="107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2"/>
      <c r="AD775" s="1072"/>
      <c r="AE775" s="1072"/>
      <c r="AF775" s="1072"/>
      <c r="AG775" s="107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71">
        <v>14</v>
      </c>
      <c r="B776" s="107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2"/>
      <c r="AD776" s="1072"/>
      <c r="AE776" s="1072"/>
      <c r="AF776" s="1072"/>
      <c r="AG776" s="107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71">
        <v>15</v>
      </c>
      <c r="B777" s="107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2"/>
      <c r="AD777" s="1072"/>
      <c r="AE777" s="1072"/>
      <c r="AF777" s="1072"/>
      <c r="AG777" s="107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71">
        <v>16</v>
      </c>
      <c r="B778" s="107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2"/>
      <c r="AD778" s="1072"/>
      <c r="AE778" s="1072"/>
      <c r="AF778" s="1072"/>
      <c r="AG778" s="107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71">
        <v>17</v>
      </c>
      <c r="B779" s="107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2"/>
      <c r="AD779" s="1072"/>
      <c r="AE779" s="1072"/>
      <c r="AF779" s="1072"/>
      <c r="AG779" s="107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71">
        <v>18</v>
      </c>
      <c r="B780" s="107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2"/>
      <c r="AD780" s="1072"/>
      <c r="AE780" s="1072"/>
      <c r="AF780" s="1072"/>
      <c r="AG780" s="107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71">
        <v>19</v>
      </c>
      <c r="B781" s="107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2"/>
      <c r="AD781" s="1072"/>
      <c r="AE781" s="1072"/>
      <c r="AF781" s="1072"/>
      <c r="AG781" s="107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71">
        <v>20</v>
      </c>
      <c r="B782" s="107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2"/>
      <c r="AD782" s="1072"/>
      <c r="AE782" s="1072"/>
      <c r="AF782" s="1072"/>
      <c r="AG782" s="107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71">
        <v>21</v>
      </c>
      <c r="B783" s="107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2"/>
      <c r="AD783" s="1072"/>
      <c r="AE783" s="1072"/>
      <c r="AF783" s="1072"/>
      <c r="AG783" s="107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71">
        <v>22</v>
      </c>
      <c r="B784" s="107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2"/>
      <c r="AD784" s="1072"/>
      <c r="AE784" s="1072"/>
      <c r="AF784" s="1072"/>
      <c r="AG784" s="107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71">
        <v>23</v>
      </c>
      <c r="B785" s="107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2"/>
      <c r="AD785" s="1072"/>
      <c r="AE785" s="1072"/>
      <c r="AF785" s="1072"/>
      <c r="AG785" s="107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71">
        <v>24</v>
      </c>
      <c r="B786" s="107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2"/>
      <c r="AD786" s="1072"/>
      <c r="AE786" s="1072"/>
      <c r="AF786" s="1072"/>
      <c r="AG786" s="107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71">
        <v>25</v>
      </c>
      <c r="B787" s="107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2"/>
      <c r="AD787" s="1072"/>
      <c r="AE787" s="1072"/>
      <c r="AF787" s="1072"/>
      <c r="AG787" s="107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71">
        <v>26</v>
      </c>
      <c r="B788" s="107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2"/>
      <c r="AD788" s="1072"/>
      <c r="AE788" s="1072"/>
      <c r="AF788" s="1072"/>
      <c r="AG788" s="107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71">
        <v>27</v>
      </c>
      <c r="B789" s="107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2"/>
      <c r="AD789" s="1072"/>
      <c r="AE789" s="1072"/>
      <c r="AF789" s="1072"/>
      <c r="AG789" s="107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71">
        <v>28</v>
      </c>
      <c r="B790" s="107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2"/>
      <c r="AD790" s="1072"/>
      <c r="AE790" s="1072"/>
      <c r="AF790" s="1072"/>
      <c r="AG790" s="107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71">
        <v>29</v>
      </c>
      <c r="B791" s="107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2"/>
      <c r="AD791" s="1072"/>
      <c r="AE791" s="1072"/>
      <c r="AF791" s="1072"/>
      <c r="AG791" s="107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71">
        <v>30</v>
      </c>
      <c r="B792" s="107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2"/>
      <c r="AD792" s="1072"/>
      <c r="AE792" s="1072"/>
      <c r="AF792" s="1072"/>
      <c r="AG792" s="107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293</v>
      </c>
      <c r="K795" s="361"/>
      <c r="L795" s="361"/>
      <c r="M795" s="361"/>
      <c r="N795" s="361"/>
      <c r="O795" s="361"/>
      <c r="P795" s="247" t="s">
        <v>27</v>
      </c>
      <c r="Q795" s="247"/>
      <c r="R795" s="247"/>
      <c r="S795" s="247"/>
      <c r="T795" s="247"/>
      <c r="U795" s="247"/>
      <c r="V795" s="247"/>
      <c r="W795" s="247"/>
      <c r="X795" s="247"/>
      <c r="Y795" s="362" t="s">
        <v>344</v>
      </c>
      <c r="Z795" s="363"/>
      <c r="AA795" s="363"/>
      <c r="AB795" s="363"/>
      <c r="AC795" s="152" t="s">
        <v>330</v>
      </c>
      <c r="AD795" s="152"/>
      <c r="AE795" s="152"/>
      <c r="AF795" s="152"/>
      <c r="AG795" s="152"/>
      <c r="AH795" s="362" t="s">
        <v>257</v>
      </c>
      <c r="AI795" s="360"/>
      <c r="AJ795" s="360"/>
      <c r="AK795" s="360"/>
      <c r="AL795" s="360" t="s">
        <v>21</v>
      </c>
      <c r="AM795" s="360"/>
      <c r="AN795" s="360"/>
      <c r="AO795" s="364"/>
      <c r="AP795" s="365" t="s">
        <v>294</v>
      </c>
      <c r="AQ795" s="365"/>
      <c r="AR795" s="365"/>
      <c r="AS795" s="365"/>
      <c r="AT795" s="365"/>
      <c r="AU795" s="365"/>
      <c r="AV795" s="365"/>
      <c r="AW795" s="365"/>
      <c r="AX795" s="365"/>
      <c r="AY795" s="34">
        <f>$AY$793</f>
        <v>0</v>
      </c>
    </row>
    <row r="796" spans="1:51" ht="26.25" hidden="1" customHeight="1" x14ac:dyDescent="0.15">
      <c r="A796" s="1071">
        <v>1</v>
      </c>
      <c r="B796" s="107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2"/>
      <c r="AD796" s="1072"/>
      <c r="AE796" s="1072"/>
      <c r="AF796" s="1072"/>
      <c r="AG796" s="1072"/>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hidden="1" customHeight="1" x14ac:dyDescent="0.15">
      <c r="A797" s="1071">
        <v>2</v>
      </c>
      <c r="B797" s="107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2"/>
      <c r="AD797" s="1072"/>
      <c r="AE797" s="1072"/>
      <c r="AF797" s="1072"/>
      <c r="AG797" s="107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71">
        <v>3</v>
      </c>
      <c r="B798" s="107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2"/>
      <c r="AD798" s="1072"/>
      <c r="AE798" s="1072"/>
      <c r="AF798" s="1072"/>
      <c r="AG798" s="107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71">
        <v>4</v>
      </c>
      <c r="B799" s="107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2"/>
      <c r="AD799" s="1072"/>
      <c r="AE799" s="1072"/>
      <c r="AF799" s="1072"/>
      <c r="AG799" s="107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71">
        <v>5</v>
      </c>
      <c r="B800" s="107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2"/>
      <c r="AD800" s="1072"/>
      <c r="AE800" s="1072"/>
      <c r="AF800" s="1072"/>
      <c r="AG800" s="107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71">
        <v>6</v>
      </c>
      <c r="B801" s="107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2"/>
      <c r="AD801" s="1072"/>
      <c r="AE801" s="1072"/>
      <c r="AF801" s="1072"/>
      <c r="AG801" s="107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71">
        <v>7</v>
      </c>
      <c r="B802" s="107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2"/>
      <c r="AD802" s="1072"/>
      <c r="AE802" s="1072"/>
      <c r="AF802" s="1072"/>
      <c r="AG802" s="107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71">
        <v>8</v>
      </c>
      <c r="B803" s="107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2"/>
      <c r="AD803" s="1072"/>
      <c r="AE803" s="1072"/>
      <c r="AF803" s="1072"/>
      <c r="AG803" s="107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71">
        <v>9</v>
      </c>
      <c r="B804" s="107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2"/>
      <c r="AD804" s="1072"/>
      <c r="AE804" s="1072"/>
      <c r="AF804" s="1072"/>
      <c r="AG804" s="107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71">
        <v>10</v>
      </c>
      <c r="B805" s="107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2"/>
      <c r="AD805" s="1072"/>
      <c r="AE805" s="1072"/>
      <c r="AF805" s="1072"/>
      <c r="AG805" s="107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71">
        <v>11</v>
      </c>
      <c r="B806" s="107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2"/>
      <c r="AD806" s="1072"/>
      <c r="AE806" s="1072"/>
      <c r="AF806" s="1072"/>
      <c r="AG806" s="107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71">
        <v>12</v>
      </c>
      <c r="B807" s="107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2"/>
      <c r="AD807" s="1072"/>
      <c r="AE807" s="1072"/>
      <c r="AF807" s="1072"/>
      <c r="AG807" s="107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71">
        <v>13</v>
      </c>
      <c r="B808" s="107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2"/>
      <c r="AD808" s="1072"/>
      <c r="AE808" s="1072"/>
      <c r="AF808" s="1072"/>
      <c r="AG808" s="107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71">
        <v>14</v>
      </c>
      <c r="B809" s="107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2"/>
      <c r="AD809" s="1072"/>
      <c r="AE809" s="1072"/>
      <c r="AF809" s="1072"/>
      <c r="AG809" s="107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71">
        <v>15</v>
      </c>
      <c r="B810" s="107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2"/>
      <c r="AD810" s="1072"/>
      <c r="AE810" s="1072"/>
      <c r="AF810" s="1072"/>
      <c r="AG810" s="107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71">
        <v>16</v>
      </c>
      <c r="B811" s="107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2"/>
      <c r="AD811" s="1072"/>
      <c r="AE811" s="1072"/>
      <c r="AF811" s="1072"/>
      <c r="AG811" s="107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71">
        <v>17</v>
      </c>
      <c r="B812" s="107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2"/>
      <c r="AD812" s="1072"/>
      <c r="AE812" s="1072"/>
      <c r="AF812" s="1072"/>
      <c r="AG812" s="107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71">
        <v>18</v>
      </c>
      <c r="B813" s="107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2"/>
      <c r="AD813" s="1072"/>
      <c r="AE813" s="1072"/>
      <c r="AF813" s="1072"/>
      <c r="AG813" s="107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71">
        <v>19</v>
      </c>
      <c r="B814" s="107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2"/>
      <c r="AD814" s="1072"/>
      <c r="AE814" s="1072"/>
      <c r="AF814" s="1072"/>
      <c r="AG814" s="107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71">
        <v>20</v>
      </c>
      <c r="B815" s="107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2"/>
      <c r="AD815" s="1072"/>
      <c r="AE815" s="1072"/>
      <c r="AF815" s="1072"/>
      <c r="AG815" s="107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71">
        <v>21</v>
      </c>
      <c r="B816" s="107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2"/>
      <c r="AD816" s="1072"/>
      <c r="AE816" s="1072"/>
      <c r="AF816" s="1072"/>
      <c r="AG816" s="107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71">
        <v>22</v>
      </c>
      <c r="B817" s="107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2"/>
      <c r="AD817" s="1072"/>
      <c r="AE817" s="1072"/>
      <c r="AF817" s="1072"/>
      <c r="AG817" s="107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71">
        <v>23</v>
      </c>
      <c r="B818" s="107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2"/>
      <c r="AD818" s="1072"/>
      <c r="AE818" s="1072"/>
      <c r="AF818" s="1072"/>
      <c r="AG818" s="107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71">
        <v>24</v>
      </c>
      <c r="B819" s="107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2"/>
      <c r="AD819" s="1072"/>
      <c r="AE819" s="1072"/>
      <c r="AF819" s="1072"/>
      <c r="AG819" s="107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71">
        <v>25</v>
      </c>
      <c r="B820" s="107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2"/>
      <c r="AD820" s="1072"/>
      <c r="AE820" s="1072"/>
      <c r="AF820" s="1072"/>
      <c r="AG820" s="107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71">
        <v>26</v>
      </c>
      <c r="B821" s="107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2"/>
      <c r="AD821" s="1072"/>
      <c r="AE821" s="1072"/>
      <c r="AF821" s="1072"/>
      <c r="AG821" s="107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71">
        <v>27</v>
      </c>
      <c r="B822" s="107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2"/>
      <c r="AD822" s="1072"/>
      <c r="AE822" s="1072"/>
      <c r="AF822" s="1072"/>
      <c r="AG822" s="107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71">
        <v>28</v>
      </c>
      <c r="B823" s="107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2"/>
      <c r="AD823" s="1072"/>
      <c r="AE823" s="1072"/>
      <c r="AF823" s="1072"/>
      <c r="AG823" s="107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71">
        <v>29</v>
      </c>
      <c r="B824" s="107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2"/>
      <c r="AD824" s="1072"/>
      <c r="AE824" s="1072"/>
      <c r="AF824" s="1072"/>
      <c r="AG824" s="107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71">
        <v>30</v>
      </c>
      <c r="B825" s="107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2"/>
      <c r="AD825" s="1072"/>
      <c r="AE825" s="1072"/>
      <c r="AF825" s="1072"/>
      <c r="AG825" s="107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293</v>
      </c>
      <c r="K828" s="361"/>
      <c r="L828" s="361"/>
      <c r="M828" s="361"/>
      <c r="N828" s="361"/>
      <c r="O828" s="361"/>
      <c r="P828" s="247" t="s">
        <v>27</v>
      </c>
      <c r="Q828" s="247"/>
      <c r="R828" s="247"/>
      <c r="S828" s="247"/>
      <c r="T828" s="247"/>
      <c r="U828" s="247"/>
      <c r="V828" s="247"/>
      <c r="W828" s="247"/>
      <c r="X828" s="247"/>
      <c r="Y828" s="362" t="s">
        <v>344</v>
      </c>
      <c r="Z828" s="363"/>
      <c r="AA828" s="363"/>
      <c r="AB828" s="363"/>
      <c r="AC828" s="152" t="s">
        <v>330</v>
      </c>
      <c r="AD828" s="152"/>
      <c r="AE828" s="152"/>
      <c r="AF828" s="152"/>
      <c r="AG828" s="152"/>
      <c r="AH828" s="362" t="s">
        <v>257</v>
      </c>
      <c r="AI828" s="360"/>
      <c r="AJ828" s="360"/>
      <c r="AK828" s="360"/>
      <c r="AL828" s="360" t="s">
        <v>21</v>
      </c>
      <c r="AM828" s="360"/>
      <c r="AN828" s="360"/>
      <c r="AO828" s="364"/>
      <c r="AP828" s="365" t="s">
        <v>294</v>
      </c>
      <c r="AQ828" s="365"/>
      <c r="AR828" s="365"/>
      <c r="AS828" s="365"/>
      <c r="AT828" s="365"/>
      <c r="AU828" s="365"/>
      <c r="AV828" s="365"/>
      <c r="AW828" s="365"/>
      <c r="AX828" s="365"/>
      <c r="AY828" s="34">
        <f>$AY$826</f>
        <v>0</v>
      </c>
    </row>
    <row r="829" spans="1:51" ht="26.25" hidden="1" customHeight="1" x14ac:dyDescent="0.15">
      <c r="A829" s="1071">
        <v>1</v>
      </c>
      <c r="B829" s="107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2"/>
      <c r="AD829" s="1072"/>
      <c r="AE829" s="1072"/>
      <c r="AF829" s="1072"/>
      <c r="AG829" s="1072"/>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hidden="1" customHeight="1" x14ac:dyDescent="0.15">
      <c r="A830" s="1071">
        <v>2</v>
      </c>
      <c r="B830" s="107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2"/>
      <c r="AD830" s="1072"/>
      <c r="AE830" s="1072"/>
      <c r="AF830" s="1072"/>
      <c r="AG830" s="107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71">
        <v>3</v>
      </c>
      <c r="B831" s="107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2"/>
      <c r="AD831" s="1072"/>
      <c r="AE831" s="1072"/>
      <c r="AF831" s="1072"/>
      <c r="AG831" s="107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71">
        <v>4</v>
      </c>
      <c r="B832" s="107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2"/>
      <c r="AD832" s="1072"/>
      <c r="AE832" s="1072"/>
      <c r="AF832" s="1072"/>
      <c r="AG832" s="107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71">
        <v>5</v>
      </c>
      <c r="B833" s="107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2"/>
      <c r="AD833" s="1072"/>
      <c r="AE833" s="1072"/>
      <c r="AF833" s="1072"/>
      <c r="AG833" s="107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71">
        <v>6</v>
      </c>
      <c r="B834" s="107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2"/>
      <c r="AD834" s="1072"/>
      <c r="AE834" s="1072"/>
      <c r="AF834" s="1072"/>
      <c r="AG834" s="107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71">
        <v>7</v>
      </c>
      <c r="B835" s="107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2"/>
      <c r="AD835" s="1072"/>
      <c r="AE835" s="1072"/>
      <c r="AF835" s="1072"/>
      <c r="AG835" s="107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71">
        <v>8</v>
      </c>
      <c r="B836" s="107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2"/>
      <c r="AD836" s="1072"/>
      <c r="AE836" s="1072"/>
      <c r="AF836" s="1072"/>
      <c r="AG836" s="107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71">
        <v>9</v>
      </c>
      <c r="B837" s="107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2"/>
      <c r="AD837" s="1072"/>
      <c r="AE837" s="1072"/>
      <c r="AF837" s="1072"/>
      <c r="AG837" s="107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71">
        <v>10</v>
      </c>
      <c r="B838" s="107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2"/>
      <c r="AD838" s="1072"/>
      <c r="AE838" s="1072"/>
      <c r="AF838" s="1072"/>
      <c r="AG838" s="107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71">
        <v>11</v>
      </c>
      <c r="B839" s="107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2"/>
      <c r="AD839" s="1072"/>
      <c r="AE839" s="1072"/>
      <c r="AF839" s="1072"/>
      <c r="AG839" s="107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71">
        <v>12</v>
      </c>
      <c r="B840" s="107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2"/>
      <c r="AD840" s="1072"/>
      <c r="AE840" s="1072"/>
      <c r="AF840" s="1072"/>
      <c r="AG840" s="107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71">
        <v>13</v>
      </c>
      <c r="B841" s="107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2"/>
      <c r="AD841" s="1072"/>
      <c r="AE841" s="1072"/>
      <c r="AF841" s="1072"/>
      <c r="AG841" s="107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71">
        <v>14</v>
      </c>
      <c r="B842" s="107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2"/>
      <c r="AD842" s="1072"/>
      <c r="AE842" s="1072"/>
      <c r="AF842" s="1072"/>
      <c r="AG842" s="107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71">
        <v>15</v>
      </c>
      <c r="B843" s="107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2"/>
      <c r="AD843" s="1072"/>
      <c r="AE843" s="1072"/>
      <c r="AF843" s="1072"/>
      <c r="AG843" s="107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71">
        <v>16</v>
      </c>
      <c r="B844" s="107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2"/>
      <c r="AD844" s="1072"/>
      <c r="AE844" s="1072"/>
      <c r="AF844" s="1072"/>
      <c r="AG844" s="107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71">
        <v>17</v>
      </c>
      <c r="B845" s="107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2"/>
      <c r="AD845" s="1072"/>
      <c r="AE845" s="1072"/>
      <c r="AF845" s="1072"/>
      <c r="AG845" s="107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71">
        <v>18</v>
      </c>
      <c r="B846" s="107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2"/>
      <c r="AD846" s="1072"/>
      <c r="AE846" s="1072"/>
      <c r="AF846" s="1072"/>
      <c r="AG846" s="107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71">
        <v>19</v>
      </c>
      <c r="B847" s="107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2"/>
      <c r="AD847" s="1072"/>
      <c r="AE847" s="1072"/>
      <c r="AF847" s="1072"/>
      <c r="AG847" s="107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71">
        <v>20</v>
      </c>
      <c r="B848" s="107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2"/>
      <c r="AD848" s="1072"/>
      <c r="AE848" s="1072"/>
      <c r="AF848" s="1072"/>
      <c r="AG848" s="107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71">
        <v>21</v>
      </c>
      <c r="B849" s="107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2"/>
      <c r="AD849" s="1072"/>
      <c r="AE849" s="1072"/>
      <c r="AF849" s="1072"/>
      <c r="AG849" s="107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71">
        <v>22</v>
      </c>
      <c r="B850" s="107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2"/>
      <c r="AD850" s="1072"/>
      <c r="AE850" s="1072"/>
      <c r="AF850" s="1072"/>
      <c r="AG850" s="107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71">
        <v>23</v>
      </c>
      <c r="B851" s="107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2"/>
      <c r="AD851" s="1072"/>
      <c r="AE851" s="1072"/>
      <c r="AF851" s="1072"/>
      <c r="AG851" s="107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71">
        <v>24</v>
      </c>
      <c r="B852" s="10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2"/>
      <c r="AD852" s="1072"/>
      <c r="AE852" s="1072"/>
      <c r="AF852" s="1072"/>
      <c r="AG852" s="107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71">
        <v>25</v>
      </c>
      <c r="B853" s="10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2"/>
      <c r="AD853" s="1072"/>
      <c r="AE853" s="1072"/>
      <c r="AF853" s="1072"/>
      <c r="AG853" s="107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71">
        <v>26</v>
      </c>
      <c r="B854" s="10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2"/>
      <c r="AD854" s="1072"/>
      <c r="AE854" s="1072"/>
      <c r="AF854" s="1072"/>
      <c r="AG854" s="107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71">
        <v>27</v>
      </c>
      <c r="B855" s="10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2"/>
      <c r="AD855" s="1072"/>
      <c r="AE855" s="1072"/>
      <c r="AF855" s="1072"/>
      <c r="AG855" s="107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71">
        <v>28</v>
      </c>
      <c r="B856" s="10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2"/>
      <c r="AD856" s="1072"/>
      <c r="AE856" s="1072"/>
      <c r="AF856" s="1072"/>
      <c r="AG856" s="107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71">
        <v>29</v>
      </c>
      <c r="B857" s="10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2"/>
      <c r="AD857" s="1072"/>
      <c r="AE857" s="1072"/>
      <c r="AF857" s="1072"/>
      <c r="AG857" s="107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71">
        <v>30</v>
      </c>
      <c r="B858" s="10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2"/>
      <c r="AD858" s="1072"/>
      <c r="AE858" s="1072"/>
      <c r="AF858" s="1072"/>
      <c r="AG858" s="107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293</v>
      </c>
      <c r="K861" s="361"/>
      <c r="L861" s="361"/>
      <c r="M861" s="361"/>
      <c r="N861" s="361"/>
      <c r="O861" s="361"/>
      <c r="P861" s="247" t="s">
        <v>27</v>
      </c>
      <c r="Q861" s="247"/>
      <c r="R861" s="247"/>
      <c r="S861" s="247"/>
      <c r="T861" s="247"/>
      <c r="U861" s="247"/>
      <c r="V861" s="247"/>
      <c r="W861" s="247"/>
      <c r="X861" s="247"/>
      <c r="Y861" s="362" t="s">
        <v>344</v>
      </c>
      <c r="Z861" s="363"/>
      <c r="AA861" s="363"/>
      <c r="AB861" s="363"/>
      <c r="AC861" s="152" t="s">
        <v>330</v>
      </c>
      <c r="AD861" s="152"/>
      <c r="AE861" s="152"/>
      <c r="AF861" s="152"/>
      <c r="AG861" s="152"/>
      <c r="AH861" s="362" t="s">
        <v>257</v>
      </c>
      <c r="AI861" s="360"/>
      <c r="AJ861" s="360"/>
      <c r="AK861" s="360"/>
      <c r="AL861" s="360" t="s">
        <v>21</v>
      </c>
      <c r="AM861" s="360"/>
      <c r="AN861" s="360"/>
      <c r="AO861" s="364"/>
      <c r="AP861" s="365" t="s">
        <v>294</v>
      </c>
      <c r="AQ861" s="365"/>
      <c r="AR861" s="365"/>
      <c r="AS861" s="365"/>
      <c r="AT861" s="365"/>
      <c r="AU861" s="365"/>
      <c r="AV861" s="365"/>
      <c r="AW861" s="365"/>
      <c r="AX861" s="365"/>
      <c r="AY861" s="34">
        <f>$AY$859</f>
        <v>0</v>
      </c>
    </row>
    <row r="862" spans="1:51" ht="26.25" hidden="1" customHeight="1" x14ac:dyDescent="0.15">
      <c r="A862" s="1071">
        <v>1</v>
      </c>
      <c r="B862" s="10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2"/>
      <c r="AD862" s="1072"/>
      <c r="AE862" s="1072"/>
      <c r="AF862" s="1072"/>
      <c r="AG862" s="1072"/>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hidden="1" customHeight="1" x14ac:dyDescent="0.15">
      <c r="A863" s="1071">
        <v>2</v>
      </c>
      <c r="B863" s="10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2"/>
      <c r="AD863" s="1072"/>
      <c r="AE863" s="1072"/>
      <c r="AF863" s="1072"/>
      <c r="AG863" s="107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71">
        <v>3</v>
      </c>
      <c r="B864" s="10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2"/>
      <c r="AD864" s="1072"/>
      <c r="AE864" s="1072"/>
      <c r="AF864" s="1072"/>
      <c r="AG864" s="107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71">
        <v>4</v>
      </c>
      <c r="B865" s="10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2"/>
      <c r="AD865" s="1072"/>
      <c r="AE865" s="1072"/>
      <c r="AF865" s="1072"/>
      <c r="AG865" s="107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71">
        <v>5</v>
      </c>
      <c r="B866" s="10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2"/>
      <c r="AD866" s="1072"/>
      <c r="AE866" s="1072"/>
      <c r="AF866" s="1072"/>
      <c r="AG866" s="107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71">
        <v>6</v>
      </c>
      <c r="B867" s="10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2"/>
      <c r="AD867" s="1072"/>
      <c r="AE867" s="1072"/>
      <c r="AF867" s="1072"/>
      <c r="AG867" s="107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71">
        <v>7</v>
      </c>
      <c r="B868" s="10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2"/>
      <c r="AD868" s="1072"/>
      <c r="AE868" s="1072"/>
      <c r="AF868" s="1072"/>
      <c r="AG868" s="107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71">
        <v>8</v>
      </c>
      <c r="B869" s="10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2"/>
      <c r="AD869" s="1072"/>
      <c r="AE869" s="1072"/>
      <c r="AF869" s="1072"/>
      <c r="AG869" s="107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71">
        <v>9</v>
      </c>
      <c r="B870" s="10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2"/>
      <c r="AD870" s="1072"/>
      <c r="AE870" s="1072"/>
      <c r="AF870" s="1072"/>
      <c r="AG870" s="107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71">
        <v>10</v>
      </c>
      <c r="B871" s="10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2"/>
      <c r="AD871" s="1072"/>
      <c r="AE871" s="1072"/>
      <c r="AF871" s="1072"/>
      <c r="AG871" s="107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71">
        <v>11</v>
      </c>
      <c r="B872" s="10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2"/>
      <c r="AD872" s="1072"/>
      <c r="AE872" s="1072"/>
      <c r="AF872" s="1072"/>
      <c r="AG872" s="107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71">
        <v>12</v>
      </c>
      <c r="B873" s="10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2"/>
      <c r="AD873" s="1072"/>
      <c r="AE873" s="1072"/>
      <c r="AF873" s="1072"/>
      <c r="AG873" s="107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71">
        <v>13</v>
      </c>
      <c r="B874" s="10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2"/>
      <c r="AD874" s="1072"/>
      <c r="AE874" s="1072"/>
      <c r="AF874" s="1072"/>
      <c r="AG874" s="107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71">
        <v>14</v>
      </c>
      <c r="B875" s="107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2"/>
      <c r="AD875" s="1072"/>
      <c r="AE875" s="1072"/>
      <c r="AF875" s="1072"/>
      <c r="AG875" s="107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71">
        <v>15</v>
      </c>
      <c r="B876" s="107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2"/>
      <c r="AD876" s="1072"/>
      <c r="AE876" s="1072"/>
      <c r="AF876" s="1072"/>
      <c r="AG876" s="107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71">
        <v>16</v>
      </c>
      <c r="B877" s="107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2"/>
      <c r="AD877" s="1072"/>
      <c r="AE877" s="1072"/>
      <c r="AF877" s="1072"/>
      <c r="AG877" s="107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71">
        <v>17</v>
      </c>
      <c r="B878" s="107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2"/>
      <c r="AD878" s="1072"/>
      <c r="AE878" s="1072"/>
      <c r="AF878" s="1072"/>
      <c r="AG878" s="107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71">
        <v>18</v>
      </c>
      <c r="B879" s="107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2"/>
      <c r="AD879" s="1072"/>
      <c r="AE879" s="1072"/>
      <c r="AF879" s="1072"/>
      <c r="AG879" s="107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71">
        <v>19</v>
      </c>
      <c r="B880" s="107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2"/>
      <c r="AD880" s="1072"/>
      <c r="AE880" s="1072"/>
      <c r="AF880" s="1072"/>
      <c r="AG880" s="107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71">
        <v>20</v>
      </c>
      <c r="B881" s="107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2"/>
      <c r="AD881" s="1072"/>
      <c r="AE881" s="1072"/>
      <c r="AF881" s="1072"/>
      <c r="AG881" s="107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71">
        <v>21</v>
      </c>
      <c r="B882" s="10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2"/>
      <c r="AD882" s="1072"/>
      <c r="AE882" s="1072"/>
      <c r="AF882" s="1072"/>
      <c r="AG882" s="107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71">
        <v>22</v>
      </c>
      <c r="B883" s="10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2"/>
      <c r="AD883" s="1072"/>
      <c r="AE883" s="1072"/>
      <c r="AF883" s="1072"/>
      <c r="AG883" s="107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71">
        <v>23</v>
      </c>
      <c r="B884" s="10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2"/>
      <c r="AD884" s="1072"/>
      <c r="AE884" s="1072"/>
      <c r="AF884" s="1072"/>
      <c r="AG884" s="107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71">
        <v>24</v>
      </c>
      <c r="B885" s="10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2"/>
      <c r="AD885" s="1072"/>
      <c r="AE885" s="1072"/>
      <c r="AF885" s="1072"/>
      <c r="AG885" s="107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71">
        <v>25</v>
      </c>
      <c r="B886" s="10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2"/>
      <c r="AD886" s="1072"/>
      <c r="AE886" s="1072"/>
      <c r="AF886" s="1072"/>
      <c r="AG886" s="107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71">
        <v>26</v>
      </c>
      <c r="B887" s="10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2"/>
      <c r="AD887" s="1072"/>
      <c r="AE887" s="1072"/>
      <c r="AF887" s="1072"/>
      <c r="AG887" s="107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71">
        <v>27</v>
      </c>
      <c r="B888" s="10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2"/>
      <c r="AD888" s="1072"/>
      <c r="AE888" s="1072"/>
      <c r="AF888" s="1072"/>
      <c r="AG888" s="107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71">
        <v>28</v>
      </c>
      <c r="B889" s="10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2"/>
      <c r="AD889" s="1072"/>
      <c r="AE889" s="1072"/>
      <c r="AF889" s="1072"/>
      <c r="AG889" s="107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71">
        <v>29</v>
      </c>
      <c r="B890" s="10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2"/>
      <c r="AD890" s="1072"/>
      <c r="AE890" s="1072"/>
      <c r="AF890" s="1072"/>
      <c r="AG890" s="107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71">
        <v>30</v>
      </c>
      <c r="B891" s="10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2"/>
      <c r="AD891" s="1072"/>
      <c r="AE891" s="1072"/>
      <c r="AF891" s="1072"/>
      <c r="AG891" s="107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293</v>
      </c>
      <c r="K894" s="361"/>
      <c r="L894" s="361"/>
      <c r="M894" s="361"/>
      <c r="N894" s="361"/>
      <c r="O894" s="361"/>
      <c r="P894" s="247" t="s">
        <v>27</v>
      </c>
      <c r="Q894" s="247"/>
      <c r="R894" s="247"/>
      <c r="S894" s="247"/>
      <c r="T894" s="247"/>
      <c r="U894" s="247"/>
      <c r="V894" s="247"/>
      <c r="W894" s="247"/>
      <c r="X894" s="247"/>
      <c r="Y894" s="362" t="s">
        <v>344</v>
      </c>
      <c r="Z894" s="363"/>
      <c r="AA894" s="363"/>
      <c r="AB894" s="363"/>
      <c r="AC894" s="152" t="s">
        <v>330</v>
      </c>
      <c r="AD894" s="152"/>
      <c r="AE894" s="152"/>
      <c r="AF894" s="152"/>
      <c r="AG894" s="152"/>
      <c r="AH894" s="362" t="s">
        <v>257</v>
      </c>
      <c r="AI894" s="360"/>
      <c r="AJ894" s="360"/>
      <c r="AK894" s="360"/>
      <c r="AL894" s="360" t="s">
        <v>21</v>
      </c>
      <c r="AM894" s="360"/>
      <c r="AN894" s="360"/>
      <c r="AO894" s="364"/>
      <c r="AP894" s="365" t="s">
        <v>294</v>
      </c>
      <c r="AQ894" s="365"/>
      <c r="AR894" s="365"/>
      <c r="AS894" s="365"/>
      <c r="AT894" s="365"/>
      <c r="AU894" s="365"/>
      <c r="AV894" s="365"/>
      <c r="AW894" s="365"/>
      <c r="AX894" s="365"/>
      <c r="AY894" s="34">
        <f>$AY$892</f>
        <v>0</v>
      </c>
    </row>
    <row r="895" spans="1:51" ht="26.25" hidden="1" customHeight="1" x14ac:dyDescent="0.15">
      <c r="A895" s="1071">
        <v>1</v>
      </c>
      <c r="B895" s="10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2"/>
      <c r="AD895" s="1072"/>
      <c r="AE895" s="1072"/>
      <c r="AF895" s="1072"/>
      <c r="AG895" s="1072"/>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hidden="1" customHeight="1" x14ac:dyDescent="0.15">
      <c r="A896" s="1071">
        <v>2</v>
      </c>
      <c r="B896" s="10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2"/>
      <c r="AD896" s="1072"/>
      <c r="AE896" s="1072"/>
      <c r="AF896" s="1072"/>
      <c r="AG896" s="107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71">
        <v>3</v>
      </c>
      <c r="B897" s="10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2"/>
      <c r="AD897" s="1072"/>
      <c r="AE897" s="1072"/>
      <c r="AF897" s="1072"/>
      <c r="AG897" s="107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71">
        <v>4</v>
      </c>
      <c r="B898" s="10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2"/>
      <c r="AD898" s="1072"/>
      <c r="AE898" s="1072"/>
      <c r="AF898" s="1072"/>
      <c r="AG898" s="107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71">
        <v>5</v>
      </c>
      <c r="B899" s="10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2"/>
      <c r="AD899" s="1072"/>
      <c r="AE899" s="1072"/>
      <c r="AF899" s="1072"/>
      <c r="AG899" s="107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71">
        <v>6</v>
      </c>
      <c r="B900" s="10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2"/>
      <c r="AD900" s="1072"/>
      <c r="AE900" s="1072"/>
      <c r="AF900" s="1072"/>
      <c r="AG900" s="107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71">
        <v>7</v>
      </c>
      <c r="B901" s="10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2"/>
      <c r="AD901" s="1072"/>
      <c r="AE901" s="1072"/>
      <c r="AF901" s="1072"/>
      <c r="AG901" s="107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71">
        <v>8</v>
      </c>
      <c r="B902" s="10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2"/>
      <c r="AD902" s="1072"/>
      <c r="AE902" s="1072"/>
      <c r="AF902" s="1072"/>
      <c r="AG902" s="107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71">
        <v>9</v>
      </c>
      <c r="B903" s="10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2"/>
      <c r="AD903" s="1072"/>
      <c r="AE903" s="1072"/>
      <c r="AF903" s="1072"/>
      <c r="AG903" s="107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71">
        <v>10</v>
      </c>
      <c r="B904" s="10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2"/>
      <c r="AD904" s="1072"/>
      <c r="AE904" s="1072"/>
      <c r="AF904" s="1072"/>
      <c r="AG904" s="107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71">
        <v>11</v>
      </c>
      <c r="B905" s="10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2"/>
      <c r="AD905" s="1072"/>
      <c r="AE905" s="1072"/>
      <c r="AF905" s="1072"/>
      <c r="AG905" s="107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71">
        <v>12</v>
      </c>
      <c r="B906" s="10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2"/>
      <c r="AD906" s="1072"/>
      <c r="AE906" s="1072"/>
      <c r="AF906" s="1072"/>
      <c r="AG906" s="107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71">
        <v>13</v>
      </c>
      <c r="B907" s="10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2"/>
      <c r="AD907" s="1072"/>
      <c r="AE907" s="1072"/>
      <c r="AF907" s="1072"/>
      <c r="AG907" s="107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71">
        <v>14</v>
      </c>
      <c r="B908" s="107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2"/>
      <c r="AD908" s="1072"/>
      <c r="AE908" s="1072"/>
      <c r="AF908" s="1072"/>
      <c r="AG908" s="107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71">
        <v>15</v>
      </c>
      <c r="B909" s="107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2"/>
      <c r="AD909" s="1072"/>
      <c r="AE909" s="1072"/>
      <c r="AF909" s="1072"/>
      <c r="AG909" s="107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71">
        <v>16</v>
      </c>
      <c r="B910" s="107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2"/>
      <c r="AD910" s="1072"/>
      <c r="AE910" s="1072"/>
      <c r="AF910" s="1072"/>
      <c r="AG910" s="107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71">
        <v>17</v>
      </c>
      <c r="B911" s="107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2"/>
      <c r="AD911" s="1072"/>
      <c r="AE911" s="1072"/>
      <c r="AF911" s="1072"/>
      <c r="AG911" s="107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71">
        <v>18</v>
      </c>
      <c r="B912" s="10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2"/>
      <c r="AD912" s="1072"/>
      <c r="AE912" s="1072"/>
      <c r="AF912" s="1072"/>
      <c r="AG912" s="107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71">
        <v>19</v>
      </c>
      <c r="B913" s="107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2"/>
      <c r="AD913" s="1072"/>
      <c r="AE913" s="1072"/>
      <c r="AF913" s="1072"/>
      <c r="AG913" s="107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71">
        <v>20</v>
      </c>
      <c r="B914" s="107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2"/>
      <c r="AD914" s="1072"/>
      <c r="AE914" s="1072"/>
      <c r="AF914" s="1072"/>
      <c r="AG914" s="107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71">
        <v>21</v>
      </c>
      <c r="B915" s="10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2"/>
      <c r="AD915" s="1072"/>
      <c r="AE915" s="1072"/>
      <c r="AF915" s="1072"/>
      <c r="AG915" s="107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71">
        <v>22</v>
      </c>
      <c r="B916" s="10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2"/>
      <c r="AD916" s="1072"/>
      <c r="AE916" s="1072"/>
      <c r="AF916" s="1072"/>
      <c r="AG916" s="107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71">
        <v>23</v>
      </c>
      <c r="B917" s="10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2"/>
      <c r="AD917" s="1072"/>
      <c r="AE917" s="1072"/>
      <c r="AF917" s="1072"/>
      <c r="AG917" s="107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71">
        <v>24</v>
      </c>
      <c r="B918" s="10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2"/>
      <c r="AD918" s="1072"/>
      <c r="AE918" s="1072"/>
      <c r="AF918" s="1072"/>
      <c r="AG918" s="107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71">
        <v>25</v>
      </c>
      <c r="B919" s="10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2"/>
      <c r="AD919" s="1072"/>
      <c r="AE919" s="1072"/>
      <c r="AF919" s="1072"/>
      <c r="AG919" s="107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71">
        <v>26</v>
      </c>
      <c r="B920" s="10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2"/>
      <c r="AD920" s="1072"/>
      <c r="AE920" s="1072"/>
      <c r="AF920" s="1072"/>
      <c r="AG920" s="107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71">
        <v>27</v>
      </c>
      <c r="B921" s="10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2"/>
      <c r="AD921" s="1072"/>
      <c r="AE921" s="1072"/>
      <c r="AF921" s="1072"/>
      <c r="AG921" s="107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71">
        <v>28</v>
      </c>
      <c r="B922" s="10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2"/>
      <c r="AD922" s="1072"/>
      <c r="AE922" s="1072"/>
      <c r="AF922" s="1072"/>
      <c r="AG922" s="107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71">
        <v>29</v>
      </c>
      <c r="B923" s="10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2"/>
      <c r="AD923" s="1072"/>
      <c r="AE923" s="1072"/>
      <c r="AF923" s="1072"/>
      <c r="AG923" s="107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71">
        <v>30</v>
      </c>
      <c r="B924" s="10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2"/>
      <c r="AD924" s="1072"/>
      <c r="AE924" s="1072"/>
      <c r="AF924" s="1072"/>
      <c r="AG924" s="107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293</v>
      </c>
      <c r="K927" s="361"/>
      <c r="L927" s="361"/>
      <c r="M927" s="361"/>
      <c r="N927" s="361"/>
      <c r="O927" s="361"/>
      <c r="P927" s="247" t="s">
        <v>27</v>
      </c>
      <c r="Q927" s="247"/>
      <c r="R927" s="247"/>
      <c r="S927" s="247"/>
      <c r="T927" s="247"/>
      <c r="U927" s="247"/>
      <c r="V927" s="247"/>
      <c r="W927" s="247"/>
      <c r="X927" s="247"/>
      <c r="Y927" s="362" t="s">
        <v>344</v>
      </c>
      <c r="Z927" s="363"/>
      <c r="AA927" s="363"/>
      <c r="AB927" s="363"/>
      <c r="AC927" s="152" t="s">
        <v>330</v>
      </c>
      <c r="AD927" s="152"/>
      <c r="AE927" s="152"/>
      <c r="AF927" s="152"/>
      <c r="AG927" s="152"/>
      <c r="AH927" s="362" t="s">
        <v>257</v>
      </c>
      <c r="AI927" s="360"/>
      <c r="AJ927" s="360"/>
      <c r="AK927" s="360"/>
      <c r="AL927" s="360" t="s">
        <v>21</v>
      </c>
      <c r="AM927" s="360"/>
      <c r="AN927" s="360"/>
      <c r="AO927" s="364"/>
      <c r="AP927" s="365" t="s">
        <v>294</v>
      </c>
      <c r="AQ927" s="365"/>
      <c r="AR927" s="365"/>
      <c r="AS927" s="365"/>
      <c r="AT927" s="365"/>
      <c r="AU927" s="365"/>
      <c r="AV927" s="365"/>
      <c r="AW927" s="365"/>
      <c r="AX927" s="365"/>
      <c r="AY927" s="34">
        <f>$AY$925</f>
        <v>0</v>
      </c>
    </row>
    <row r="928" spans="1:51" ht="26.25" hidden="1" customHeight="1" x14ac:dyDescent="0.15">
      <c r="A928" s="1071">
        <v>1</v>
      </c>
      <c r="B928" s="107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2"/>
      <c r="AD928" s="1072"/>
      <c r="AE928" s="1072"/>
      <c r="AF928" s="1072"/>
      <c r="AG928" s="1072"/>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hidden="1" customHeight="1" x14ac:dyDescent="0.15">
      <c r="A929" s="1071">
        <v>2</v>
      </c>
      <c r="B929" s="10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2"/>
      <c r="AD929" s="1072"/>
      <c r="AE929" s="1072"/>
      <c r="AF929" s="1072"/>
      <c r="AG929" s="107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71">
        <v>3</v>
      </c>
      <c r="B930" s="10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2"/>
      <c r="AD930" s="1072"/>
      <c r="AE930" s="1072"/>
      <c r="AF930" s="1072"/>
      <c r="AG930" s="107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71">
        <v>4</v>
      </c>
      <c r="B931" s="10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2"/>
      <c r="AD931" s="1072"/>
      <c r="AE931" s="1072"/>
      <c r="AF931" s="1072"/>
      <c r="AG931" s="107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71">
        <v>5</v>
      </c>
      <c r="B932" s="10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2"/>
      <c r="AD932" s="1072"/>
      <c r="AE932" s="1072"/>
      <c r="AF932" s="1072"/>
      <c r="AG932" s="107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71">
        <v>6</v>
      </c>
      <c r="B933" s="10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2"/>
      <c r="AD933" s="1072"/>
      <c r="AE933" s="1072"/>
      <c r="AF933" s="1072"/>
      <c r="AG933" s="107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71">
        <v>7</v>
      </c>
      <c r="B934" s="10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2"/>
      <c r="AD934" s="1072"/>
      <c r="AE934" s="1072"/>
      <c r="AF934" s="1072"/>
      <c r="AG934" s="107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71">
        <v>8</v>
      </c>
      <c r="B935" s="10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2"/>
      <c r="AD935" s="1072"/>
      <c r="AE935" s="1072"/>
      <c r="AF935" s="1072"/>
      <c r="AG935" s="107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71">
        <v>9</v>
      </c>
      <c r="B936" s="10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2"/>
      <c r="AD936" s="1072"/>
      <c r="AE936" s="1072"/>
      <c r="AF936" s="1072"/>
      <c r="AG936" s="107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71">
        <v>10</v>
      </c>
      <c r="B937" s="10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2"/>
      <c r="AD937" s="1072"/>
      <c r="AE937" s="1072"/>
      <c r="AF937" s="1072"/>
      <c r="AG937" s="107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71">
        <v>11</v>
      </c>
      <c r="B938" s="10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2"/>
      <c r="AD938" s="1072"/>
      <c r="AE938" s="1072"/>
      <c r="AF938" s="1072"/>
      <c r="AG938" s="107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71">
        <v>12</v>
      </c>
      <c r="B939" s="10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2"/>
      <c r="AD939" s="1072"/>
      <c r="AE939" s="1072"/>
      <c r="AF939" s="1072"/>
      <c r="AG939" s="107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71">
        <v>13</v>
      </c>
      <c r="B940" s="10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2"/>
      <c r="AD940" s="1072"/>
      <c r="AE940" s="1072"/>
      <c r="AF940" s="1072"/>
      <c r="AG940" s="107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71">
        <v>14</v>
      </c>
      <c r="B941" s="107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2"/>
      <c r="AD941" s="1072"/>
      <c r="AE941" s="1072"/>
      <c r="AF941" s="1072"/>
      <c r="AG941" s="107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71">
        <v>15</v>
      </c>
      <c r="B942" s="107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2"/>
      <c r="AD942" s="1072"/>
      <c r="AE942" s="1072"/>
      <c r="AF942" s="1072"/>
      <c r="AG942" s="107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71">
        <v>16</v>
      </c>
      <c r="B943" s="107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2"/>
      <c r="AD943" s="1072"/>
      <c r="AE943" s="1072"/>
      <c r="AF943" s="1072"/>
      <c r="AG943" s="107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71">
        <v>17</v>
      </c>
      <c r="B944" s="107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2"/>
      <c r="AD944" s="1072"/>
      <c r="AE944" s="1072"/>
      <c r="AF944" s="1072"/>
      <c r="AG944" s="107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71">
        <v>18</v>
      </c>
      <c r="B945" s="10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2"/>
      <c r="AD945" s="1072"/>
      <c r="AE945" s="1072"/>
      <c r="AF945" s="1072"/>
      <c r="AG945" s="107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71">
        <v>19</v>
      </c>
      <c r="B946" s="107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2"/>
      <c r="AD946" s="1072"/>
      <c r="AE946" s="1072"/>
      <c r="AF946" s="1072"/>
      <c r="AG946" s="107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71">
        <v>20</v>
      </c>
      <c r="B947" s="107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2"/>
      <c r="AD947" s="1072"/>
      <c r="AE947" s="1072"/>
      <c r="AF947" s="1072"/>
      <c r="AG947" s="107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71">
        <v>21</v>
      </c>
      <c r="B948" s="10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2"/>
      <c r="AD948" s="1072"/>
      <c r="AE948" s="1072"/>
      <c r="AF948" s="1072"/>
      <c r="AG948" s="107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71">
        <v>22</v>
      </c>
      <c r="B949" s="10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2"/>
      <c r="AD949" s="1072"/>
      <c r="AE949" s="1072"/>
      <c r="AF949" s="1072"/>
      <c r="AG949" s="107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71">
        <v>23</v>
      </c>
      <c r="B950" s="10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2"/>
      <c r="AD950" s="1072"/>
      <c r="AE950" s="1072"/>
      <c r="AF950" s="1072"/>
      <c r="AG950" s="107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71">
        <v>24</v>
      </c>
      <c r="B951" s="10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2"/>
      <c r="AD951" s="1072"/>
      <c r="AE951" s="1072"/>
      <c r="AF951" s="1072"/>
      <c r="AG951" s="107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71">
        <v>25</v>
      </c>
      <c r="B952" s="10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2"/>
      <c r="AD952" s="1072"/>
      <c r="AE952" s="1072"/>
      <c r="AF952" s="1072"/>
      <c r="AG952" s="107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71">
        <v>26</v>
      </c>
      <c r="B953" s="10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2"/>
      <c r="AD953" s="1072"/>
      <c r="AE953" s="1072"/>
      <c r="AF953" s="1072"/>
      <c r="AG953" s="107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71">
        <v>27</v>
      </c>
      <c r="B954" s="10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2"/>
      <c r="AD954" s="1072"/>
      <c r="AE954" s="1072"/>
      <c r="AF954" s="1072"/>
      <c r="AG954" s="107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71">
        <v>28</v>
      </c>
      <c r="B955" s="10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2"/>
      <c r="AD955" s="1072"/>
      <c r="AE955" s="1072"/>
      <c r="AF955" s="1072"/>
      <c r="AG955" s="107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71">
        <v>29</v>
      </c>
      <c r="B956" s="10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2"/>
      <c r="AD956" s="1072"/>
      <c r="AE956" s="1072"/>
      <c r="AF956" s="1072"/>
      <c r="AG956" s="107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71">
        <v>30</v>
      </c>
      <c r="B957" s="10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2"/>
      <c r="AD957" s="1072"/>
      <c r="AE957" s="1072"/>
      <c r="AF957" s="1072"/>
      <c r="AG957" s="107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293</v>
      </c>
      <c r="K960" s="361"/>
      <c r="L960" s="361"/>
      <c r="M960" s="361"/>
      <c r="N960" s="361"/>
      <c r="O960" s="361"/>
      <c r="P960" s="247" t="s">
        <v>27</v>
      </c>
      <c r="Q960" s="247"/>
      <c r="R960" s="247"/>
      <c r="S960" s="247"/>
      <c r="T960" s="247"/>
      <c r="U960" s="247"/>
      <c r="V960" s="247"/>
      <c r="W960" s="247"/>
      <c r="X960" s="247"/>
      <c r="Y960" s="362" t="s">
        <v>344</v>
      </c>
      <c r="Z960" s="363"/>
      <c r="AA960" s="363"/>
      <c r="AB960" s="363"/>
      <c r="AC960" s="152" t="s">
        <v>330</v>
      </c>
      <c r="AD960" s="152"/>
      <c r="AE960" s="152"/>
      <c r="AF960" s="152"/>
      <c r="AG960" s="152"/>
      <c r="AH960" s="362" t="s">
        <v>257</v>
      </c>
      <c r="AI960" s="360"/>
      <c r="AJ960" s="360"/>
      <c r="AK960" s="360"/>
      <c r="AL960" s="360" t="s">
        <v>21</v>
      </c>
      <c r="AM960" s="360"/>
      <c r="AN960" s="360"/>
      <c r="AO960" s="364"/>
      <c r="AP960" s="365" t="s">
        <v>294</v>
      </c>
      <c r="AQ960" s="365"/>
      <c r="AR960" s="365"/>
      <c r="AS960" s="365"/>
      <c r="AT960" s="365"/>
      <c r="AU960" s="365"/>
      <c r="AV960" s="365"/>
      <c r="AW960" s="365"/>
      <c r="AX960" s="365"/>
      <c r="AY960" s="34">
        <f>$AY$958</f>
        <v>0</v>
      </c>
    </row>
    <row r="961" spans="1:51" ht="26.25" hidden="1" customHeight="1" x14ac:dyDescent="0.15">
      <c r="A961" s="1071">
        <v>1</v>
      </c>
      <c r="B961" s="10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2"/>
      <c r="AD961" s="1072"/>
      <c r="AE961" s="1072"/>
      <c r="AF961" s="1072"/>
      <c r="AG961" s="1072"/>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hidden="1" customHeight="1" x14ac:dyDescent="0.15">
      <c r="A962" s="1071">
        <v>2</v>
      </c>
      <c r="B962" s="10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2"/>
      <c r="AD962" s="1072"/>
      <c r="AE962" s="1072"/>
      <c r="AF962" s="1072"/>
      <c r="AG962" s="107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71">
        <v>3</v>
      </c>
      <c r="B963" s="10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2"/>
      <c r="AD963" s="1072"/>
      <c r="AE963" s="1072"/>
      <c r="AF963" s="1072"/>
      <c r="AG963" s="107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71">
        <v>4</v>
      </c>
      <c r="B964" s="10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2"/>
      <c r="AD964" s="1072"/>
      <c r="AE964" s="1072"/>
      <c r="AF964" s="1072"/>
      <c r="AG964" s="107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71">
        <v>5</v>
      </c>
      <c r="B965" s="10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2"/>
      <c r="AD965" s="1072"/>
      <c r="AE965" s="1072"/>
      <c r="AF965" s="1072"/>
      <c r="AG965" s="107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71">
        <v>6</v>
      </c>
      <c r="B966" s="10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2"/>
      <c r="AD966" s="1072"/>
      <c r="AE966" s="1072"/>
      <c r="AF966" s="1072"/>
      <c r="AG966" s="107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71">
        <v>7</v>
      </c>
      <c r="B967" s="10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2"/>
      <c r="AD967" s="1072"/>
      <c r="AE967" s="1072"/>
      <c r="AF967" s="1072"/>
      <c r="AG967" s="107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71">
        <v>8</v>
      </c>
      <c r="B968" s="10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2"/>
      <c r="AD968" s="1072"/>
      <c r="AE968" s="1072"/>
      <c r="AF968" s="1072"/>
      <c r="AG968" s="107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71">
        <v>9</v>
      </c>
      <c r="B969" s="10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2"/>
      <c r="AD969" s="1072"/>
      <c r="AE969" s="1072"/>
      <c r="AF969" s="1072"/>
      <c r="AG969" s="107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71">
        <v>10</v>
      </c>
      <c r="B970" s="10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2"/>
      <c r="AD970" s="1072"/>
      <c r="AE970" s="1072"/>
      <c r="AF970" s="1072"/>
      <c r="AG970" s="107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71">
        <v>11</v>
      </c>
      <c r="B971" s="10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2"/>
      <c r="AD971" s="1072"/>
      <c r="AE971" s="1072"/>
      <c r="AF971" s="1072"/>
      <c r="AG971" s="107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71">
        <v>12</v>
      </c>
      <c r="B972" s="10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2"/>
      <c r="AD972" s="1072"/>
      <c r="AE972" s="1072"/>
      <c r="AF972" s="1072"/>
      <c r="AG972" s="107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71">
        <v>13</v>
      </c>
      <c r="B973" s="10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2"/>
      <c r="AD973" s="1072"/>
      <c r="AE973" s="1072"/>
      <c r="AF973" s="1072"/>
      <c r="AG973" s="107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71">
        <v>14</v>
      </c>
      <c r="B974" s="107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2"/>
      <c r="AD974" s="1072"/>
      <c r="AE974" s="1072"/>
      <c r="AF974" s="1072"/>
      <c r="AG974" s="107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71">
        <v>15</v>
      </c>
      <c r="B975" s="107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2"/>
      <c r="AD975" s="1072"/>
      <c r="AE975" s="1072"/>
      <c r="AF975" s="1072"/>
      <c r="AG975" s="107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71">
        <v>16</v>
      </c>
      <c r="B976" s="107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2"/>
      <c r="AD976" s="1072"/>
      <c r="AE976" s="1072"/>
      <c r="AF976" s="1072"/>
      <c r="AG976" s="107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71">
        <v>17</v>
      </c>
      <c r="B977" s="107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2"/>
      <c r="AD977" s="1072"/>
      <c r="AE977" s="1072"/>
      <c r="AF977" s="1072"/>
      <c r="AG977" s="107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71">
        <v>18</v>
      </c>
      <c r="B978" s="10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2"/>
      <c r="AD978" s="1072"/>
      <c r="AE978" s="1072"/>
      <c r="AF978" s="1072"/>
      <c r="AG978" s="107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71">
        <v>19</v>
      </c>
      <c r="B979" s="107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2"/>
      <c r="AD979" s="1072"/>
      <c r="AE979" s="1072"/>
      <c r="AF979" s="1072"/>
      <c r="AG979" s="107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71">
        <v>20</v>
      </c>
      <c r="B980" s="107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2"/>
      <c r="AD980" s="1072"/>
      <c r="AE980" s="1072"/>
      <c r="AF980" s="1072"/>
      <c r="AG980" s="107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71">
        <v>21</v>
      </c>
      <c r="B981" s="10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2"/>
      <c r="AD981" s="1072"/>
      <c r="AE981" s="1072"/>
      <c r="AF981" s="1072"/>
      <c r="AG981" s="107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71">
        <v>22</v>
      </c>
      <c r="B982" s="10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2"/>
      <c r="AD982" s="1072"/>
      <c r="AE982" s="1072"/>
      <c r="AF982" s="1072"/>
      <c r="AG982" s="107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71">
        <v>23</v>
      </c>
      <c r="B983" s="10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2"/>
      <c r="AD983" s="1072"/>
      <c r="AE983" s="1072"/>
      <c r="AF983" s="1072"/>
      <c r="AG983" s="107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71">
        <v>24</v>
      </c>
      <c r="B984" s="10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2"/>
      <c r="AD984" s="1072"/>
      <c r="AE984" s="1072"/>
      <c r="AF984" s="1072"/>
      <c r="AG984" s="107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71">
        <v>25</v>
      </c>
      <c r="B985" s="10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2"/>
      <c r="AD985" s="1072"/>
      <c r="AE985" s="1072"/>
      <c r="AF985" s="1072"/>
      <c r="AG985" s="107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71">
        <v>26</v>
      </c>
      <c r="B986" s="10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2"/>
      <c r="AD986" s="1072"/>
      <c r="AE986" s="1072"/>
      <c r="AF986" s="1072"/>
      <c r="AG986" s="107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71">
        <v>27</v>
      </c>
      <c r="B987" s="10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2"/>
      <c r="AD987" s="1072"/>
      <c r="AE987" s="1072"/>
      <c r="AF987" s="1072"/>
      <c r="AG987" s="107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71">
        <v>28</v>
      </c>
      <c r="B988" s="10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2"/>
      <c r="AD988" s="1072"/>
      <c r="AE988" s="1072"/>
      <c r="AF988" s="1072"/>
      <c r="AG988" s="107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71">
        <v>29</v>
      </c>
      <c r="B989" s="10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2"/>
      <c r="AD989" s="1072"/>
      <c r="AE989" s="1072"/>
      <c r="AF989" s="1072"/>
      <c r="AG989" s="107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71">
        <v>30</v>
      </c>
      <c r="B990" s="10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2"/>
      <c r="AD990" s="1072"/>
      <c r="AE990" s="1072"/>
      <c r="AF990" s="1072"/>
      <c r="AG990" s="107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293</v>
      </c>
      <c r="K993" s="361"/>
      <c r="L993" s="361"/>
      <c r="M993" s="361"/>
      <c r="N993" s="361"/>
      <c r="O993" s="361"/>
      <c r="P993" s="247" t="s">
        <v>27</v>
      </c>
      <c r="Q993" s="247"/>
      <c r="R993" s="247"/>
      <c r="S993" s="247"/>
      <c r="T993" s="247"/>
      <c r="U993" s="247"/>
      <c r="V993" s="247"/>
      <c r="W993" s="247"/>
      <c r="X993" s="247"/>
      <c r="Y993" s="362" t="s">
        <v>344</v>
      </c>
      <c r="Z993" s="363"/>
      <c r="AA993" s="363"/>
      <c r="AB993" s="363"/>
      <c r="AC993" s="152" t="s">
        <v>330</v>
      </c>
      <c r="AD993" s="152"/>
      <c r="AE993" s="152"/>
      <c r="AF993" s="152"/>
      <c r="AG993" s="152"/>
      <c r="AH993" s="362" t="s">
        <v>257</v>
      </c>
      <c r="AI993" s="360"/>
      <c r="AJ993" s="360"/>
      <c r="AK993" s="360"/>
      <c r="AL993" s="360" t="s">
        <v>21</v>
      </c>
      <c r="AM993" s="360"/>
      <c r="AN993" s="360"/>
      <c r="AO993" s="364"/>
      <c r="AP993" s="365" t="s">
        <v>294</v>
      </c>
      <c r="AQ993" s="365"/>
      <c r="AR993" s="365"/>
      <c r="AS993" s="365"/>
      <c r="AT993" s="365"/>
      <c r="AU993" s="365"/>
      <c r="AV993" s="365"/>
      <c r="AW993" s="365"/>
      <c r="AX993" s="365"/>
      <c r="AY993" s="34">
        <f>$AY$991</f>
        <v>0</v>
      </c>
    </row>
    <row r="994" spans="1:51" ht="26.25" hidden="1" customHeight="1" x14ac:dyDescent="0.15">
      <c r="A994" s="1071">
        <v>1</v>
      </c>
      <c r="B994" s="10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2"/>
      <c r="AD994" s="1072"/>
      <c r="AE994" s="1072"/>
      <c r="AF994" s="1072"/>
      <c r="AG994" s="1072"/>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hidden="1" customHeight="1" x14ac:dyDescent="0.15">
      <c r="A995" s="1071">
        <v>2</v>
      </c>
      <c r="B995" s="10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2"/>
      <c r="AD995" s="1072"/>
      <c r="AE995" s="1072"/>
      <c r="AF995" s="1072"/>
      <c r="AG995" s="107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71">
        <v>3</v>
      </c>
      <c r="B996" s="10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2"/>
      <c r="AD996" s="1072"/>
      <c r="AE996" s="1072"/>
      <c r="AF996" s="1072"/>
      <c r="AG996" s="107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71">
        <v>4</v>
      </c>
      <c r="B997" s="10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2"/>
      <c r="AD997" s="1072"/>
      <c r="AE997" s="1072"/>
      <c r="AF997" s="1072"/>
      <c r="AG997" s="107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71">
        <v>5</v>
      </c>
      <c r="B998" s="10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2"/>
      <c r="AD998" s="1072"/>
      <c r="AE998" s="1072"/>
      <c r="AF998" s="1072"/>
      <c r="AG998" s="107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71">
        <v>6</v>
      </c>
      <c r="B999" s="10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2"/>
      <c r="AD999" s="1072"/>
      <c r="AE999" s="1072"/>
      <c r="AF999" s="1072"/>
      <c r="AG999" s="107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71">
        <v>7</v>
      </c>
      <c r="B1000" s="10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2"/>
      <c r="AD1000" s="1072"/>
      <c r="AE1000" s="1072"/>
      <c r="AF1000" s="1072"/>
      <c r="AG1000" s="107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71">
        <v>8</v>
      </c>
      <c r="B1001" s="10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2"/>
      <c r="AD1001" s="1072"/>
      <c r="AE1001" s="1072"/>
      <c r="AF1001" s="1072"/>
      <c r="AG1001" s="107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71">
        <v>9</v>
      </c>
      <c r="B1002" s="10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2"/>
      <c r="AD1002" s="1072"/>
      <c r="AE1002" s="1072"/>
      <c r="AF1002" s="1072"/>
      <c r="AG1002" s="107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71">
        <v>10</v>
      </c>
      <c r="B1003" s="10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2"/>
      <c r="AD1003" s="1072"/>
      <c r="AE1003" s="1072"/>
      <c r="AF1003" s="1072"/>
      <c r="AG1003" s="107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71">
        <v>11</v>
      </c>
      <c r="B1004" s="10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2"/>
      <c r="AD1004" s="1072"/>
      <c r="AE1004" s="1072"/>
      <c r="AF1004" s="1072"/>
      <c r="AG1004" s="107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71">
        <v>12</v>
      </c>
      <c r="B1005" s="10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2"/>
      <c r="AD1005" s="1072"/>
      <c r="AE1005" s="1072"/>
      <c r="AF1005" s="1072"/>
      <c r="AG1005" s="107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71">
        <v>13</v>
      </c>
      <c r="B1006" s="10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2"/>
      <c r="AD1006" s="1072"/>
      <c r="AE1006" s="1072"/>
      <c r="AF1006" s="1072"/>
      <c r="AG1006" s="107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71">
        <v>14</v>
      </c>
      <c r="B1007" s="107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2"/>
      <c r="AD1007" s="1072"/>
      <c r="AE1007" s="1072"/>
      <c r="AF1007" s="1072"/>
      <c r="AG1007" s="107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71">
        <v>15</v>
      </c>
      <c r="B1008" s="107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2"/>
      <c r="AD1008" s="1072"/>
      <c r="AE1008" s="1072"/>
      <c r="AF1008" s="1072"/>
      <c r="AG1008" s="107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71">
        <v>16</v>
      </c>
      <c r="B1009" s="107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2"/>
      <c r="AD1009" s="1072"/>
      <c r="AE1009" s="1072"/>
      <c r="AF1009" s="1072"/>
      <c r="AG1009" s="107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71">
        <v>17</v>
      </c>
      <c r="B1010" s="107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2"/>
      <c r="AD1010" s="1072"/>
      <c r="AE1010" s="1072"/>
      <c r="AF1010" s="1072"/>
      <c r="AG1010" s="107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71">
        <v>18</v>
      </c>
      <c r="B1011" s="107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2"/>
      <c r="AD1011" s="1072"/>
      <c r="AE1011" s="1072"/>
      <c r="AF1011" s="1072"/>
      <c r="AG1011" s="107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71">
        <v>19</v>
      </c>
      <c r="B1012" s="107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2"/>
      <c r="AD1012" s="1072"/>
      <c r="AE1012" s="1072"/>
      <c r="AF1012" s="1072"/>
      <c r="AG1012" s="107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71">
        <v>20</v>
      </c>
      <c r="B1013" s="107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2"/>
      <c r="AD1013" s="1072"/>
      <c r="AE1013" s="1072"/>
      <c r="AF1013" s="1072"/>
      <c r="AG1013" s="107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71">
        <v>21</v>
      </c>
      <c r="B1014" s="10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2"/>
      <c r="AD1014" s="1072"/>
      <c r="AE1014" s="1072"/>
      <c r="AF1014" s="1072"/>
      <c r="AG1014" s="107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71">
        <v>22</v>
      </c>
      <c r="B1015" s="10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2"/>
      <c r="AD1015" s="1072"/>
      <c r="AE1015" s="1072"/>
      <c r="AF1015" s="1072"/>
      <c r="AG1015" s="107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71">
        <v>23</v>
      </c>
      <c r="B1016" s="10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2"/>
      <c r="AD1016" s="1072"/>
      <c r="AE1016" s="1072"/>
      <c r="AF1016" s="1072"/>
      <c r="AG1016" s="107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71">
        <v>24</v>
      </c>
      <c r="B1017" s="10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2"/>
      <c r="AD1017" s="1072"/>
      <c r="AE1017" s="1072"/>
      <c r="AF1017" s="1072"/>
      <c r="AG1017" s="107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71">
        <v>25</v>
      </c>
      <c r="B1018" s="10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2"/>
      <c r="AD1018" s="1072"/>
      <c r="AE1018" s="1072"/>
      <c r="AF1018" s="1072"/>
      <c r="AG1018" s="107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71">
        <v>26</v>
      </c>
      <c r="B1019" s="10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2"/>
      <c r="AD1019" s="1072"/>
      <c r="AE1019" s="1072"/>
      <c r="AF1019" s="1072"/>
      <c r="AG1019" s="107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71">
        <v>27</v>
      </c>
      <c r="B1020" s="10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2"/>
      <c r="AD1020" s="1072"/>
      <c r="AE1020" s="1072"/>
      <c r="AF1020" s="1072"/>
      <c r="AG1020" s="107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71">
        <v>28</v>
      </c>
      <c r="B1021" s="10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2"/>
      <c r="AD1021" s="1072"/>
      <c r="AE1021" s="1072"/>
      <c r="AF1021" s="1072"/>
      <c r="AG1021" s="107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71">
        <v>29</v>
      </c>
      <c r="B1022" s="10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2"/>
      <c r="AD1022" s="1072"/>
      <c r="AE1022" s="1072"/>
      <c r="AF1022" s="1072"/>
      <c r="AG1022" s="107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71">
        <v>30</v>
      </c>
      <c r="B1023" s="10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2"/>
      <c r="AD1023" s="1072"/>
      <c r="AE1023" s="1072"/>
      <c r="AF1023" s="1072"/>
      <c r="AG1023" s="107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293</v>
      </c>
      <c r="K1026" s="361"/>
      <c r="L1026" s="361"/>
      <c r="M1026" s="361"/>
      <c r="N1026" s="361"/>
      <c r="O1026" s="361"/>
      <c r="P1026" s="247" t="s">
        <v>27</v>
      </c>
      <c r="Q1026" s="247"/>
      <c r="R1026" s="247"/>
      <c r="S1026" s="247"/>
      <c r="T1026" s="247"/>
      <c r="U1026" s="247"/>
      <c r="V1026" s="247"/>
      <c r="W1026" s="247"/>
      <c r="X1026" s="247"/>
      <c r="Y1026" s="362" t="s">
        <v>344</v>
      </c>
      <c r="Z1026" s="363"/>
      <c r="AA1026" s="363"/>
      <c r="AB1026" s="363"/>
      <c r="AC1026" s="152" t="s">
        <v>330</v>
      </c>
      <c r="AD1026" s="152"/>
      <c r="AE1026" s="152"/>
      <c r="AF1026" s="152"/>
      <c r="AG1026" s="152"/>
      <c r="AH1026" s="362" t="s">
        <v>257</v>
      </c>
      <c r="AI1026" s="360"/>
      <c r="AJ1026" s="360"/>
      <c r="AK1026" s="360"/>
      <c r="AL1026" s="360" t="s">
        <v>21</v>
      </c>
      <c r="AM1026" s="360"/>
      <c r="AN1026" s="360"/>
      <c r="AO1026" s="364"/>
      <c r="AP1026" s="365" t="s">
        <v>294</v>
      </c>
      <c r="AQ1026" s="365"/>
      <c r="AR1026" s="365"/>
      <c r="AS1026" s="365"/>
      <c r="AT1026" s="365"/>
      <c r="AU1026" s="365"/>
      <c r="AV1026" s="365"/>
      <c r="AW1026" s="365"/>
      <c r="AX1026" s="365"/>
      <c r="AY1026" s="34">
        <f>$AY$1024</f>
        <v>0</v>
      </c>
    </row>
    <row r="1027" spans="1:51" ht="26.25" hidden="1" customHeight="1" x14ac:dyDescent="0.15">
      <c r="A1027" s="1071">
        <v>1</v>
      </c>
      <c r="B1027" s="10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2"/>
      <c r="AD1027" s="1072"/>
      <c r="AE1027" s="1072"/>
      <c r="AF1027" s="1072"/>
      <c r="AG1027" s="1072"/>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hidden="1" customHeight="1" x14ac:dyDescent="0.15">
      <c r="A1028" s="1071">
        <v>2</v>
      </c>
      <c r="B1028" s="10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2"/>
      <c r="AD1028" s="1072"/>
      <c r="AE1028" s="1072"/>
      <c r="AF1028" s="1072"/>
      <c r="AG1028" s="107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71">
        <v>3</v>
      </c>
      <c r="B1029" s="10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2"/>
      <c r="AD1029" s="1072"/>
      <c r="AE1029" s="1072"/>
      <c r="AF1029" s="1072"/>
      <c r="AG1029" s="107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71">
        <v>4</v>
      </c>
      <c r="B1030" s="10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2"/>
      <c r="AD1030" s="1072"/>
      <c r="AE1030" s="1072"/>
      <c r="AF1030" s="1072"/>
      <c r="AG1030" s="107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71">
        <v>5</v>
      </c>
      <c r="B1031" s="10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2"/>
      <c r="AD1031" s="1072"/>
      <c r="AE1031" s="1072"/>
      <c r="AF1031" s="1072"/>
      <c r="AG1031" s="107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71">
        <v>6</v>
      </c>
      <c r="B1032" s="10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2"/>
      <c r="AD1032" s="1072"/>
      <c r="AE1032" s="1072"/>
      <c r="AF1032" s="1072"/>
      <c r="AG1032" s="107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71">
        <v>7</v>
      </c>
      <c r="B1033" s="10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2"/>
      <c r="AD1033" s="1072"/>
      <c r="AE1033" s="1072"/>
      <c r="AF1033" s="1072"/>
      <c r="AG1033" s="107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71">
        <v>8</v>
      </c>
      <c r="B1034" s="10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2"/>
      <c r="AD1034" s="1072"/>
      <c r="AE1034" s="1072"/>
      <c r="AF1034" s="1072"/>
      <c r="AG1034" s="107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71">
        <v>9</v>
      </c>
      <c r="B1035" s="10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2"/>
      <c r="AD1035" s="1072"/>
      <c r="AE1035" s="1072"/>
      <c r="AF1035" s="1072"/>
      <c r="AG1035" s="107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71">
        <v>10</v>
      </c>
      <c r="B1036" s="10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2"/>
      <c r="AD1036" s="1072"/>
      <c r="AE1036" s="1072"/>
      <c r="AF1036" s="1072"/>
      <c r="AG1036" s="107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71">
        <v>11</v>
      </c>
      <c r="B1037" s="10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2"/>
      <c r="AD1037" s="1072"/>
      <c r="AE1037" s="1072"/>
      <c r="AF1037" s="1072"/>
      <c r="AG1037" s="107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71">
        <v>12</v>
      </c>
      <c r="B1038" s="10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2"/>
      <c r="AD1038" s="1072"/>
      <c r="AE1038" s="1072"/>
      <c r="AF1038" s="1072"/>
      <c r="AG1038" s="107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71">
        <v>13</v>
      </c>
      <c r="B1039" s="10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2"/>
      <c r="AD1039" s="1072"/>
      <c r="AE1039" s="1072"/>
      <c r="AF1039" s="1072"/>
      <c r="AG1039" s="107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71">
        <v>14</v>
      </c>
      <c r="B1040" s="107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2"/>
      <c r="AD1040" s="1072"/>
      <c r="AE1040" s="1072"/>
      <c r="AF1040" s="1072"/>
      <c r="AG1040" s="107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71">
        <v>15</v>
      </c>
      <c r="B1041" s="107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2"/>
      <c r="AD1041" s="1072"/>
      <c r="AE1041" s="1072"/>
      <c r="AF1041" s="1072"/>
      <c r="AG1041" s="107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71">
        <v>16</v>
      </c>
      <c r="B1042" s="107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2"/>
      <c r="AD1042" s="1072"/>
      <c r="AE1042" s="1072"/>
      <c r="AF1042" s="1072"/>
      <c r="AG1042" s="107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71">
        <v>17</v>
      </c>
      <c r="B1043" s="107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2"/>
      <c r="AD1043" s="1072"/>
      <c r="AE1043" s="1072"/>
      <c r="AF1043" s="1072"/>
      <c r="AG1043" s="107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71">
        <v>18</v>
      </c>
      <c r="B1044" s="10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2"/>
      <c r="AD1044" s="1072"/>
      <c r="AE1044" s="1072"/>
      <c r="AF1044" s="1072"/>
      <c r="AG1044" s="107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71">
        <v>19</v>
      </c>
      <c r="B1045" s="107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2"/>
      <c r="AD1045" s="1072"/>
      <c r="AE1045" s="1072"/>
      <c r="AF1045" s="1072"/>
      <c r="AG1045" s="107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71">
        <v>20</v>
      </c>
      <c r="B1046" s="107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2"/>
      <c r="AD1046" s="1072"/>
      <c r="AE1046" s="1072"/>
      <c r="AF1046" s="1072"/>
      <c r="AG1046" s="107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71">
        <v>21</v>
      </c>
      <c r="B1047" s="10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2"/>
      <c r="AD1047" s="1072"/>
      <c r="AE1047" s="1072"/>
      <c r="AF1047" s="1072"/>
      <c r="AG1047" s="107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71">
        <v>22</v>
      </c>
      <c r="B1048" s="10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2"/>
      <c r="AD1048" s="1072"/>
      <c r="AE1048" s="1072"/>
      <c r="AF1048" s="1072"/>
      <c r="AG1048" s="107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71">
        <v>23</v>
      </c>
      <c r="B1049" s="10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2"/>
      <c r="AD1049" s="1072"/>
      <c r="AE1049" s="1072"/>
      <c r="AF1049" s="1072"/>
      <c r="AG1049" s="107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71">
        <v>24</v>
      </c>
      <c r="B1050" s="10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2"/>
      <c r="AD1050" s="1072"/>
      <c r="AE1050" s="1072"/>
      <c r="AF1050" s="1072"/>
      <c r="AG1050" s="107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71">
        <v>25</v>
      </c>
      <c r="B1051" s="10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2"/>
      <c r="AD1051" s="1072"/>
      <c r="AE1051" s="1072"/>
      <c r="AF1051" s="1072"/>
      <c r="AG1051" s="107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71">
        <v>26</v>
      </c>
      <c r="B1052" s="10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2"/>
      <c r="AD1052" s="1072"/>
      <c r="AE1052" s="1072"/>
      <c r="AF1052" s="1072"/>
      <c r="AG1052" s="107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71">
        <v>27</v>
      </c>
      <c r="B1053" s="10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2"/>
      <c r="AD1053" s="1072"/>
      <c r="AE1053" s="1072"/>
      <c r="AF1053" s="1072"/>
      <c r="AG1053" s="107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71">
        <v>28</v>
      </c>
      <c r="B1054" s="10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2"/>
      <c r="AD1054" s="1072"/>
      <c r="AE1054" s="1072"/>
      <c r="AF1054" s="1072"/>
      <c r="AG1054" s="107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71">
        <v>29</v>
      </c>
      <c r="B1055" s="10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2"/>
      <c r="AD1055" s="1072"/>
      <c r="AE1055" s="1072"/>
      <c r="AF1055" s="1072"/>
      <c r="AG1055" s="107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71">
        <v>30</v>
      </c>
      <c r="B1056" s="10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2"/>
      <c r="AD1056" s="1072"/>
      <c r="AE1056" s="1072"/>
      <c r="AF1056" s="1072"/>
      <c r="AG1056" s="107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293</v>
      </c>
      <c r="K1059" s="361"/>
      <c r="L1059" s="361"/>
      <c r="M1059" s="361"/>
      <c r="N1059" s="361"/>
      <c r="O1059" s="361"/>
      <c r="P1059" s="247" t="s">
        <v>27</v>
      </c>
      <c r="Q1059" s="247"/>
      <c r="R1059" s="247"/>
      <c r="S1059" s="247"/>
      <c r="T1059" s="247"/>
      <c r="U1059" s="247"/>
      <c r="V1059" s="247"/>
      <c r="W1059" s="247"/>
      <c r="X1059" s="247"/>
      <c r="Y1059" s="362" t="s">
        <v>344</v>
      </c>
      <c r="Z1059" s="363"/>
      <c r="AA1059" s="363"/>
      <c r="AB1059" s="363"/>
      <c r="AC1059" s="152" t="s">
        <v>330</v>
      </c>
      <c r="AD1059" s="152"/>
      <c r="AE1059" s="152"/>
      <c r="AF1059" s="152"/>
      <c r="AG1059" s="152"/>
      <c r="AH1059" s="362" t="s">
        <v>257</v>
      </c>
      <c r="AI1059" s="360"/>
      <c r="AJ1059" s="360"/>
      <c r="AK1059" s="360"/>
      <c r="AL1059" s="360" t="s">
        <v>21</v>
      </c>
      <c r="AM1059" s="360"/>
      <c r="AN1059" s="360"/>
      <c r="AO1059" s="364"/>
      <c r="AP1059" s="365" t="s">
        <v>294</v>
      </c>
      <c r="AQ1059" s="365"/>
      <c r="AR1059" s="365"/>
      <c r="AS1059" s="365"/>
      <c r="AT1059" s="365"/>
      <c r="AU1059" s="365"/>
      <c r="AV1059" s="365"/>
      <c r="AW1059" s="365"/>
      <c r="AX1059" s="365"/>
      <c r="AY1059" s="34">
        <f>$AY$1057</f>
        <v>0</v>
      </c>
    </row>
    <row r="1060" spans="1:51" ht="26.25" hidden="1" customHeight="1" x14ac:dyDescent="0.15">
      <c r="A1060" s="1071">
        <v>1</v>
      </c>
      <c r="B1060" s="10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2"/>
      <c r="AD1060" s="1072"/>
      <c r="AE1060" s="1072"/>
      <c r="AF1060" s="1072"/>
      <c r="AG1060" s="1072"/>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hidden="1" customHeight="1" x14ac:dyDescent="0.15">
      <c r="A1061" s="1071">
        <v>2</v>
      </c>
      <c r="B1061" s="10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2"/>
      <c r="AD1061" s="1072"/>
      <c r="AE1061" s="1072"/>
      <c r="AF1061" s="1072"/>
      <c r="AG1061" s="107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71">
        <v>3</v>
      </c>
      <c r="B1062" s="10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2"/>
      <c r="AD1062" s="1072"/>
      <c r="AE1062" s="1072"/>
      <c r="AF1062" s="1072"/>
      <c r="AG1062" s="107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71">
        <v>4</v>
      </c>
      <c r="B1063" s="10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2"/>
      <c r="AD1063" s="1072"/>
      <c r="AE1063" s="1072"/>
      <c r="AF1063" s="1072"/>
      <c r="AG1063" s="107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71">
        <v>5</v>
      </c>
      <c r="B1064" s="10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2"/>
      <c r="AD1064" s="1072"/>
      <c r="AE1064" s="1072"/>
      <c r="AF1064" s="1072"/>
      <c r="AG1064" s="107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71">
        <v>6</v>
      </c>
      <c r="B1065" s="10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2"/>
      <c r="AD1065" s="1072"/>
      <c r="AE1065" s="1072"/>
      <c r="AF1065" s="1072"/>
      <c r="AG1065" s="107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71">
        <v>7</v>
      </c>
      <c r="B1066" s="10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2"/>
      <c r="AD1066" s="1072"/>
      <c r="AE1066" s="1072"/>
      <c r="AF1066" s="1072"/>
      <c r="AG1066" s="107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71">
        <v>8</v>
      </c>
      <c r="B1067" s="10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2"/>
      <c r="AD1067" s="1072"/>
      <c r="AE1067" s="1072"/>
      <c r="AF1067" s="1072"/>
      <c r="AG1067" s="107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71">
        <v>9</v>
      </c>
      <c r="B1068" s="10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2"/>
      <c r="AD1068" s="1072"/>
      <c r="AE1068" s="1072"/>
      <c r="AF1068" s="1072"/>
      <c r="AG1068" s="107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71">
        <v>10</v>
      </c>
      <c r="B1069" s="10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2"/>
      <c r="AD1069" s="1072"/>
      <c r="AE1069" s="1072"/>
      <c r="AF1069" s="1072"/>
      <c r="AG1069" s="107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71">
        <v>11</v>
      </c>
      <c r="B1070" s="10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2"/>
      <c r="AD1070" s="1072"/>
      <c r="AE1070" s="1072"/>
      <c r="AF1070" s="1072"/>
      <c r="AG1070" s="107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71">
        <v>12</v>
      </c>
      <c r="B1071" s="10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2"/>
      <c r="AD1071" s="1072"/>
      <c r="AE1071" s="1072"/>
      <c r="AF1071" s="1072"/>
      <c r="AG1071" s="107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71">
        <v>13</v>
      </c>
      <c r="B1072" s="10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2"/>
      <c r="AD1072" s="1072"/>
      <c r="AE1072" s="1072"/>
      <c r="AF1072" s="1072"/>
      <c r="AG1072" s="107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71">
        <v>14</v>
      </c>
      <c r="B1073" s="107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2"/>
      <c r="AD1073" s="1072"/>
      <c r="AE1073" s="1072"/>
      <c r="AF1073" s="1072"/>
      <c r="AG1073" s="107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71">
        <v>15</v>
      </c>
      <c r="B1074" s="107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2"/>
      <c r="AD1074" s="1072"/>
      <c r="AE1074" s="1072"/>
      <c r="AF1074" s="1072"/>
      <c r="AG1074" s="107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71">
        <v>16</v>
      </c>
      <c r="B1075" s="107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2"/>
      <c r="AD1075" s="1072"/>
      <c r="AE1075" s="1072"/>
      <c r="AF1075" s="1072"/>
      <c r="AG1075" s="107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71">
        <v>17</v>
      </c>
      <c r="B1076" s="107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2"/>
      <c r="AD1076" s="1072"/>
      <c r="AE1076" s="1072"/>
      <c r="AF1076" s="1072"/>
      <c r="AG1076" s="107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71">
        <v>18</v>
      </c>
      <c r="B1077" s="107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2"/>
      <c r="AD1077" s="1072"/>
      <c r="AE1077" s="1072"/>
      <c r="AF1077" s="1072"/>
      <c r="AG1077" s="107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71">
        <v>19</v>
      </c>
      <c r="B1078" s="107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2"/>
      <c r="AD1078" s="1072"/>
      <c r="AE1078" s="1072"/>
      <c r="AF1078" s="1072"/>
      <c r="AG1078" s="107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71">
        <v>20</v>
      </c>
      <c r="B1079" s="107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2"/>
      <c r="AD1079" s="1072"/>
      <c r="AE1079" s="1072"/>
      <c r="AF1079" s="1072"/>
      <c r="AG1079" s="107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71">
        <v>21</v>
      </c>
      <c r="B1080" s="10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2"/>
      <c r="AD1080" s="1072"/>
      <c r="AE1080" s="1072"/>
      <c r="AF1080" s="1072"/>
      <c r="AG1080" s="107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71">
        <v>22</v>
      </c>
      <c r="B1081" s="10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2"/>
      <c r="AD1081" s="1072"/>
      <c r="AE1081" s="1072"/>
      <c r="AF1081" s="1072"/>
      <c r="AG1081" s="107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71">
        <v>23</v>
      </c>
      <c r="B1082" s="10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2"/>
      <c r="AD1082" s="1072"/>
      <c r="AE1082" s="1072"/>
      <c r="AF1082" s="1072"/>
      <c r="AG1082" s="107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71">
        <v>24</v>
      </c>
      <c r="B1083" s="10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2"/>
      <c r="AD1083" s="1072"/>
      <c r="AE1083" s="1072"/>
      <c r="AF1083" s="1072"/>
      <c r="AG1083" s="107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71">
        <v>25</v>
      </c>
      <c r="B1084" s="10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2"/>
      <c r="AD1084" s="1072"/>
      <c r="AE1084" s="1072"/>
      <c r="AF1084" s="1072"/>
      <c r="AG1084" s="107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71">
        <v>26</v>
      </c>
      <c r="B1085" s="10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2"/>
      <c r="AD1085" s="1072"/>
      <c r="AE1085" s="1072"/>
      <c r="AF1085" s="1072"/>
      <c r="AG1085" s="107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71">
        <v>27</v>
      </c>
      <c r="B1086" s="10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2"/>
      <c r="AD1086" s="1072"/>
      <c r="AE1086" s="1072"/>
      <c r="AF1086" s="1072"/>
      <c r="AG1086" s="107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71">
        <v>28</v>
      </c>
      <c r="B1087" s="10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2"/>
      <c r="AD1087" s="1072"/>
      <c r="AE1087" s="1072"/>
      <c r="AF1087" s="1072"/>
      <c r="AG1087" s="107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71">
        <v>29</v>
      </c>
      <c r="B1088" s="10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2"/>
      <c r="AD1088" s="1072"/>
      <c r="AE1088" s="1072"/>
      <c r="AF1088" s="1072"/>
      <c r="AG1088" s="107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71">
        <v>30</v>
      </c>
      <c r="B1089" s="10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2"/>
      <c r="AD1089" s="1072"/>
      <c r="AE1089" s="1072"/>
      <c r="AF1089" s="1072"/>
      <c r="AG1089" s="107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293</v>
      </c>
      <c r="K1092" s="361"/>
      <c r="L1092" s="361"/>
      <c r="M1092" s="361"/>
      <c r="N1092" s="361"/>
      <c r="O1092" s="361"/>
      <c r="P1092" s="247" t="s">
        <v>27</v>
      </c>
      <c r="Q1092" s="247"/>
      <c r="R1092" s="247"/>
      <c r="S1092" s="247"/>
      <c r="T1092" s="247"/>
      <c r="U1092" s="247"/>
      <c r="V1092" s="247"/>
      <c r="W1092" s="247"/>
      <c r="X1092" s="247"/>
      <c r="Y1092" s="362" t="s">
        <v>344</v>
      </c>
      <c r="Z1092" s="363"/>
      <c r="AA1092" s="363"/>
      <c r="AB1092" s="363"/>
      <c r="AC1092" s="152" t="s">
        <v>330</v>
      </c>
      <c r="AD1092" s="152"/>
      <c r="AE1092" s="152"/>
      <c r="AF1092" s="152"/>
      <c r="AG1092" s="152"/>
      <c r="AH1092" s="362" t="s">
        <v>257</v>
      </c>
      <c r="AI1092" s="360"/>
      <c r="AJ1092" s="360"/>
      <c r="AK1092" s="360"/>
      <c r="AL1092" s="360" t="s">
        <v>21</v>
      </c>
      <c r="AM1092" s="360"/>
      <c r="AN1092" s="360"/>
      <c r="AO1092" s="364"/>
      <c r="AP1092" s="365" t="s">
        <v>294</v>
      </c>
      <c r="AQ1092" s="365"/>
      <c r="AR1092" s="365"/>
      <c r="AS1092" s="365"/>
      <c r="AT1092" s="365"/>
      <c r="AU1092" s="365"/>
      <c r="AV1092" s="365"/>
      <c r="AW1092" s="365"/>
      <c r="AX1092" s="365"/>
      <c r="AY1092">
        <f>$AY$1090</f>
        <v>0</v>
      </c>
    </row>
    <row r="1093" spans="1:51" ht="26.25" hidden="1" customHeight="1" x14ac:dyDescent="0.15">
      <c r="A1093" s="1071">
        <v>1</v>
      </c>
      <c r="B1093" s="10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2"/>
      <c r="AD1093" s="1072"/>
      <c r="AE1093" s="1072"/>
      <c r="AF1093" s="1072"/>
      <c r="AG1093" s="1072"/>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hidden="1" customHeight="1" x14ac:dyDescent="0.15">
      <c r="A1094" s="1071">
        <v>2</v>
      </c>
      <c r="B1094" s="10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2"/>
      <c r="AD1094" s="1072"/>
      <c r="AE1094" s="1072"/>
      <c r="AF1094" s="1072"/>
      <c r="AG1094" s="107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71">
        <v>3</v>
      </c>
      <c r="B1095" s="10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2"/>
      <c r="AD1095" s="1072"/>
      <c r="AE1095" s="1072"/>
      <c r="AF1095" s="1072"/>
      <c r="AG1095" s="107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71">
        <v>4</v>
      </c>
      <c r="B1096" s="10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2"/>
      <c r="AD1096" s="1072"/>
      <c r="AE1096" s="1072"/>
      <c r="AF1096" s="1072"/>
      <c r="AG1096" s="107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71">
        <v>5</v>
      </c>
      <c r="B1097" s="10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2"/>
      <c r="AD1097" s="1072"/>
      <c r="AE1097" s="1072"/>
      <c r="AF1097" s="1072"/>
      <c r="AG1097" s="107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71">
        <v>6</v>
      </c>
      <c r="B1098" s="10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2"/>
      <c r="AD1098" s="1072"/>
      <c r="AE1098" s="1072"/>
      <c r="AF1098" s="1072"/>
      <c r="AG1098" s="107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71">
        <v>7</v>
      </c>
      <c r="B1099" s="10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2"/>
      <c r="AD1099" s="1072"/>
      <c r="AE1099" s="1072"/>
      <c r="AF1099" s="1072"/>
      <c r="AG1099" s="107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71">
        <v>8</v>
      </c>
      <c r="B1100" s="10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2"/>
      <c r="AD1100" s="1072"/>
      <c r="AE1100" s="1072"/>
      <c r="AF1100" s="1072"/>
      <c r="AG1100" s="107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71">
        <v>9</v>
      </c>
      <c r="B1101" s="10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2"/>
      <c r="AD1101" s="1072"/>
      <c r="AE1101" s="1072"/>
      <c r="AF1101" s="1072"/>
      <c r="AG1101" s="107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71">
        <v>10</v>
      </c>
      <c r="B1102" s="10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2"/>
      <c r="AD1102" s="1072"/>
      <c r="AE1102" s="1072"/>
      <c r="AF1102" s="1072"/>
      <c r="AG1102" s="107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71">
        <v>11</v>
      </c>
      <c r="B1103" s="10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2"/>
      <c r="AD1103" s="1072"/>
      <c r="AE1103" s="1072"/>
      <c r="AF1103" s="1072"/>
      <c r="AG1103" s="107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71">
        <v>12</v>
      </c>
      <c r="B1104" s="10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2"/>
      <c r="AD1104" s="1072"/>
      <c r="AE1104" s="1072"/>
      <c r="AF1104" s="1072"/>
      <c r="AG1104" s="107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71">
        <v>13</v>
      </c>
      <c r="B1105" s="10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2"/>
      <c r="AD1105" s="1072"/>
      <c r="AE1105" s="1072"/>
      <c r="AF1105" s="1072"/>
      <c r="AG1105" s="107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71">
        <v>14</v>
      </c>
      <c r="B1106" s="107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2"/>
      <c r="AD1106" s="1072"/>
      <c r="AE1106" s="1072"/>
      <c r="AF1106" s="1072"/>
      <c r="AG1106" s="107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71">
        <v>15</v>
      </c>
      <c r="B1107" s="107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2"/>
      <c r="AD1107" s="1072"/>
      <c r="AE1107" s="1072"/>
      <c r="AF1107" s="1072"/>
      <c r="AG1107" s="107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71">
        <v>16</v>
      </c>
      <c r="B1108" s="107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2"/>
      <c r="AD1108" s="1072"/>
      <c r="AE1108" s="1072"/>
      <c r="AF1108" s="1072"/>
      <c r="AG1108" s="107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71">
        <v>17</v>
      </c>
      <c r="B1109" s="107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2"/>
      <c r="AD1109" s="1072"/>
      <c r="AE1109" s="1072"/>
      <c r="AF1109" s="1072"/>
      <c r="AG1109" s="107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71">
        <v>18</v>
      </c>
      <c r="B1110" s="107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2"/>
      <c r="AD1110" s="1072"/>
      <c r="AE1110" s="1072"/>
      <c r="AF1110" s="1072"/>
      <c r="AG1110" s="107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71">
        <v>19</v>
      </c>
      <c r="B1111" s="107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2"/>
      <c r="AD1111" s="1072"/>
      <c r="AE1111" s="1072"/>
      <c r="AF1111" s="1072"/>
      <c r="AG1111" s="107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71">
        <v>20</v>
      </c>
      <c r="B1112" s="107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2"/>
      <c r="AD1112" s="1072"/>
      <c r="AE1112" s="1072"/>
      <c r="AF1112" s="1072"/>
      <c r="AG1112" s="107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71">
        <v>21</v>
      </c>
      <c r="B1113" s="107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2"/>
      <c r="AD1113" s="1072"/>
      <c r="AE1113" s="1072"/>
      <c r="AF1113" s="1072"/>
      <c r="AG1113" s="107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71">
        <v>22</v>
      </c>
      <c r="B1114" s="107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2"/>
      <c r="AD1114" s="1072"/>
      <c r="AE1114" s="1072"/>
      <c r="AF1114" s="1072"/>
      <c r="AG1114" s="107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71">
        <v>23</v>
      </c>
      <c r="B1115" s="107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2"/>
      <c r="AD1115" s="1072"/>
      <c r="AE1115" s="1072"/>
      <c r="AF1115" s="1072"/>
      <c r="AG1115" s="107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71">
        <v>24</v>
      </c>
      <c r="B1116" s="107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2"/>
      <c r="AD1116" s="1072"/>
      <c r="AE1116" s="1072"/>
      <c r="AF1116" s="1072"/>
      <c r="AG1116" s="107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71">
        <v>25</v>
      </c>
      <c r="B1117" s="107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2"/>
      <c r="AD1117" s="1072"/>
      <c r="AE1117" s="1072"/>
      <c r="AF1117" s="1072"/>
      <c r="AG1117" s="107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71">
        <v>26</v>
      </c>
      <c r="B1118" s="107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2"/>
      <c r="AD1118" s="1072"/>
      <c r="AE1118" s="1072"/>
      <c r="AF1118" s="1072"/>
      <c r="AG1118" s="107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71">
        <v>27</v>
      </c>
      <c r="B1119" s="107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2"/>
      <c r="AD1119" s="1072"/>
      <c r="AE1119" s="1072"/>
      <c r="AF1119" s="1072"/>
      <c r="AG1119" s="107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71">
        <v>28</v>
      </c>
      <c r="B1120" s="107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2"/>
      <c r="AD1120" s="1072"/>
      <c r="AE1120" s="1072"/>
      <c r="AF1120" s="1072"/>
      <c r="AG1120" s="107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71">
        <v>29</v>
      </c>
      <c r="B1121" s="107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2"/>
      <c r="AD1121" s="1072"/>
      <c r="AE1121" s="1072"/>
      <c r="AF1121" s="1072"/>
      <c r="AG1121" s="107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71">
        <v>30</v>
      </c>
      <c r="B1122" s="107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2"/>
      <c r="AD1122" s="1072"/>
      <c r="AE1122" s="1072"/>
      <c r="AF1122" s="1072"/>
      <c r="AG1122" s="107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293</v>
      </c>
      <c r="K1125" s="361"/>
      <c r="L1125" s="361"/>
      <c r="M1125" s="361"/>
      <c r="N1125" s="361"/>
      <c r="O1125" s="361"/>
      <c r="P1125" s="247" t="s">
        <v>27</v>
      </c>
      <c r="Q1125" s="247"/>
      <c r="R1125" s="247"/>
      <c r="S1125" s="247"/>
      <c r="T1125" s="247"/>
      <c r="U1125" s="247"/>
      <c r="V1125" s="247"/>
      <c r="W1125" s="247"/>
      <c r="X1125" s="247"/>
      <c r="Y1125" s="362" t="s">
        <v>344</v>
      </c>
      <c r="Z1125" s="363"/>
      <c r="AA1125" s="363"/>
      <c r="AB1125" s="363"/>
      <c r="AC1125" s="152" t="s">
        <v>330</v>
      </c>
      <c r="AD1125" s="152"/>
      <c r="AE1125" s="152"/>
      <c r="AF1125" s="152"/>
      <c r="AG1125" s="152"/>
      <c r="AH1125" s="362" t="s">
        <v>257</v>
      </c>
      <c r="AI1125" s="360"/>
      <c r="AJ1125" s="360"/>
      <c r="AK1125" s="360"/>
      <c r="AL1125" s="360" t="s">
        <v>21</v>
      </c>
      <c r="AM1125" s="360"/>
      <c r="AN1125" s="360"/>
      <c r="AO1125" s="364"/>
      <c r="AP1125" s="365" t="s">
        <v>294</v>
      </c>
      <c r="AQ1125" s="365"/>
      <c r="AR1125" s="365"/>
      <c r="AS1125" s="365"/>
      <c r="AT1125" s="365"/>
      <c r="AU1125" s="365"/>
      <c r="AV1125" s="365"/>
      <c r="AW1125" s="365"/>
      <c r="AX1125" s="365"/>
      <c r="AY1125">
        <f>$AY$1123</f>
        <v>0</v>
      </c>
    </row>
    <row r="1126" spans="1:51" ht="26.25" hidden="1" customHeight="1" x14ac:dyDescent="0.15">
      <c r="A1126" s="1071">
        <v>1</v>
      </c>
      <c r="B1126" s="107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2"/>
      <c r="AD1126" s="1072"/>
      <c r="AE1126" s="1072"/>
      <c r="AF1126" s="1072"/>
      <c r="AG1126" s="1072"/>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hidden="1" customHeight="1" x14ac:dyDescent="0.15">
      <c r="A1127" s="1071">
        <v>2</v>
      </c>
      <c r="B1127" s="107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2"/>
      <c r="AD1127" s="1072"/>
      <c r="AE1127" s="1072"/>
      <c r="AF1127" s="1072"/>
      <c r="AG1127" s="107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71">
        <v>3</v>
      </c>
      <c r="B1128" s="107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2"/>
      <c r="AD1128" s="1072"/>
      <c r="AE1128" s="1072"/>
      <c r="AF1128" s="1072"/>
      <c r="AG1128" s="107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71">
        <v>4</v>
      </c>
      <c r="B1129" s="107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2"/>
      <c r="AD1129" s="1072"/>
      <c r="AE1129" s="1072"/>
      <c r="AF1129" s="1072"/>
      <c r="AG1129" s="107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71">
        <v>5</v>
      </c>
      <c r="B1130" s="107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2"/>
      <c r="AD1130" s="1072"/>
      <c r="AE1130" s="1072"/>
      <c r="AF1130" s="1072"/>
      <c r="AG1130" s="107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71">
        <v>6</v>
      </c>
      <c r="B1131" s="107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2"/>
      <c r="AD1131" s="1072"/>
      <c r="AE1131" s="1072"/>
      <c r="AF1131" s="1072"/>
      <c r="AG1131" s="107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71">
        <v>7</v>
      </c>
      <c r="B1132" s="107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2"/>
      <c r="AD1132" s="1072"/>
      <c r="AE1132" s="1072"/>
      <c r="AF1132" s="1072"/>
      <c r="AG1132" s="107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71">
        <v>8</v>
      </c>
      <c r="B1133" s="107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2"/>
      <c r="AD1133" s="1072"/>
      <c r="AE1133" s="1072"/>
      <c r="AF1133" s="1072"/>
      <c r="AG1133" s="107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71">
        <v>9</v>
      </c>
      <c r="B1134" s="107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2"/>
      <c r="AD1134" s="1072"/>
      <c r="AE1134" s="1072"/>
      <c r="AF1134" s="1072"/>
      <c r="AG1134" s="107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71">
        <v>10</v>
      </c>
      <c r="B1135" s="107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2"/>
      <c r="AD1135" s="1072"/>
      <c r="AE1135" s="1072"/>
      <c r="AF1135" s="1072"/>
      <c r="AG1135" s="107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71">
        <v>11</v>
      </c>
      <c r="B1136" s="107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2"/>
      <c r="AD1136" s="1072"/>
      <c r="AE1136" s="1072"/>
      <c r="AF1136" s="1072"/>
      <c r="AG1136" s="107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71">
        <v>12</v>
      </c>
      <c r="B1137" s="107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2"/>
      <c r="AD1137" s="1072"/>
      <c r="AE1137" s="1072"/>
      <c r="AF1137" s="1072"/>
      <c r="AG1137" s="107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71">
        <v>13</v>
      </c>
      <c r="B1138" s="107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2"/>
      <c r="AD1138" s="1072"/>
      <c r="AE1138" s="1072"/>
      <c r="AF1138" s="1072"/>
      <c r="AG1138" s="107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71">
        <v>14</v>
      </c>
      <c r="B1139" s="107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2"/>
      <c r="AD1139" s="1072"/>
      <c r="AE1139" s="1072"/>
      <c r="AF1139" s="1072"/>
      <c r="AG1139" s="107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71">
        <v>15</v>
      </c>
      <c r="B1140" s="107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2"/>
      <c r="AD1140" s="1072"/>
      <c r="AE1140" s="1072"/>
      <c r="AF1140" s="1072"/>
      <c r="AG1140" s="107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71">
        <v>16</v>
      </c>
      <c r="B1141" s="107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2"/>
      <c r="AD1141" s="1072"/>
      <c r="AE1141" s="1072"/>
      <c r="AF1141" s="1072"/>
      <c r="AG1141" s="107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71">
        <v>17</v>
      </c>
      <c r="B1142" s="107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2"/>
      <c r="AD1142" s="1072"/>
      <c r="AE1142" s="1072"/>
      <c r="AF1142" s="1072"/>
      <c r="AG1142" s="107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71">
        <v>18</v>
      </c>
      <c r="B1143" s="107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2"/>
      <c r="AD1143" s="1072"/>
      <c r="AE1143" s="1072"/>
      <c r="AF1143" s="1072"/>
      <c r="AG1143" s="107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71">
        <v>19</v>
      </c>
      <c r="B1144" s="107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2"/>
      <c r="AD1144" s="1072"/>
      <c r="AE1144" s="1072"/>
      <c r="AF1144" s="1072"/>
      <c r="AG1144" s="107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71">
        <v>20</v>
      </c>
      <c r="B1145" s="107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2"/>
      <c r="AD1145" s="1072"/>
      <c r="AE1145" s="1072"/>
      <c r="AF1145" s="1072"/>
      <c r="AG1145" s="107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71">
        <v>21</v>
      </c>
      <c r="B1146" s="107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2"/>
      <c r="AD1146" s="1072"/>
      <c r="AE1146" s="1072"/>
      <c r="AF1146" s="1072"/>
      <c r="AG1146" s="107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71">
        <v>22</v>
      </c>
      <c r="B1147" s="107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2"/>
      <c r="AD1147" s="1072"/>
      <c r="AE1147" s="1072"/>
      <c r="AF1147" s="1072"/>
      <c r="AG1147" s="107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71">
        <v>23</v>
      </c>
      <c r="B1148" s="107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2"/>
      <c r="AD1148" s="1072"/>
      <c r="AE1148" s="1072"/>
      <c r="AF1148" s="1072"/>
      <c r="AG1148" s="107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71">
        <v>24</v>
      </c>
      <c r="B1149" s="107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2"/>
      <c r="AD1149" s="1072"/>
      <c r="AE1149" s="1072"/>
      <c r="AF1149" s="1072"/>
      <c r="AG1149" s="107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71">
        <v>25</v>
      </c>
      <c r="B1150" s="107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2"/>
      <c r="AD1150" s="1072"/>
      <c r="AE1150" s="1072"/>
      <c r="AF1150" s="1072"/>
      <c r="AG1150" s="107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71">
        <v>26</v>
      </c>
      <c r="B1151" s="107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2"/>
      <c r="AD1151" s="1072"/>
      <c r="AE1151" s="1072"/>
      <c r="AF1151" s="1072"/>
      <c r="AG1151" s="107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71">
        <v>27</v>
      </c>
      <c r="B1152" s="107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2"/>
      <c r="AD1152" s="1072"/>
      <c r="AE1152" s="1072"/>
      <c r="AF1152" s="1072"/>
      <c r="AG1152" s="107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71">
        <v>28</v>
      </c>
      <c r="B1153" s="107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2"/>
      <c r="AD1153" s="1072"/>
      <c r="AE1153" s="1072"/>
      <c r="AF1153" s="1072"/>
      <c r="AG1153" s="107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71">
        <v>29</v>
      </c>
      <c r="B1154" s="107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2"/>
      <c r="AD1154" s="1072"/>
      <c r="AE1154" s="1072"/>
      <c r="AF1154" s="1072"/>
      <c r="AG1154" s="107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71">
        <v>30</v>
      </c>
      <c r="B1155" s="107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2"/>
      <c r="AD1155" s="1072"/>
      <c r="AE1155" s="1072"/>
      <c r="AF1155" s="1072"/>
      <c r="AG1155" s="107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293</v>
      </c>
      <c r="K1158" s="361"/>
      <c r="L1158" s="361"/>
      <c r="M1158" s="361"/>
      <c r="N1158" s="361"/>
      <c r="O1158" s="361"/>
      <c r="P1158" s="247" t="s">
        <v>27</v>
      </c>
      <c r="Q1158" s="247"/>
      <c r="R1158" s="247"/>
      <c r="S1158" s="247"/>
      <c r="T1158" s="247"/>
      <c r="U1158" s="247"/>
      <c r="V1158" s="247"/>
      <c r="W1158" s="247"/>
      <c r="X1158" s="247"/>
      <c r="Y1158" s="362" t="s">
        <v>344</v>
      </c>
      <c r="Z1158" s="363"/>
      <c r="AA1158" s="363"/>
      <c r="AB1158" s="363"/>
      <c r="AC1158" s="152" t="s">
        <v>330</v>
      </c>
      <c r="AD1158" s="152"/>
      <c r="AE1158" s="152"/>
      <c r="AF1158" s="152"/>
      <c r="AG1158" s="152"/>
      <c r="AH1158" s="362" t="s">
        <v>257</v>
      </c>
      <c r="AI1158" s="360"/>
      <c r="AJ1158" s="360"/>
      <c r="AK1158" s="360"/>
      <c r="AL1158" s="360" t="s">
        <v>21</v>
      </c>
      <c r="AM1158" s="360"/>
      <c r="AN1158" s="360"/>
      <c r="AO1158" s="364"/>
      <c r="AP1158" s="365" t="s">
        <v>294</v>
      </c>
      <c r="AQ1158" s="365"/>
      <c r="AR1158" s="365"/>
      <c r="AS1158" s="365"/>
      <c r="AT1158" s="365"/>
      <c r="AU1158" s="365"/>
      <c r="AV1158" s="365"/>
      <c r="AW1158" s="365"/>
      <c r="AX1158" s="365"/>
      <c r="AY1158">
        <f>$AY$1156</f>
        <v>0</v>
      </c>
    </row>
    <row r="1159" spans="1:51" ht="26.25" hidden="1" customHeight="1" x14ac:dyDescent="0.15">
      <c r="A1159" s="1071">
        <v>1</v>
      </c>
      <c r="B1159" s="107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2"/>
      <c r="AD1159" s="1072"/>
      <c r="AE1159" s="1072"/>
      <c r="AF1159" s="1072"/>
      <c r="AG1159" s="1072"/>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hidden="1" customHeight="1" x14ac:dyDescent="0.15">
      <c r="A1160" s="1071">
        <v>2</v>
      </c>
      <c r="B1160" s="107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2"/>
      <c r="AD1160" s="1072"/>
      <c r="AE1160" s="1072"/>
      <c r="AF1160" s="1072"/>
      <c r="AG1160" s="107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71">
        <v>3</v>
      </c>
      <c r="B1161" s="107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2"/>
      <c r="AD1161" s="1072"/>
      <c r="AE1161" s="1072"/>
      <c r="AF1161" s="1072"/>
      <c r="AG1161" s="107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71">
        <v>4</v>
      </c>
      <c r="B1162" s="107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2"/>
      <c r="AD1162" s="1072"/>
      <c r="AE1162" s="1072"/>
      <c r="AF1162" s="1072"/>
      <c r="AG1162" s="107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71">
        <v>5</v>
      </c>
      <c r="B1163" s="107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2"/>
      <c r="AD1163" s="1072"/>
      <c r="AE1163" s="1072"/>
      <c r="AF1163" s="1072"/>
      <c r="AG1163" s="107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71">
        <v>6</v>
      </c>
      <c r="B1164" s="107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2"/>
      <c r="AD1164" s="1072"/>
      <c r="AE1164" s="1072"/>
      <c r="AF1164" s="1072"/>
      <c r="AG1164" s="107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71">
        <v>7</v>
      </c>
      <c r="B1165" s="107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2"/>
      <c r="AD1165" s="1072"/>
      <c r="AE1165" s="1072"/>
      <c r="AF1165" s="1072"/>
      <c r="AG1165" s="107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71">
        <v>8</v>
      </c>
      <c r="B1166" s="107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2"/>
      <c r="AD1166" s="1072"/>
      <c r="AE1166" s="1072"/>
      <c r="AF1166" s="1072"/>
      <c r="AG1166" s="107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71">
        <v>9</v>
      </c>
      <c r="B1167" s="107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2"/>
      <c r="AD1167" s="1072"/>
      <c r="AE1167" s="1072"/>
      <c r="AF1167" s="1072"/>
      <c r="AG1167" s="107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71">
        <v>10</v>
      </c>
      <c r="B1168" s="107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2"/>
      <c r="AD1168" s="1072"/>
      <c r="AE1168" s="1072"/>
      <c r="AF1168" s="1072"/>
      <c r="AG1168" s="107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71">
        <v>11</v>
      </c>
      <c r="B1169" s="107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2"/>
      <c r="AD1169" s="1072"/>
      <c r="AE1169" s="1072"/>
      <c r="AF1169" s="1072"/>
      <c r="AG1169" s="107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71">
        <v>12</v>
      </c>
      <c r="B1170" s="107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2"/>
      <c r="AD1170" s="1072"/>
      <c r="AE1170" s="1072"/>
      <c r="AF1170" s="1072"/>
      <c r="AG1170" s="107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71">
        <v>13</v>
      </c>
      <c r="B1171" s="107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2"/>
      <c r="AD1171" s="1072"/>
      <c r="AE1171" s="1072"/>
      <c r="AF1171" s="1072"/>
      <c r="AG1171" s="107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71">
        <v>14</v>
      </c>
      <c r="B1172" s="107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2"/>
      <c r="AD1172" s="1072"/>
      <c r="AE1172" s="1072"/>
      <c r="AF1172" s="1072"/>
      <c r="AG1172" s="107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71">
        <v>15</v>
      </c>
      <c r="B1173" s="107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2"/>
      <c r="AD1173" s="1072"/>
      <c r="AE1173" s="1072"/>
      <c r="AF1173" s="1072"/>
      <c r="AG1173" s="107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71">
        <v>16</v>
      </c>
      <c r="B1174" s="107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2"/>
      <c r="AD1174" s="1072"/>
      <c r="AE1174" s="1072"/>
      <c r="AF1174" s="1072"/>
      <c r="AG1174" s="107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71">
        <v>17</v>
      </c>
      <c r="B1175" s="107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2"/>
      <c r="AD1175" s="1072"/>
      <c r="AE1175" s="1072"/>
      <c r="AF1175" s="1072"/>
      <c r="AG1175" s="107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71">
        <v>18</v>
      </c>
      <c r="B1176" s="107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2"/>
      <c r="AD1176" s="1072"/>
      <c r="AE1176" s="1072"/>
      <c r="AF1176" s="1072"/>
      <c r="AG1176" s="107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71">
        <v>19</v>
      </c>
      <c r="B1177" s="107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2"/>
      <c r="AD1177" s="1072"/>
      <c r="AE1177" s="1072"/>
      <c r="AF1177" s="1072"/>
      <c r="AG1177" s="107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71">
        <v>20</v>
      </c>
      <c r="B1178" s="107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2"/>
      <c r="AD1178" s="1072"/>
      <c r="AE1178" s="1072"/>
      <c r="AF1178" s="1072"/>
      <c r="AG1178" s="107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71">
        <v>21</v>
      </c>
      <c r="B1179" s="107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2"/>
      <c r="AD1179" s="1072"/>
      <c r="AE1179" s="1072"/>
      <c r="AF1179" s="1072"/>
      <c r="AG1179" s="107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71">
        <v>22</v>
      </c>
      <c r="B1180" s="107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2"/>
      <c r="AD1180" s="1072"/>
      <c r="AE1180" s="1072"/>
      <c r="AF1180" s="1072"/>
      <c r="AG1180" s="107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71">
        <v>23</v>
      </c>
      <c r="B1181" s="107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2"/>
      <c r="AD1181" s="1072"/>
      <c r="AE1181" s="1072"/>
      <c r="AF1181" s="1072"/>
      <c r="AG1181" s="107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71">
        <v>24</v>
      </c>
      <c r="B1182" s="107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2"/>
      <c r="AD1182" s="1072"/>
      <c r="AE1182" s="1072"/>
      <c r="AF1182" s="1072"/>
      <c r="AG1182" s="107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71">
        <v>25</v>
      </c>
      <c r="B1183" s="107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2"/>
      <c r="AD1183" s="1072"/>
      <c r="AE1183" s="1072"/>
      <c r="AF1183" s="1072"/>
      <c r="AG1183" s="107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71">
        <v>26</v>
      </c>
      <c r="B1184" s="107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2"/>
      <c r="AD1184" s="1072"/>
      <c r="AE1184" s="1072"/>
      <c r="AF1184" s="1072"/>
      <c r="AG1184" s="107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71">
        <v>27</v>
      </c>
      <c r="B1185" s="107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2"/>
      <c r="AD1185" s="1072"/>
      <c r="AE1185" s="1072"/>
      <c r="AF1185" s="1072"/>
      <c r="AG1185" s="107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71">
        <v>28</v>
      </c>
      <c r="B1186" s="107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2"/>
      <c r="AD1186" s="1072"/>
      <c r="AE1186" s="1072"/>
      <c r="AF1186" s="1072"/>
      <c r="AG1186" s="107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71">
        <v>29</v>
      </c>
      <c r="B1187" s="107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2"/>
      <c r="AD1187" s="1072"/>
      <c r="AE1187" s="1072"/>
      <c r="AF1187" s="1072"/>
      <c r="AG1187" s="107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71">
        <v>30</v>
      </c>
      <c r="B1188" s="107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2"/>
      <c r="AD1188" s="1072"/>
      <c r="AE1188" s="1072"/>
      <c r="AF1188" s="1072"/>
      <c r="AG1188" s="107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293</v>
      </c>
      <c r="K1191" s="361"/>
      <c r="L1191" s="361"/>
      <c r="M1191" s="361"/>
      <c r="N1191" s="361"/>
      <c r="O1191" s="361"/>
      <c r="P1191" s="247" t="s">
        <v>27</v>
      </c>
      <c r="Q1191" s="247"/>
      <c r="R1191" s="247"/>
      <c r="S1191" s="247"/>
      <c r="T1191" s="247"/>
      <c r="U1191" s="247"/>
      <c r="V1191" s="247"/>
      <c r="W1191" s="247"/>
      <c r="X1191" s="247"/>
      <c r="Y1191" s="362" t="s">
        <v>344</v>
      </c>
      <c r="Z1191" s="363"/>
      <c r="AA1191" s="363"/>
      <c r="AB1191" s="363"/>
      <c r="AC1191" s="152" t="s">
        <v>330</v>
      </c>
      <c r="AD1191" s="152"/>
      <c r="AE1191" s="152"/>
      <c r="AF1191" s="152"/>
      <c r="AG1191" s="152"/>
      <c r="AH1191" s="362" t="s">
        <v>257</v>
      </c>
      <c r="AI1191" s="360"/>
      <c r="AJ1191" s="360"/>
      <c r="AK1191" s="360"/>
      <c r="AL1191" s="360" t="s">
        <v>21</v>
      </c>
      <c r="AM1191" s="360"/>
      <c r="AN1191" s="360"/>
      <c r="AO1191" s="364"/>
      <c r="AP1191" s="365" t="s">
        <v>294</v>
      </c>
      <c r="AQ1191" s="365"/>
      <c r="AR1191" s="365"/>
      <c r="AS1191" s="365"/>
      <c r="AT1191" s="365"/>
      <c r="AU1191" s="365"/>
      <c r="AV1191" s="365"/>
      <c r="AW1191" s="365"/>
      <c r="AX1191" s="365"/>
      <c r="AY1191">
        <f>$AY$1189</f>
        <v>0</v>
      </c>
    </row>
    <row r="1192" spans="1:51" ht="26.25" hidden="1" customHeight="1" x14ac:dyDescent="0.15">
      <c r="A1192" s="1071">
        <v>1</v>
      </c>
      <c r="B1192" s="107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2"/>
      <c r="AD1192" s="1072"/>
      <c r="AE1192" s="1072"/>
      <c r="AF1192" s="1072"/>
      <c r="AG1192" s="1072"/>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hidden="1" customHeight="1" x14ac:dyDescent="0.15">
      <c r="A1193" s="1071">
        <v>2</v>
      </c>
      <c r="B1193" s="107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2"/>
      <c r="AD1193" s="1072"/>
      <c r="AE1193" s="1072"/>
      <c r="AF1193" s="1072"/>
      <c r="AG1193" s="107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71">
        <v>3</v>
      </c>
      <c r="B1194" s="107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2"/>
      <c r="AD1194" s="1072"/>
      <c r="AE1194" s="1072"/>
      <c r="AF1194" s="1072"/>
      <c r="AG1194" s="107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71">
        <v>4</v>
      </c>
      <c r="B1195" s="107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2"/>
      <c r="AD1195" s="1072"/>
      <c r="AE1195" s="1072"/>
      <c r="AF1195" s="1072"/>
      <c r="AG1195" s="107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71">
        <v>5</v>
      </c>
      <c r="B1196" s="107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2"/>
      <c r="AD1196" s="1072"/>
      <c r="AE1196" s="1072"/>
      <c r="AF1196" s="1072"/>
      <c r="AG1196" s="107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71">
        <v>6</v>
      </c>
      <c r="B1197" s="107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2"/>
      <c r="AD1197" s="1072"/>
      <c r="AE1197" s="1072"/>
      <c r="AF1197" s="1072"/>
      <c r="AG1197" s="107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71">
        <v>7</v>
      </c>
      <c r="B1198" s="107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2"/>
      <c r="AD1198" s="1072"/>
      <c r="AE1198" s="1072"/>
      <c r="AF1198" s="1072"/>
      <c r="AG1198" s="107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71">
        <v>8</v>
      </c>
      <c r="B1199" s="107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2"/>
      <c r="AD1199" s="1072"/>
      <c r="AE1199" s="1072"/>
      <c r="AF1199" s="1072"/>
      <c r="AG1199" s="107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71">
        <v>9</v>
      </c>
      <c r="B1200" s="107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2"/>
      <c r="AD1200" s="1072"/>
      <c r="AE1200" s="1072"/>
      <c r="AF1200" s="1072"/>
      <c r="AG1200" s="107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71">
        <v>10</v>
      </c>
      <c r="B1201" s="107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2"/>
      <c r="AD1201" s="1072"/>
      <c r="AE1201" s="1072"/>
      <c r="AF1201" s="1072"/>
      <c r="AG1201" s="107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71">
        <v>11</v>
      </c>
      <c r="B1202" s="107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2"/>
      <c r="AD1202" s="1072"/>
      <c r="AE1202" s="1072"/>
      <c r="AF1202" s="1072"/>
      <c r="AG1202" s="107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71">
        <v>12</v>
      </c>
      <c r="B1203" s="107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2"/>
      <c r="AD1203" s="1072"/>
      <c r="AE1203" s="1072"/>
      <c r="AF1203" s="1072"/>
      <c r="AG1203" s="107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71">
        <v>13</v>
      </c>
      <c r="B1204" s="107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2"/>
      <c r="AD1204" s="1072"/>
      <c r="AE1204" s="1072"/>
      <c r="AF1204" s="1072"/>
      <c r="AG1204" s="107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71">
        <v>14</v>
      </c>
      <c r="B1205" s="107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2"/>
      <c r="AD1205" s="1072"/>
      <c r="AE1205" s="1072"/>
      <c r="AF1205" s="1072"/>
      <c r="AG1205" s="107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71">
        <v>15</v>
      </c>
      <c r="B1206" s="107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2"/>
      <c r="AD1206" s="1072"/>
      <c r="AE1206" s="1072"/>
      <c r="AF1206" s="1072"/>
      <c r="AG1206" s="107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71">
        <v>16</v>
      </c>
      <c r="B1207" s="107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2"/>
      <c r="AD1207" s="1072"/>
      <c r="AE1207" s="1072"/>
      <c r="AF1207" s="1072"/>
      <c r="AG1207" s="107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71">
        <v>17</v>
      </c>
      <c r="B1208" s="107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2"/>
      <c r="AD1208" s="1072"/>
      <c r="AE1208" s="1072"/>
      <c r="AF1208" s="1072"/>
      <c r="AG1208" s="107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71">
        <v>18</v>
      </c>
      <c r="B1209" s="107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2"/>
      <c r="AD1209" s="1072"/>
      <c r="AE1209" s="1072"/>
      <c r="AF1209" s="1072"/>
      <c r="AG1209" s="107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71">
        <v>19</v>
      </c>
      <c r="B1210" s="107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2"/>
      <c r="AD1210" s="1072"/>
      <c r="AE1210" s="1072"/>
      <c r="AF1210" s="1072"/>
      <c r="AG1210" s="107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71">
        <v>20</v>
      </c>
      <c r="B1211" s="107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2"/>
      <c r="AD1211" s="1072"/>
      <c r="AE1211" s="1072"/>
      <c r="AF1211" s="1072"/>
      <c r="AG1211" s="107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71">
        <v>21</v>
      </c>
      <c r="B1212" s="107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2"/>
      <c r="AD1212" s="1072"/>
      <c r="AE1212" s="1072"/>
      <c r="AF1212" s="1072"/>
      <c r="AG1212" s="107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71">
        <v>22</v>
      </c>
      <c r="B1213" s="107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2"/>
      <c r="AD1213" s="1072"/>
      <c r="AE1213" s="1072"/>
      <c r="AF1213" s="1072"/>
      <c r="AG1213" s="107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71">
        <v>23</v>
      </c>
      <c r="B1214" s="107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2"/>
      <c r="AD1214" s="1072"/>
      <c r="AE1214" s="1072"/>
      <c r="AF1214" s="1072"/>
      <c r="AG1214" s="107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71">
        <v>24</v>
      </c>
      <c r="B1215" s="107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2"/>
      <c r="AD1215" s="1072"/>
      <c r="AE1215" s="1072"/>
      <c r="AF1215" s="1072"/>
      <c r="AG1215" s="107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71">
        <v>25</v>
      </c>
      <c r="B1216" s="107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2"/>
      <c r="AD1216" s="1072"/>
      <c r="AE1216" s="1072"/>
      <c r="AF1216" s="1072"/>
      <c r="AG1216" s="107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71">
        <v>26</v>
      </c>
      <c r="B1217" s="107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2"/>
      <c r="AD1217" s="1072"/>
      <c r="AE1217" s="1072"/>
      <c r="AF1217" s="1072"/>
      <c r="AG1217" s="107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71">
        <v>27</v>
      </c>
      <c r="B1218" s="107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2"/>
      <c r="AD1218" s="1072"/>
      <c r="AE1218" s="1072"/>
      <c r="AF1218" s="1072"/>
      <c r="AG1218" s="107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71">
        <v>28</v>
      </c>
      <c r="B1219" s="107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2"/>
      <c r="AD1219" s="1072"/>
      <c r="AE1219" s="1072"/>
      <c r="AF1219" s="1072"/>
      <c r="AG1219" s="107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71">
        <v>29</v>
      </c>
      <c r="B1220" s="107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2"/>
      <c r="AD1220" s="1072"/>
      <c r="AE1220" s="1072"/>
      <c r="AF1220" s="1072"/>
      <c r="AG1220" s="107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71">
        <v>30</v>
      </c>
      <c r="B1221" s="107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2"/>
      <c r="AD1221" s="1072"/>
      <c r="AE1221" s="1072"/>
      <c r="AF1221" s="1072"/>
      <c r="AG1221" s="107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293</v>
      </c>
      <c r="K1224" s="361"/>
      <c r="L1224" s="361"/>
      <c r="M1224" s="361"/>
      <c r="N1224" s="361"/>
      <c r="O1224" s="361"/>
      <c r="P1224" s="247" t="s">
        <v>27</v>
      </c>
      <c r="Q1224" s="247"/>
      <c r="R1224" s="247"/>
      <c r="S1224" s="247"/>
      <c r="T1224" s="247"/>
      <c r="U1224" s="247"/>
      <c r="V1224" s="247"/>
      <c r="W1224" s="247"/>
      <c r="X1224" s="247"/>
      <c r="Y1224" s="362" t="s">
        <v>344</v>
      </c>
      <c r="Z1224" s="363"/>
      <c r="AA1224" s="363"/>
      <c r="AB1224" s="363"/>
      <c r="AC1224" s="152" t="s">
        <v>330</v>
      </c>
      <c r="AD1224" s="152"/>
      <c r="AE1224" s="152"/>
      <c r="AF1224" s="152"/>
      <c r="AG1224" s="152"/>
      <c r="AH1224" s="362" t="s">
        <v>257</v>
      </c>
      <c r="AI1224" s="360"/>
      <c r="AJ1224" s="360"/>
      <c r="AK1224" s="360"/>
      <c r="AL1224" s="360" t="s">
        <v>21</v>
      </c>
      <c r="AM1224" s="360"/>
      <c r="AN1224" s="360"/>
      <c r="AO1224" s="364"/>
      <c r="AP1224" s="365" t="s">
        <v>294</v>
      </c>
      <c r="AQ1224" s="365"/>
      <c r="AR1224" s="365"/>
      <c r="AS1224" s="365"/>
      <c r="AT1224" s="365"/>
      <c r="AU1224" s="365"/>
      <c r="AV1224" s="365"/>
      <c r="AW1224" s="365"/>
      <c r="AX1224" s="365"/>
      <c r="AY1224">
        <f>$AY$1222</f>
        <v>0</v>
      </c>
    </row>
    <row r="1225" spans="1:51" ht="26.25" hidden="1" customHeight="1" x14ac:dyDescent="0.15">
      <c r="A1225" s="1071">
        <v>1</v>
      </c>
      <c r="B1225" s="107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2"/>
      <c r="AD1225" s="1072"/>
      <c r="AE1225" s="1072"/>
      <c r="AF1225" s="1072"/>
      <c r="AG1225" s="1072"/>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hidden="1" customHeight="1" x14ac:dyDescent="0.15">
      <c r="A1226" s="1071">
        <v>2</v>
      </c>
      <c r="B1226" s="107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2"/>
      <c r="AD1226" s="1072"/>
      <c r="AE1226" s="1072"/>
      <c r="AF1226" s="1072"/>
      <c r="AG1226" s="107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71">
        <v>3</v>
      </c>
      <c r="B1227" s="107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2"/>
      <c r="AD1227" s="1072"/>
      <c r="AE1227" s="1072"/>
      <c r="AF1227" s="1072"/>
      <c r="AG1227" s="107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71">
        <v>4</v>
      </c>
      <c r="B1228" s="107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2"/>
      <c r="AD1228" s="1072"/>
      <c r="AE1228" s="1072"/>
      <c r="AF1228" s="1072"/>
      <c r="AG1228" s="107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71">
        <v>5</v>
      </c>
      <c r="B1229" s="107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2"/>
      <c r="AD1229" s="1072"/>
      <c r="AE1229" s="1072"/>
      <c r="AF1229" s="1072"/>
      <c r="AG1229" s="107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71">
        <v>6</v>
      </c>
      <c r="B1230" s="107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2"/>
      <c r="AD1230" s="1072"/>
      <c r="AE1230" s="1072"/>
      <c r="AF1230" s="1072"/>
      <c r="AG1230" s="107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71">
        <v>7</v>
      </c>
      <c r="B1231" s="107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2"/>
      <c r="AD1231" s="1072"/>
      <c r="AE1231" s="1072"/>
      <c r="AF1231" s="1072"/>
      <c r="AG1231" s="107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71">
        <v>8</v>
      </c>
      <c r="B1232" s="107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2"/>
      <c r="AD1232" s="1072"/>
      <c r="AE1232" s="1072"/>
      <c r="AF1232" s="1072"/>
      <c r="AG1232" s="107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71">
        <v>9</v>
      </c>
      <c r="B1233" s="107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2"/>
      <c r="AD1233" s="1072"/>
      <c r="AE1233" s="1072"/>
      <c r="AF1233" s="1072"/>
      <c r="AG1233" s="107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71">
        <v>10</v>
      </c>
      <c r="B1234" s="107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2"/>
      <c r="AD1234" s="1072"/>
      <c r="AE1234" s="1072"/>
      <c r="AF1234" s="1072"/>
      <c r="AG1234" s="107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71">
        <v>11</v>
      </c>
      <c r="B1235" s="107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2"/>
      <c r="AD1235" s="1072"/>
      <c r="AE1235" s="1072"/>
      <c r="AF1235" s="1072"/>
      <c r="AG1235" s="107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71">
        <v>12</v>
      </c>
      <c r="B1236" s="107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2"/>
      <c r="AD1236" s="1072"/>
      <c r="AE1236" s="1072"/>
      <c r="AF1236" s="1072"/>
      <c r="AG1236" s="107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71">
        <v>13</v>
      </c>
      <c r="B1237" s="107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2"/>
      <c r="AD1237" s="1072"/>
      <c r="AE1237" s="1072"/>
      <c r="AF1237" s="1072"/>
      <c r="AG1237" s="107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71">
        <v>14</v>
      </c>
      <c r="B1238" s="107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2"/>
      <c r="AD1238" s="1072"/>
      <c r="AE1238" s="1072"/>
      <c r="AF1238" s="1072"/>
      <c r="AG1238" s="107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71">
        <v>15</v>
      </c>
      <c r="B1239" s="107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2"/>
      <c r="AD1239" s="1072"/>
      <c r="AE1239" s="1072"/>
      <c r="AF1239" s="1072"/>
      <c r="AG1239" s="107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71">
        <v>16</v>
      </c>
      <c r="B1240" s="107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2"/>
      <c r="AD1240" s="1072"/>
      <c r="AE1240" s="1072"/>
      <c r="AF1240" s="1072"/>
      <c r="AG1240" s="107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71">
        <v>17</v>
      </c>
      <c r="B1241" s="107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2"/>
      <c r="AD1241" s="1072"/>
      <c r="AE1241" s="1072"/>
      <c r="AF1241" s="1072"/>
      <c r="AG1241" s="107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71">
        <v>18</v>
      </c>
      <c r="B1242" s="107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2"/>
      <c r="AD1242" s="1072"/>
      <c r="AE1242" s="1072"/>
      <c r="AF1242" s="1072"/>
      <c r="AG1242" s="107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71">
        <v>19</v>
      </c>
      <c r="B1243" s="107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2"/>
      <c r="AD1243" s="1072"/>
      <c r="AE1243" s="1072"/>
      <c r="AF1243" s="1072"/>
      <c r="AG1243" s="107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71">
        <v>20</v>
      </c>
      <c r="B1244" s="107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2"/>
      <c r="AD1244" s="1072"/>
      <c r="AE1244" s="1072"/>
      <c r="AF1244" s="1072"/>
      <c r="AG1244" s="107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71">
        <v>21</v>
      </c>
      <c r="B1245" s="107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2"/>
      <c r="AD1245" s="1072"/>
      <c r="AE1245" s="1072"/>
      <c r="AF1245" s="1072"/>
      <c r="AG1245" s="107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71">
        <v>22</v>
      </c>
      <c r="B1246" s="107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2"/>
      <c r="AD1246" s="1072"/>
      <c r="AE1246" s="1072"/>
      <c r="AF1246" s="1072"/>
      <c r="AG1246" s="107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71">
        <v>23</v>
      </c>
      <c r="B1247" s="107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2"/>
      <c r="AD1247" s="1072"/>
      <c r="AE1247" s="1072"/>
      <c r="AF1247" s="1072"/>
      <c r="AG1247" s="107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71">
        <v>24</v>
      </c>
      <c r="B1248" s="107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2"/>
      <c r="AD1248" s="1072"/>
      <c r="AE1248" s="1072"/>
      <c r="AF1248" s="1072"/>
      <c r="AG1248" s="107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71">
        <v>25</v>
      </c>
      <c r="B1249" s="107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2"/>
      <c r="AD1249" s="1072"/>
      <c r="AE1249" s="1072"/>
      <c r="AF1249" s="1072"/>
      <c r="AG1249" s="107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71">
        <v>26</v>
      </c>
      <c r="B1250" s="107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2"/>
      <c r="AD1250" s="1072"/>
      <c r="AE1250" s="1072"/>
      <c r="AF1250" s="1072"/>
      <c r="AG1250" s="107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71">
        <v>27</v>
      </c>
      <c r="B1251" s="107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2"/>
      <c r="AD1251" s="1072"/>
      <c r="AE1251" s="1072"/>
      <c r="AF1251" s="1072"/>
      <c r="AG1251" s="107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71">
        <v>28</v>
      </c>
      <c r="B1252" s="107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2"/>
      <c r="AD1252" s="1072"/>
      <c r="AE1252" s="1072"/>
      <c r="AF1252" s="1072"/>
      <c r="AG1252" s="107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71">
        <v>29</v>
      </c>
      <c r="B1253" s="107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2"/>
      <c r="AD1253" s="1072"/>
      <c r="AE1253" s="1072"/>
      <c r="AF1253" s="1072"/>
      <c r="AG1253" s="107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71">
        <v>30</v>
      </c>
      <c r="B1254" s="107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2"/>
      <c r="AD1254" s="1072"/>
      <c r="AE1254" s="1072"/>
      <c r="AF1254" s="1072"/>
      <c r="AG1254" s="107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293</v>
      </c>
      <c r="K1257" s="361"/>
      <c r="L1257" s="361"/>
      <c r="M1257" s="361"/>
      <c r="N1257" s="361"/>
      <c r="O1257" s="361"/>
      <c r="P1257" s="247" t="s">
        <v>27</v>
      </c>
      <c r="Q1257" s="247"/>
      <c r="R1257" s="247"/>
      <c r="S1257" s="247"/>
      <c r="T1257" s="247"/>
      <c r="U1257" s="247"/>
      <c r="V1257" s="247"/>
      <c r="W1257" s="247"/>
      <c r="X1257" s="247"/>
      <c r="Y1257" s="362" t="s">
        <v>344</v>
      </c>
      <c r="Z1257" s="363"/>
      <c r="AA1257" s="363"/>
      <c r="AB1257" s="363"/>
      <c r="AC1257" s="152" t="s">
        <v>330</v>
      </c>
      <c r="AD1257" s="152"/>
      <c r="AE1257" s="152"/>
      <c r="AF1257" s="152"/>
      <c r="AG1257" s="152"/>
      <c r="AH1257" s="362" t="s">
        <v>257</v>
      </c>
      <c r="AI1257" s="360"/>
      <c r="AJ1257" s="360"/>
      <c r="AK1257" s="360"/>
      <c r="AL1257" s="360" t="s">
        <v>21</v>
      </c>
      <c r="AM1257" s="360"/>
      <c r="AN1257" s="360"/>
      <c r="AO1257" s="364"/>
      <c r="AP1257" s="365" t="s">
        <v>294</v>
      </c>
      <c r="AQ1257" s="365"/>
      <c r="AR1257" s="365"/>
      <c r="AS1257" s="365"/>
      <c r="AT1257" s="365"/>
      <c r="AU1257" s="365"/>
      <c r="AV1257" s="365"/>
      <c r="AW1257" s="365"/>
      <c r="AX1257" s="365"/>
      <c r="AY1257">
        <f>$AY$1255</f>
        <v>0</v>
      </c>
    </row>
    <row r="1258" spans="1:51" ht="26.25" hidden="1" customHeight="1" x14ac:dyDescent="0.15">
      <c r="A1258" s="1071">
        <v>1</v>
      </c>
      <c r="B1258" s="107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2"/>
      <c r="AD1258" s="1072"/>
      <c r="AE1258" s="1072"/>
      <c r="AF1258" s="1072"/>
      <c r="AG1258" s="1072"/>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hidden="1" customHeight="1" x14ac:dyDescent="0.15">
      <c r="A1259" s="1071">
        <v>2</v>
      </c>
      <c r="B1259" s="107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2"/>
      <c r="AD1259" s="1072"/>
      <c r="AE1259" s="1072"/>
      <c r="AF1259" s="1072"/>
      <c r="AG1259" s="107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71">
        <v>3</v>
      </c>
      <c r="B1260" s="107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2"/>
      <c r="AD1260" s="1072"/>
      <c r="AE1260" s="1072"/>
      <c r="AF1260" s="1072"/>
      <c r="AG1260" s="107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71">
        <v>4</v>
      </c>
      <c r="B1261" s="107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2"/>
      <c r="AD1261" s="1072"/>
      <c r="AE1261" s="1072"/>
      <c r="AF1261" s="1072"/>
      <c r="AG1261" s="107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71">
        <v>5</v>
      </c>
      <c r="B1262" s="107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2"/>
      <c r="AD1262" s="1072"/>
      <c r="AE1262" s="1072"/>
      <c r="AF1262" s="1072"/>
      <c r="AG1262" s="107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71">
        <v>6</v>
      </c>
      <c r="B1263" s="107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2"/>
      <c r="AD1263" s="1072"/>
      <c r="AE1263" s="1072"/>
      <c r="AF1263" s="1072"/>
      <c r="AG1263" s="107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71">
        <v>7</v>
      </c>
      <c r="B1264" s="107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2"/>
      <c r="AD1264" s="1072"/>
      <c r="AE1264" s="1072"/>
      <c r="AF1264" s="1072"/>
      <c r="AG1264" s="107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71">
        <v>8</v>
      </c>
      <c r="B1265" s="107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2"/>
      <c r="AD1265" s="1072"/>
      <c r="AE1265" s="1072"/>
      <c r="AF1265" s="1072"/>
      <c r="AG1265" s="107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71">
        <v>9</v>
      </c>
      <c r="B1266" s="107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2"/>
      <c r="AD1266" s="1072"/>
      <c r="AE1266" s="1072"/>
      <c r="AF1266" s="1072"/>
      <c r="AG1266" s="107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71">
        <v>10</v>
      </c>
      <c r="B1267" s="107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2"/>
      <c r="AD1267" s="1072"/>
      <c r="AE1267" s="1072"/>
      <c r="AF1267" s="1072"/>
      <c r="AG1267" s="107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71">
        <v>11</v>
      </c>
      <c r="B1268" s="107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2"/>
      <c r="AD1268" s="1072"/>
      <c r="AE1268" s="1072"/>
      <c r="AF1268" s="1072"/>
      <c r="AG1268" s="107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71">
        <v>12</v>
      </c>
      <c r="B1269" s="107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2"/>
      <c r="AD1269" s="1072"/>
      <c r="AE1269" s="1072"/>
      <c r="AF1269" s="1072"/>
      <c r="AG1269" s="107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71">
        <v>13</v>
      </c>
      <c r="B1270" s="107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2"/>
      <c r="AD1270" s="1072"/>
      <c r="AE1270" s="1072"/>
      <c r="AF1270" s="1072"/>
      <c r="AG1270" s="107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71">
        <v>14</v>
      </c>
      <c r="B1271" s="107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2"/>
      <c r="AD1271" s="1072"/>
      <c r="AE1271" s="1072"/>
      <c r="AF1271" s="1072"/>
      <c r="AG1271" s="107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71">
        <v>15</v>
      </c>
      <c r="B1272" s="107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2"/>
      <c r="AD1272" s="1072"/>
      <c r="AE1272" s="1072"/>
      <c r="AF1272" s="1072"/>
      <c r="AG1272" s="107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71">
        <v>16</v>
      </c>
      <c r="B1273" s="107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2"/>
      <c r="AD1273" s="1072"/>
      <c r="AE1273" s="1072"/>
      <c r="AF1273" s="1072"/>
      <c r="AG1273" s="107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71">
        <v>17</v>
      </c>
      <c r="B1274" s="107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2"/>
      <c r="AD1274" s="1072"/>
      <c r="AE1274" s="1072"/>
      <c r="AF1274" s="1072"/>
      <c r="AG1274" s="107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71">
        <v>18</v>
      </c>
      <c r="B1275" s="107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2"/>
      <c r="AD1275" s="1072"/>
      <c r="AE1275" s="1072"/>
      <c r="AF1275" s="1072"/>
      <c r="AG1275" s="107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71">
        <v>19</v>
      </c>
      <c r="B1276" s="107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2"/>
      <c r="AD1276" s="1072"/>
      <c r="AE1276" s="1072"/>
      <c r="AF1276" s="1072"/>
      <c r="AG1276" s="107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71">
        <v>20</v>
      </c>
      <c r="B1277" s="107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2"/>
      <c r="AD1277" s="1072"/>
      <c r="AE1277" s="1072"/>
      <c r="AF1277" s="1072"/>
      <c r="AG1277" s="107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71">
        <v>21</v>
      </c>
      <c r="B1278" s="107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2"/>
      <c r="AD1278" s="1072"/>
      <c r="AE1278" s="1072"/>
      <c r="AF1278" s="1072"/>
      <c r="AG1278" s="107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71">
        <v>22</v>
      </c>
      <c r="B1279" s="107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2"/>
      <c r="AD1279" s="1072"/>
      <c r="AE1279" s="1072"/>
      <c r="AF1279" s="1072"/>
      <c r="AG1279" s="107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71">
        <v>23</v>
      </c>
      <c r="B1280" s="107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2"/>
      <c r="AD1280" s="1072"/>
      <c r="AE1280" s="1072"/>
      <c r="AF1280" s="1072"/>
      <c r="AG1280" s="107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71">
        <v>24</v>
      </c>
      <c r="B1281" s="107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2"/>
      <c r="AD1281" s="1072"/>
      <c r="AE1281" s="1072"/>
      <c r="AF1281" s="1072"/>
      <c r="AG1281" s="107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71">
        <v>25</v>
      </c>
      <c r="B1282" s="107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2"/>
      <c r="AD1282" s="1072"/>
      <c r="AE1282" s="1072"/>
      <c r="AF1282" s="1072"/>
      <c r="AG1282" s="107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71">
        <v>26</v>
      </c>
      <c r="B1283" s="107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2"/>
      <c r="AD1283" s="1072"/>
      <c r="AE1283" s="1072"/>
      <c r="AF1283" s="1072"/>
      <c r="AG1283" s="107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71">
        <v>27</v>
      </c>
      <c r="B1284" s="107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2"/>
      <c r="AD1284" s="1072"/>
      <c r="AE1284" s="1072"/>
      <c r="AF1284" s="1072"/>
      <c r="AG1284" s="107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71">
        <v>28</v>
      </c>
      <c r="B1285" s="107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2"/>
      <c r="AD1285" s="1072"/>
      <c r="AE1285" s="1072"/>
      <c r="AF1285" s="1072"/>
      <c r="AG1285" s="107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71">
        <v>29</v>
      </c>
      <c r="B1286" s="107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2"/>
      <c r="AD1286" s="1072"/>
      <c r="AE1286" s="1072"/>
      <c r="AF1286" s="1072"/>
      <c r="AG1286" s="107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71">
        <v>30</v>
      </c>
      <c r="B1287" s="107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2"/>
      <c r="AD1287" s="1072"/>
      <c r="AE1287" s="1072"/>
      <c r="AF1287" s="1072"/>
      <c r="AG1287" s="107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293</v>
      </c>
      <c r="K1290" s="361"/>
      <c r="L1290" s="361"/>
      <c r="M1290" s="361"/>
      <c r="N1290" s="361"/>
      <c r="O1290" s="361"/>
      <c r="P1290" s="247" t="s">
        <v>27</v>
      </c>
      <c r="Q1290" s="247"/>
      <c r="R1290" s="247"/>
      <c r="S1290" s="247"/>
      <c r="T1290" s="247"/>
      <c r="U1290" s="247"/>
      <c r="V1290" s="247"/>
      <c r="W1290" s="247"/>
      <c r="X1290" s="247"/>
      <c r="Y1290" s="362" t="s">
        <v>344</v>
      </c>
      <c r="Z1290" s="363"/>
      <c r="AA1290" s="363"/>
      <c r="AB1290" s="363"/>
      <c r="AC1290" s="152" t="s">
        <v>330</v>
      </c>
      <c r="AD1290" s="152"/>
      <c r="AE1290" s="152"/>
      <c r="AF1290" s="152"/>
      <c r="AG1290" s="152"/>
      <c r="AH1290" s="362" t="s">
        <v>257</v>
      </c>
      <c r="AI1290" s="360"/>
      <c r="AJ1290" s="360"/>
      <c r="AK1290" s="360"/>
      <c r="AL1290" s="360" t="s">
        <v>21</v>
      </c>
      <c r="AM1290" s="360"/>
      <c r="AN1290" s="360"/>
      <c r="AO1290" s="364"/>
      <c r="AP1290" s="365" t="s">
        <v>294</v>
      </c>
      <c r="AQ1290" s="365"/>
      <c r="AR1290" s="365"/>
      <c r="AS1290" s="365"/>
      <c r="AT1290" s="365"/>
      <c r="AU1290" s="365"/>
      <c r="AV1290" s="365"/>
      <c r="AW1290" s="365"/>
      <c r="AX1290" s="365"/>
      <c r="AY1290">
        <f>$AY$1288</f>
        <v>0</v>
      </c>
    </row>
    <row r="1291" spans="1:51" ht="26.25" hidden="1" customHeight="1" x14ac:dyDescent="0.15">
      <c r="A1291" s="1071">
        <v>1</v>
      </c>
      <c r="B1291" s="107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2"/>
      <c r="AD1291" s="1072"/>
      <c r="AE1291" s="1072"/>
      <c r="AF1291" s="1072"/>
      <c r="AG1291" s="1072"/>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hidden="1" customHeight="1" x14ac:dyDescent="0.15">
      <c r="A1292" s="1071">
        <v>2</v>
      </c>
      <c r="B1292" s="107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2"/>
      <c r="AD1292" s="1072"/>
      <c r="AE1292" s="1072"/>
      <c r="AF1292" s="1072"/>
      <c r="AG1292" s="107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71">
        <v>3</v>
      </c>
      <c r="B1293" s="107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2"/>
      <c r="AD1293" s="1072"/>
      <c r="AE1293" s="1072"/>
      <c r="AF1293" s="1072"/>
      <c r="AG1293" s="107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71">
        <v>4</v>
      </c>
      <c r="B1294" s="107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2"/>
      <c r="AD1294" s="1072"/>
      <c r="AE1294" s="1072"/>
      <c r="AF1294" s="1072"/>
      <c r="AG1294" s="107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71">
        <v>5</v>
      </c>
      <c r="B1295" s="107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2"/>
      <c r="AD1295" s="1072"/>
      <c r="AE1295" s="1072"/>
      <c r="AF1295" s="1072"/>
      <c r="AG1295" s="107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71">
        <v>6</v>
      </c>
      <c r="B1296" s="107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2"/>
      <c r="AD1296" s="1072"/>
      <c r="AE1296" s="1072"/>
      <c r="AF1296" s="1072"/>
      <c r="AG1296" s="107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71">
        <v>7</v>
      </c>
      <c r="B1297" s="107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2"/>
      <c r="AD1297" s="1072"/>
      <c r="AE1297" s="1072"/>
      <c r="AF1297" s="1072"/>
      <c r="AG1297" s="107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71">
        <v>8</v>
      </c>
      <c r="B1298" s="107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2"/>
      <c r="AD1298" s="1072"/>
      <c r="AE1298" s="1072"/>
      <c r="AF1298" s="1072"/>
      <c r="AG1298" s="107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71">
        <v>9</v>
      </c>
      <c r="B1299" s="107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2"/>
      <c r="AD1299" s="1072"/>
      <c r="AE1299" s="1072"/>
      <c r="AF1299" s="1072"/>
      <c r="AG1299" s="107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71">
        <v>10</v>
      </c>
      <c r="B1300" s="107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2"/>
      <c r="AD1300" s="1072"/>
      <c r="AE1300" s="1072"/>
      <c r="AF1300" s="1072"/>
      <c r="AG1300" s="107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71">
        <v>11</v>
      </c>
      <c r="B1301" s="107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2"/>
      <c r="AD1301" s="1072"/>
      <c r="AE1301" s="1072"/>
      <c r="AF1301" s="1072"/>
      <c r="AG1301" s="107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71">
        <v>12</v>
      </c>
      <c r="B1302" s="107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2"/>
      <c r="AD1302" s="1072"/>
      <c r="AE1302" s="1072"/>
      <c r="AF1302" s="1072"/>
      <c r="AG1302" s="107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71">
        <v>13</v>
      </c>
      <c r="B1303" s="107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2"/>
      <c r="AD1303" s="1072"/>
      <c r="AE1303" s="1072"/>
      <c r="AF1303" s="1072"/>
      <c r="AG1303" s="107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71">
        <v>14</v>
      </c>
      <c r="B1304" s="107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2"/>
      <c r="AD1304" s="1072"/>
      <c r="AE1304" s="1072"/>
      <c r="AF1304" s="1072"/>
      <c r="AG1304" s="107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71">
        <v>15</v>
      </c>
      <c r="B1305" s="107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2"/>
      <c r="AD1305" s="1072"/>
      <c r="AE1305" s="1072"/>
      <c r="AF1305" s="1072"/>
      <c r="AG1305" s="107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71">
        <v>16</v>
      </c>
      <c r="B1306" s="107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2"/>
      <c r="AD1306" s="1072"/>
      <c r="AE1306" s="1072"/>
      <c r="AF1306" s="1072"/>
      <c r="AG1306" s="107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71">
        <v>17</v>
      </c>
      <c r="B1307" s="107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2"/>
      <c r="AD1307" s="1072"/>
      <c r="AE1307" s="1072"/>
      <c r="AF1307" s="1072"/>
      <c r="AG1307" s="107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71">
        <v>18</v>
      </c>
      <c r="B1308" s="107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2"/>
      <c r="AD1308" s="1072"/>
      <c r="AE1308" s="1072"/>
      <c r="AF1308" s="1072"/>
      <c r="AG1308" s="107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71">
        <v>19</v>
      </c>
      <c r="B1309" s="107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2"/>
      <c r="AD1309" s="1072"/>
      <c r="AE1309" s="1072"/>
      <c r="AF1309" s="1072"/>
      <c r="AG1309" s="107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71">
        <v>20</v>
      </c>
      <c r="B1310" s="107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2"/>
      <c r="AD1310" s="1072"/>
      <c r="AE1310" s="1072"/>
      <c r="AF1310" s="1072"/>
      <c r="AG1310" s="107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71">
        <v>21</v>
      </c>
      <c r="B1311" s="107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2"/>
      <c r="AD1311" s="1072"/>
      <c r="AE1311" s="1072"/>
      <c r="AF1311" s="1072"/>
      <c r="AG1311" s="107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71">
        <v>22</v>
      </c>
      <c r="B1312" s="107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2"/>
      <c r="AD1312" s="1072"/>
      <c r="AE1312" s="1072"/>
      <c r="AF1312" s="1072"/>
      <c r="AG1312" s="107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71">
        <v>23</v>
      </c>
      <c r="B1313" s="107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2"/>
      <c r="AD1313" s="1072"/>
      <c r="AE1313" s="1072"/>
      <c r="AF1313" s="1072"/>
      <c r="AG1313" s="107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71">
        <v>24</v>
      </c>
      <c r="B1314" s="107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2"/>
      <c r="AD1314" s="1072"/>
      <c r="AE1314" s="1072"/>
      <c r="AF1314" s="1072"/>
      <c r="AG1314" s="107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71">
        <v>25</v>
      </c>
      <c r="B1315" s="107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2"/>
      <c r="AD1315" s="1072"/>
      <c r="AE1315" s="1072"/>
      <c r="AF1315" s="1072"/>
      <c r="AG1315" s="107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71">
        <v>26</v>
      </c>
      <c r="B1316" s="107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2"/>
      <c r="AD1316" s="1072"/>
      <c r="AE1316" s="1072"/>
      <c r="AF1316" s="1072"/>
      <c r="AG1316" s="107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71">
        <v>27</v>
      </c>
      <c r="B1317" s="107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2"/>
      <c r="AD1317" s="1072"/>
      <c r="AE1317" s="1072"/>
      <c r="AF1317" s="1072"/>
      <c r="AG1317" s="107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71">
        <v>28</v>
      </c>
      <c r="B1318" s="107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2"/>
      <c r="AD1318" s="1072"/>
      <c r="AE1318" s="1072"/>
      <c r="AF1318" s="1072"/>
      <c r="AG1318" s="107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71">
        <v>29</v>
      </c>
      <c r="B1319" s="107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2"/>
      <c r="AD1319" s="1072"/>
      <c r="AE1319" s="1072"/>
      <c r="AF1319" s="1072"/>
      <c r="AG1319" s="107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71">
        <v>30</v>
      </c>
      <c r="B1320" s="107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2"/>
      <c r="AD1320" s="1072"/>
      <c r="AE1320" s="1072"/>
      <c r="AF1320" s="1072"/>
      <c r="AG1320" s="107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1" manualBreakCount="1">
    <brk id="100"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2021-06-29T05:59:22Z</cp:lastPrinted>
  <dcterms:created xsi:type="dcterms:W3CDTF">2012-03-13T00:50:25Z</dcterms:created>
  <dcterms:modified xsi:type="dcterms:W3CDTF">2021-07-05T09:58:31Z</dcterms:modified>
</cp:coreProperties>
</file>