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<sst xmlns="http://schemas.openxmlformats.org/spreadsheetml/2006/main" count="3098" uniqueCount="792">
  <si>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</si>
  <si>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</si>
  <si>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</si>
  <si>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</si>
  <si>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</si>
  <si>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</si>
  <si>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</si>
  <si>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</si>
  <si>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</si>
  <si>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</si>
  <si>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</si>
  <si>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</si>
  <si>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</si>
  <si>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</si>
  <si>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</si>
  <si>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</si>
  <si>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</si>
  <si>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</si>
  <si>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</si>
  <si>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</si>
  <si>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</si>
  <si>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</si>
  <si>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</si>
  <si>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</si>
  <si>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</si>
  <si>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</si>
  <si>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</si>
  <si>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</si>
  <si>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</si>
  <si>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</si>
  <si>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</si>
  <si>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</si>
  <si>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</si>
  <si>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</si>
  <si>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</si>
  <si>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</si>
  <si>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</si>
  <si>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</si>
  <si>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</si>
  <si>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</si>
  <si>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</si>
  <si>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</si>
  <si>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</si>
  <si>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</si>
  <si>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</si>
  <si>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</si>
  <si>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</si>
  <si>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</si>
  <si>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</si>
  <si>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</si>
  <si>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</si>
  <si>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</si>
  <si>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</si>
  <si>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</si>
  <si>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</si>
  <si>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</si>
  <si>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</si>
  <si>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</si>
  <si>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</si>
  <si>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</si>
  <si>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</si>
  <si>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</si>
  <si>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</si>
  <si>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</si>
  <si>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</si>
  <si>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</si>
  <si>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</si>
  <si>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</si>
  <si>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</si>
  <si>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</si>
  <si>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</si>
  <si>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</si>
  <si>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</si>
  <si>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</si>
  <si>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</si>
  <si>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</si>
  <si>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</si>
  <si>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</si>
  <si>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</si>
  <si>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</si>
  <si>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</si>
  <si>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</si>
  <si>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</si>
  <si>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</si>
  <si>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</si>
  <si>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</si>
  <si>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</si>
  <si>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</si>
  <si>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</si>
  <si>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</si>
  <si>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</si>
  <si>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</si>
  <si>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</si>
  <si>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</si>
  <si>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</si>
  <si>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</si>
  <si>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</si>
  <si>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</si>
  <si>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</si>
  <si>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</si>
  <si>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</si>
  <si>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</si>
  <si>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</si>
  <si>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</si>
  <si>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</si>
  <si>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</si>
  <si>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</si>
  <si>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</si>
  <si>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</si>
  <si>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</si>
  <si>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</si>
  <si>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</si>
  <si>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</si>
  <si>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</si>
  <si>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</si>
  <si>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</si>
  <si>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</si>
  <si>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</si>
  <si>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</si>
  <si>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</si>
  <si>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</si>
  <si>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</si>
  <si>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</si>
  <si>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</si>
  <si>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</si>
  <si>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</si>
  <si>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</si>
  <si>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</si>
  <si>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</si>
  <si>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</si>
  <si>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</si>
  <si>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</si>
  <si>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</si>
  <si>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</si>
  <si>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</si>
  <si>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</si>
  <si>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</si>
  <si>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</si>
  <si>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</si>
  <si>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</si>
  <si>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</si>
  <si>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</si>
  <si>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</si>
  <si>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</si>
  <si>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</si>
  <si>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</si>
  <si>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</si>
  <si>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</si>
  <si>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</si>
  <si>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</si>
  <si>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</si>
  <si>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</si>
  <si>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</si>
  <si>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</si>
  <si>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</si>
  <si>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</si>
  <si>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</si>
  <si>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</si>
  <si>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</si>
  <si>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</si>
  <si>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</si>
  <si>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</si>
  <si>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</si>
  <si>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</si>
  <si>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</si>
  <si>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</si>
  <si>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</si>
  <si>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</si>
  <si>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</si>
  <si>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</si>
  <si>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</si>
  <si>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</si>
  <si>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</si>
  <si>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</si>
  <si>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</si>
  <si>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</si>
  <si>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</si>
  <si>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</si>
  <si>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</si>
  <si>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</si>
  <si>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</si>
  <si>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</si>
  <si>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</si>
  <si>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</si>
  <si>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</si>
  <si>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</si>
  <si>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</si>
  <si>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</si>
  <si>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</si>
  <si>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</si>
  <si>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</si>
  <si>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</si>
  <si>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</si>
  <si>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</si>
  <si>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</si>
  <si>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</si>
  <si>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</si>
  <si>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</si>
  <si>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</si>
  <si>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</si>
  <si>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</si>
  <si>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</si>
  <si>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</si>
  <si>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</si>
  <si>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</si>
  <si>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</si>
  <si>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</si>
  <si>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</si>
  <si>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</si>
  <si>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</si>
  <si>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</si>
  <si>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</si>
  <si>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</si>
  <si>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</si>
  <si>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</si>
  <si>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</si>
  <si>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</si>
  <si>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</si>
  <si>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</si>
  <si>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</si>
  <si>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</si>
  <si>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</si>
  <si>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</si>
  <si>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</si>
  <si>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</si>
  <si>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</si>
  <si>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</si>
  <si>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</si>
  <si>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</si>
  <si>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</si>
  <si>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</si>
  <si>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</si>
  <si>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</si>
  <si>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</si>
  <si>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</si>
  <si>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</si>
  <si>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</si>
  <si>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</si>
  <si>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</si>
  <si>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</si>
  <si>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</si>
  <si>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</si>
  <si>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</si>
  <si>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</si>
  <si>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</si>
  <si>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</si>
  <si>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</si>
  <si>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</si>
  <si>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</si>
  <si>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</si>
  <si>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</si>
  <si>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</si>
  <si>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</si>
  <si>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</si>
  <si>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</si>
  <si>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</si>
  <si>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</si>
  <si>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</si>
  <si>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</si>
  <si>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</si>
  <si>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</si>
  <si>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</si>
  <si>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</si>
  <si>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</si>
  <si>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</si>
  <si>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</si>
  <si>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</si>
  <si>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</si>
  <si>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</si>
  <si>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</si>
  <si>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</si>
  <si>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</si>
  <si>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</si>
  <si>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</si>
  <si>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</si>
  <si>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</si>
  <si>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</si>
  <si>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</si>
  <si>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</si>
  <si>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</si>
  <si>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</si>
  <si>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</si>
  <si>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</si>
  <si>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</si>
  <si>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</si>
  <si>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</si>
  <si>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</si>
  <si>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</si>
  <si>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</si>
  <si>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</si>
  <si>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</si>
  <si>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</si>
  <si>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</si>
  <si>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</si>
  <si>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</si>
  <si>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</si>
  <si>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</si>
  <si>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</si>
  <si>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</si>
  <si>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</si>
  <si>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</si>
  <si>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</si>
  <si>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</si>
  <si>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</si>
  <si>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</si>
  <si>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</si>
  <si>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</si>
  <si>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</si>
  <si>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</si>
  <si>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</si>
  <si>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</si>
  <si>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</si>
  <si>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</si>
  <si>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</si>
  <si>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</si>
  <si>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</si>
  <si>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</si>
  <si>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</si>
  <si>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</si>
  <si>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</si>
  <si>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</si>
  <si>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</si>
  <si>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</si>
  <si>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</si>
  <si>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</si>
  <si>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</si>
  <si>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</si>
  <si>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</si>
  <si>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</si>
  <si>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</si>
  <si>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</si>
  <si>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</si>
  <si>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</si>
  <si>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</si>
  <si>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</si>
  <si>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</si>
  <si>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</si>
  <si>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</si>
  <si>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</si>
  <si>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</si>
  <si>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</si>
  <si>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</si>
  <si>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</si>
  <si>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</si>
  <si>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</si>
  <si>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</si>
  <si>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</si>
  <si>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</si>
  <si>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</si>
  <si>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</si>
  <si>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</si>
  <si>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</si>
  <si>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</si>
  <si>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</si>
  <si>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</si>
  <si>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</si>
  <si>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</si>
  <si>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</si>
  <si>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</si>
  <si>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</si>
  <si>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</si>
  <si>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</si>
  <si>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</si>
  <si>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</si>
  <si>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</si>
  <si>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</si>
  <si>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</si>
  <si>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</si>
  <si>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</si>
  <si>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</si>
  <si>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</si>
  <si>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</si>
  <si>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</si>
  <si>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</si>
  <si>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</si>
  <si>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</si>
  <si>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</si>
  <si>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</si>
  <si>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</si>
  <si>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</si>
  <si>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</si>
  <si>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</si>
  <si>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</si>
  <si>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</si>
  <si>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</si>
  <si>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</si>
  <si>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</si>
  <si>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</si>
  <si>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</si>
  <si>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</si>
  <si>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</si>
  <si>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</si>
  <si>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</si>
  <si>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</si>
  <si>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</si>
  <si>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</si>
  <si>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</si>
  <si>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</si>
  <si>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</si>
  <si>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</si>
  <si>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</si>
  <si>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</si>
  <si>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</si>
  <si>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</si>
  <si>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</si>
  <si>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</si>
  <si>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</si>
  <si>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</si>
  <si>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</si>
  <si>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</si>
  <si>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</si>
  <si>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</si>
  <si>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</si>
  <si>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</si>
  <si>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</si>
  <si>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</si>
  <si>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</si>
  <si>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</si>
  <si>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</si>
  <si>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</si>
  <si>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</si>
  <si>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</si>
  <si>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</si>
  <si>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</si>
  <si>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</si>
  <si>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</si>
  <si>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</si>
  <si>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</si>
  <si>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</si>
  <si>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</si>
  <si>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</si>
  <si>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</si>
  <si>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</si>
  <si>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</si>
  <si>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</si>
  <si>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</si>
  <si>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</si>
  <si>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</si>
  <si>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</si>
  <si>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</si>
  <si>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</si>
  <si>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</si>
  <si>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</si>
  <si>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</si>
  <si>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</si>
  <si>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</si>
  <si>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</si>
  <si>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</si>
  <si>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</si>
  <si>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</si>
  <si>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</si>
  <si>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</si>
  <si>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</si>
  <si>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</si>
  <si>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</si>
  <si>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</si>
  <si>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</si>
  <si>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</si>
  <si>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</si>
  <si>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</si>
  <si>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</si>
  <si>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</si>
  <si>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</si>
  <si>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</si>
  <si>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</si>
  <si>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</si>
  <si>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</si>
  <si>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</si>
  <si>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</si>
  <si>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</si>
  <si>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</si>
  <si>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</si>
  <si>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</si>
  <si>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</si>
  <si>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</si>
  <si>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</si>
  <si>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</si>
  <si>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</si>
  <si>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</si>
  <si>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</si>
  <si>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</si>
  <si>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</si>
  <si>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</si>
  <si>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</si>
  <si>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</si>
  <si>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</si>
  <si>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</si>
  <si>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</si>
  <si>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</si>
  <si>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</si>
  <si>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</si>
  <si>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</si>
  <si>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</si>
  <si>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</si>
  <si>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</si>
  <si>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</si>
  <si>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</si>
  <si>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</si>
  <si>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</si>
  <si>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</si>
  <si>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</si>
  <si>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</si>
  <si>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</si>
  <si>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</si>
  <si>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</si>
  <si>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</si>
  <si>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</si>
  <si>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</si>
  <si>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</si>
  <si>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</si>
  <si>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</si>
  <si>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</si>
  <si>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</si>
  <si>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</si>
  <si>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</si>
  <si>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</si>
  <si>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</si>
  <si>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</si>
  <si>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</si>
  <si>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</si>
  <si>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</si>
  <si>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</si>
  <si>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</si>
  <si>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</si>
  <si>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</si>
  <si>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</si>
  <si>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</si>
  <si>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</si>
  <si>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</si>
  <si>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</si>
  <si>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</si>
  <si>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</si>
  <si>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</si>
  <si>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</si>
  <si>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</si>
  <si>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</si>
  <si>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</si>
  <si>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</si>
  <si>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</si>
  <si>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</si>
  <si>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</si>
  <si>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</si>
  <si>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</si>
  <si>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</si>
  <si>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</si>
  <si>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</si>
  <si>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</si>
  <si>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</si>
  <si>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</si>
  <si>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</si>
  <si>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</si>
  <si>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</si>
  <si>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</si>
  <si>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</si>
  <si>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</si>
  <si>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</si>
  <si>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</si>
  <si>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</si>
  <si>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</si>
  <si>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</si>
  <si>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</si>
  <si>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</si>
  <si>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</si>
  <si>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</si>
  <si>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</si>
  <si>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</si>
  <si>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</si>
  <si>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</si>
  <si>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</si>
  <si>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</si>
  <si>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</si>
  <si>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</si>
  <si>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</si>
  <si>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</si>
  <si>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</si>
  <si>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</si>
  <si>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</si>
  <si>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</si>
  <si>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</si>
  <si>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</si>
  <si>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</si>
  <si>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</si>
  <si>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</si>
  <si>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</si>
  <si>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</si>
  <si>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</si>
  <si>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</si>
  <si>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</si>
  <si>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</si>
  <si>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</si>
  <si>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</si>
  <si>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</si>
  <si>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</si>
  <si>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</si>
  <si>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</si>
  <si>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</si>
  <si>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</si>
  <si>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</si>
  <si>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</si>
  <si>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</si>
  <si>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</si>
  <si>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</si>
  <si>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</si>
  <si>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</si>
  <si>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</si>
  <si>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</si>
  <si>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</si>
  <si>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</si>
  <si>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</si>
  <si>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</si>
  <si>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</si>
  <si>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</si>
  <si>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</si>
  <si>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</si>
  <si>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</si>
  <si>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</si>
  <si>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</si>
  <si>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</si>
  <si>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</si>
  <si>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</si>
  <si>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</si>
  <si>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</si>
  <si>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</si>
  <si>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</si>
  <si>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</si>
  <si>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</si>
  <si>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</si>
  <si>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</si>
  <si>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</si>
  <si>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</si>
  <si>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</si>
  <si>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</si>
  <si>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</si>
  <si>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</si>
  <si>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</si>
  <si>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</si>
  <si>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</si>
  <si>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</si>
  <si>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</si>
  <si>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</si>
  <si>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</si>
  <si>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</si>
  <si>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</si>
  <si>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</si>
  <si>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</si>
  <si>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</si>
  <si>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</si>
  <si>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</si>
  <si>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</si>
  <si>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</si>
  <si>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</si>
  <si>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</si>
  <si>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</si>
  <si>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</si>
  <si>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</si>
  <si>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</si>
  <si>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</si>
  <si>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</si>
  <si>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</si>
  <si>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</si>
  <si>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</si>
  <si>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</si>
  <si>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</si>
  <si>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</si>
  <si>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</si>
  <si>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</si>
  <si>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</si>
  <si>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</si>
  <si>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</si>
  <si>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</si>
  <si>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</si>
  <si>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</si>
  <si>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</si>
  <si>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</si>
  <si>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</si>
  <si>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</si>
  <si>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</si>
  <si>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</si>
  <si>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</si>
  <si>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</si>
  <si>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</si>
  <si>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</si>
  <si>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</si>
  <si>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</si>
  <si>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</si>
  <si>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</si>
  <si>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</si>
  <si>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</si>
  <si>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</si>
  <si>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</si>
  <si>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</si>
  <si>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</si>
  <si>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</si>
  <si>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</si>
  <si>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</si>
  <si>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</si>
  <si>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</si>
  <si>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</si>
  <si>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</si>
  <si>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</si>
  <si>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</si>
  <si>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</si>
  <si>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</si>
  <si>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</si>
  <si>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</si>
  <si>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</si>
  <si>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</si>
  <si>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</si>
  <si>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</si>
  <si>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水環境課長　筒井　誠二</t>
  </si>
  <si>
    <t>令和元年度</t>
  </si>
  <si>
    <t>令和2年度</t>
  </si>
  <si>
    <t>水環境課</t>
  </si>
  <si>
    <t>-</t>
  </si>
  <si>
    <t>インドネシアでは、河川や湖沼の水質汚染が喫緊の課題となっており、現地政府の要請を踏まえた支援が急務であるため、インドネシアにおける公共用水域の水質汚濁の改善や現地行政官の人材育成、能力向上等を図ることを目的とする。</t>
  </si>
  <si>
    <t>人</t>
  </si>
  <si>
    <t>湖沼管理に関する研修、現地視察等に参加した現地行政官の累積人数</t>
  </si>
  <si>
    <t>研修に参加した現地行政官の実績（環境省）</t>
  </si>
  <si>
    <t>●●</t>
    <phoneticPr fontId="5"/>
  </si>
  <si>
    <t>①②本事業の実施に係る研修、セミナー等の実施件数</t>
  </si>
  <si>
    <t>件</t>
  </si>
  <si>
    <t>X：執行額（百万円）
Y：本事業の実施に係る研修、セミナー等の実施件数</t>
    <phoneticPr fontId="5"/>
  </si>
  <si>
    <t>百万円</t>
  </si>
  <si>
    <t>　　Ｘ/Ｙ</t>
    <phoneticPr fontId="5"/>
  </si>
  <si>
    <t>22/4</t>
  </si>
  <si>
    <t>／　</t>
    <phoneticPr fontId="5"/>
  </si>
  <si>
    <t>　　/</t>
    <phoneticPr fontId="5"/>
  </si>
  <si>
    <t>／　　　　　　　　　　　　　　</t>
    <phoneticPr fontId="5"/>
  </si>
  <si>
    <t>　　/</t>
    <phoneticPr fontId="5"/>
  </si>
  <si>
    <t>３．大気・水・土壌環境等の保全</t>
  </si>
  <si>
    <t>－</t>
  </si>
  <si>
    <t>新31-025</t>
  </si>
  <si>
    <t>新31</t>
  </si>
  <si>
    <t>○</t>
  </si>
  <si>
    <t>-</t>
    <phoneticPr fontId="5"/>
  </si>
  <si>
    <t>人件費</t>
    <rPh sb="0" eb="3">
      <t>ジンケンヒ</t>
    </rPh>
    <phoneticPr fontId="1"/>
  </si>
  <si>
    <t>雑役務費</t>
    <rPh sb="0" eb="4">
      <t>ザツエキムヒ</t>
    </rPh>
    <phoneticPr fontId="1"/>
  </si>
  <si>
    <t>その他</t>
    <rPh sb="2" eb="3">
      <t>タ</t>
    </rPh>
    <phoneticPr fontId="1"/>
  </si>
  <si>
    <t>計画検討、調査等（共同実施分を含む）</t>
    <rPh sb="0" eb="4">
      <t>ケイカクケントウ</t>
    </rPh>
    <rPh sb="5" eb="8">
      <t>チョウサトウ</t>
    </rPh>
    <rPh sb="9" eb="14">
      <t>キョウドウジッシブン</t>
    </rPh>
    <rPh sb="15" eb="16">
      <t>フク</t>
    </rPh>
    <phoneticPr fontId="1"/>
  </si>
  <si>
    <t>通訳・翻訳等</t>
    <rPh sb="0" eb="2">
      <t>ツウヤク</t>
    </rPh>
    <rPh sb="3" eb="6">
      <t>ホンヤクトウ</t>
    </rPh>
    <phoneticPr fontId="1"/>
  </si>
  <si>
    <t>一般管理費</t>
    <rPh sb="0" eb="2">
      <t>イッパン</t>
    </rPh>
    <rPh sb="2" eb="5">
      <t>カンリヒ</t>
    </rPh>
    <phoneticPr fontId="1"/>
  </si>
  <si>
    <t>印刷製本等</t>
    <rPh sb="0" eb="2">
      <t>インサツ</t>
    </rPh>
    <rPh sb="2" eb="4">
      <t>セイホン</t>
    </rPh>
    <rPh sb="4" eb="5">
      <t>トウ</t>
    </rPh>
    <phoneticPr fontId="1"/>
  </si>
  <si>
    <t>（一社）海外環境協力センター</t>
    <rPh sb="1" eb="2">
      <t>イッ</t>
    </rPh>
    <rPh sb="2" eb="3">
      <t>シャ</t>
    </rPh>
    <rPh sb="4" eb="6">
      <t>カイガイ</t>
    </rPh>
    <rPh sb="6" eb="8">
      <t>カンキョウ</t>
    </rPh>
    <rPh sb="8" eb="10">
      <t>キョウリョク</t>
    </rPh>
    <phoneticPr fontId="5"/>
  </si>
  <si>
    <t>湖沼管理に関する技術協力</t>
    <rPh sb="0" eb="2">
      <t>コショウ</t>
    </rPh>
    <rPh sb="2" eb="4">
      <t>カンリ</t>
    </rPh>
    <rPh sb="5" eb="6">
      <t>カン</t>
    </rPh>
    <rPh sb="8" eb="10">
      <t>ギジュツ</t>
    </rPh>
    <rPh sb="10" eb="12">
      <t>キョウリョク</t>
    </rPh>
    <phoneticPr fontId="5"/>
  </si>
  <si>
    <t>-</t>
    <phoneticPr fontId="5"/>
  </si>
  <si>
    <t>-</t>
    <phoneticPr fontId="5"/>
  </si>
  <si>
    <t>B.（一社）海外環境協力センター</t>
    <phoneticPr fontId="5"/>
  </si>
  <si>
    <t>有</t>
  </si>
  <si>
    <t>無</t>
  </si>
  <si>
    <t>‐</t>
  </si>
  <si>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おり、世界一汚れた川と評されるチタルム川のあるインドネシアにおける本事業の取組はこれらSDGｓの達成に貢献するものである。</t>
    <phoneticPr fontId="5"/>
  </si>
  <si>
    <t>環境分野における日本国環境省とインドネシア共和国環境林業省間の協力を強化、促進、発展させるため、平成29年4月に両省間で環境協力に関する協力覚書が署名されている。これをベースに協力を実施していくこととされており、インドネシア政府からの協力への期待・要請が高まっていることからも、国の事業として実施する必要がある。</t>
    <phoneticPr fontId="5"/>
  </si>
  <si>
    <t>インドネシアなどの途上国では、都市化の進展等により生活用水の使用・排出が増加する一方、生活排水対策施設等の整備の遅れに伴い水環境の悪化が深刻化している。現地のニーズを踏まえつつ途上国の水環境改善に寄与する本事業は優先度の高い事業である。</t>
    <phoneticPr fontId="5"/>
  </si>
  <si>
    <t>一般競争入札（総合評価方式）により、実施事業の提案内容及び入札額について評価を行っており、妥当である。</t>
    <phoneticPr fontId="5"/>
  </si>
  <si>
    <t>-</t>
    <phoneticPr fontId="5"/>
  </si>
  <si>
    <t>実施内容、支援項目を精査し、必要な事項のみを契約内容としている。</t>
    <phoneticPr fontId="5"/>
  </si>
  <si>
    <t>事業の実施にあたり、国内関係者による会合において、手段・方法等を検討した上で、より効果的・低コストで実施できる方法を選択し、実施している。</t>
    <phoneticPr fontId="5"/>
  </si>
  <si>
    <t>当初の見込みどおりの活動実績を得られている。</t>
    <phoneticPr fontId="5"/>
  </si>
  <si>
    <t>整理した研修資料等については、水環境改善に関する情報共有に活用されている。</t>
    <phoneticPr fontId="5"/>
  </si>
  <si>
    <t>A.三菱UFJリサーチコンサルティング（株）</t>
    <rPh sb="2" eb="4">
      <t>ミツビシ</t>
    </rPh>
    <rPh sb="20" eb="21">
      <t>カブ</t>
    </rPh>
    <phoneticPr fontId="5"/>
  </si>
  <si>
    <t>調査・協議調整・研修企画実施等</t>
    <rPh sb="0" eb="2">
      <t>チョウサ</t>
    </rPh>
    <rPh sb="3" eb="5">
      <t>キョウギ</t>
    </rPh>
    <rPh sb="5" eb="7">
      <t>チョウセイ</t>
    </rPh>
    <rPh sb="8" eb="10">
      <t>ケンシュウ</t>
    </rPh>
    <rPh sb="10" eb="12">
      <t>キカク</t>
    </rPh>
    <rPh sb="12" eb="14">
      <t>ジッシ</t>
    </rPh>
    <rPh sb="14" eb="15">
      <t>トウ</t>
    </rPh>
    <phoneticPr fontId="5"/>
  </si>
  <si>
    <t>会議費</t>
    <rPh sb="0" eb="3">
      <t>カイギヒ</t>
    </rPh>
    <phoneticPr fontId="1"/>
  </si>
  <si>
    <t>一般管理費</t>
    <rPh sb="0" eb="2">
      <t>イッパン</t>
    </rPh>
    <rPh sb="2" eb="5">
      <t>カンリヒ</t>
    </rPh>
    <phoneticPr fontId="5"/>
  </si>
  <si>
    <t>通訳・翻訳等</t>
    <rPh sb="0" eb="2">
      <t>ツウヤク</t>
    </rPh>
    <rPh sb="3" eb="5">
      <t>ホンヤク</t>
    </rPh>
    <rPh sb="5" eb="6">
      <t>トウ</t>
    </rPh>
    <phoneticPr fontId="5"/>
  </si>
  <si>
    <t>会議室利用料・会議飲食費</t>
    <rPh sb="0" eb="3">
      <t>カイギシツ</t>
    </rPh>
    <rPh sb="3" eb="6">
      <t>リヨウリョウ</t>
    </rPh>
    <rPh sb="7" eb="9">
      <t>カイギ</t>
    </rPh>
    <rPh sb="9" eb="12">
      <t>インショクヒ</t>
    </rPh>
    <phoneticPr fontId="5"/>
  </si>
  <si>
    <t>諸謝金・旅費・印刷製本費</t>
    <rPh sb="0" eb="1">
      <t>ショ</t>
    </rPh>
    <rPh sb="1" eb="3">
      <t>シャキン</t>
    </rPh>
    <rPh sb="4" eb="6">
      <t>リョヒ</t>
    </rPh>
    <rPh sb="7" eb="9">
      <t>インサツ</t>
    </rPh>
    <rPh sb="9" eb="11">
      <t>セイホン</t>
    </rPh>
    <rPh sb="11" eb="12">
      <t>ヒ</t>
    </rPh>
    <phoneticPr fontId="5"/>
  </si>
  <si>
    <t>三菱UFJリサーチ&amp;コンサルティング（株）</t>
    <phoneticPr fontId="5"/>
  </si>
  <si>
    <t>インドネシアにおける河川水質改善の為の都市間連携業務に係る現地調査や協議・研修企画実施</t>
    <phoneticPr fontId="5"/>
  </si>
  <si>
    <t>インドネシアの公共用水域における水質汚濁の改善に向け、以下の事業を行う。
①都市間連携による技術協力 ：インドネシアの地方行政官を対象とした水質管理方法や監査等の法遵守に関する能力構築を図ると共に、インドネシアの地方都市と協力した住民啓発等を実施する。
②湖沼管理に関する協力：インドネシアの湖沼の水質改善につなげるため、日本の水質保全施策、管理体制等についての研修や現地視察等を実施する。</t>
    <rPh sb="72" eb="74">
      <t>カンリ</t>
    </rPh>
    <rPh sb="74" eb="76">
      <t>ホウホウ</t>
    </rPh>
    <phoneticPr fontId="5"/>
  </si>
  <si>
    <t>21/4</t>
    <phoneticPr fontId="5"/>
  </si>
  <si>
    <t>都市間連携での能力強化研修に参加した現地行政官等の累積人数</t>
    <rPh sb="23" eb="24">
      <t>トウ</t>
    </rPh>
    <phoneticPr fontId="5"/>
  </si>
  <si>
    <t xml:space="preserve">令和２年度インドネシアにおける河川水質改善のための都市間連携業務業務完了報告書
</t>
    <phoneticPr fontId="5"/>
  </si>
  <si>
    <t>-</t>
    <phoneticPr fontId="5"/>
  </si>
  <si>
    <t>-</t>
    <phoneticPr fontId="5"/>
  </si>
  <si>
    <t>-</t>
    <phoneticPr fontId="5"/>
  </si>
  <si>
    <t>-</t>
    <phoneticPr fontId="5"/>
  </si>
  <si>
    <t>・持続可能な開発目標（ＳＤＧｓ）（国連、平成27年9月）
・インフラシステム輸出戦略（令和2年7月）
・インフラシステム海外展開戦略（令和2年12月）
・日本国環境省とインドネシア共和国環境・林業省の間の環境協力に関する協力覚書（平成29年4月）
・第５次環境基本計画（平成30年4月）</t>
    <phoneticPr fontId="5"/>
  </si>
  <si>
    <t>二国間水環境改善活動推進費</t>
    <phoneticPr fontId="5"/>
  </si>
  <si>
    <t>前年度は一者応札は無かったが、当該年度も一般競争入札で行ったところ、結果的に１者応札となった。</t>
    <rPh sb="0" eb="3">
      <t>ゼンネンド</t>
    </rPh>
    <rPh sb="4" eb="5">
      <t>イッ</t>
    </rPh>
    <rPh sb="5" eb="6">
      <t>シャ</t>
    </rPh>
    <rPh sb="6" eb="8">
      <t>オウサツ</t>
    </rPh>
    <rPh sb="9" eb="10">
      <t>ナ</t>
    </rPh>
    <rPh sb="15" eb="17">
      <t>トウガイ</t>
    </rPh>
    <rPh sb="17" eb="19">
      <t>ネンド</t>
    </rPh>
    <rPh sb="20" eb="22">
      <t>イッパン</t>
    </rPh>
    <rPh sb="22" eb="24">
      <t>キョウソウ</t>
    </rPh>
    <rPh sb="24" eb="26">
      <t>ニュウサツ</t>
    </rPh>
    <rPh sb="27" eb="28">
      <t>オコナ</t>
    </rPh>
    <rPh sb="34" eb="37">
      <t>ケッカテキ</t>
    </rPh>
    <rPh sb="39" eb="40">
      <t>シャ</t>
    </rPh>
    <rPh sb="40" eb="42">
      <t>オウサツ</t>
    </rPh>
    <phoneticPr fontId="5"/>
  </si>
  <si>
    <t>オンライン研修を実施したことにより、多くの現地行政官の参加があり、十分な実績となっている。</t>
    <rPh sb="5" eb="7">
      <t>ケンシュウ</t>
    </rPh>
    <rPh sb="8" eb="10">
      <t>ジッシ</t>
    </rPh>
    <rPh sb="18" eb="19">
      <t>オオ</t>
    </rPh>
    <rPh sb="27" eb="29">
      <t>サンカ</t>
    </rPh>
    <rPh sb="33" eb="35">
      <t>ジュウブン</t>
    </rPh>
    <phoneticPr fontId="5"/>
  </si>
  <si>
    <t>競争性の高い調達に努めるとともに、予算の効率的･効果的な執行の検討を行うことで、効率的な事業の実施を図った。また、当初見込みどおりの活動実績を得られており、オンライン研修によって成果目標を十分に達成した。</t>
    <rPh sb="66" eb="68">
      <t>カツドウ</t>
    </rPh>
    <rPh sb="83" eb="85">
      <t>ケンシュウ</t>
    </rPh>
    <rPh sb="89" eb="91">
      <t>セイカ</t>
    </rPh>
    <rPh sb="91" eb="93">
      <t>モクヒョウ</t>
    </rPh>
    <rPh sb="94" eb="96">
      <t>ジュウブン</t>
    </rPh>
    <rPh sb="97" eb="99">
      <t>タッセイ</t>
    </rPh>
    <phoneticPr fontId="5"/>
  </si>
  <si>
    <t>本事業は令和２年度で終了。</t>
    <rPh sb="0" eb="1">
      <t>ホン</t>
    </rPh>
    <rPh sb="1" eb="3">
      <t>ジギョウ</t>
    </rPh>
    <rPh sb="4" eb="6">
      <t>レイワ</t>
    </rPh>
    <rPh sb="7" eb="9">
      <t>ネンド</t>
    </rPh>
    <rPh sb="10" eb="12">
      <t>シュウリョウ</t>
    </rPh>
    <phoneticPr fontId="5"/>
  </si>
  <si>
    <t>研修、セミナーの実施にあたっては研修日程や参加者など限りある経費を有効に活用するよう工夫して実施している。</t>
    <phoneticPr fontId="5"/>
  </si>
  <si>
    <t>水質管理計画の策定等に係るワークショップの開催及びその関連業務</t>
    <phoneticPr fontId="5"/>
  </si>
  <si>
    <t>八千代エンジニヤリング株式会社</t>
    <phoneticPr fontId="5"/>
  </si>
  <si>
    <t>C.八千代エンジニヤリング株式会社</t>
    <phoneticPr fontId="5"/>
  </si>
  <si>
    <t>シンポジウム開催準備・ワークショップモデレーション等</t>
    <rPh sb="6" eb="8">
      <t>カイサイ</t>
    </rPh>
    <rPh sb="8" eb="10">
      <t>ジュンビ</t>
    </rPh>
    <rPh sb="25" eb="26">
      <t>トウ</t>
    </rPh>
    <phoneticPr fontId="5"/>
  </si>
  <si>
    <t>雑役務費</t>
    <rPh sb="0" eb="1">
      <t>ザツ</t>
    </rPh>
    <rPh sb="1" eb="4">
      <t>エキムヒ</t>
    </rPh>
    <phoneticPr fontId="5"/>
  </si>
  <si>
    <t>-</t>
    <phoneticPr fontId="5"/>
  </si>
  <si>
    <t>-</t>
    <phoneticPr fontId="5"/>
  </si>
  <si>
    <t>②湖沼管理に関する協力により現地行政官等の能力構築を図るため、多くの行政官等を対象に研修、現地視察等を行う。</t>
    <rPh sb="19" eb="20">
      <t>トウ</t>
    </rPh>
    <rPh sb="26" eb="27">
      <t>ハカ</t>
    </rPh>
    <rPh sb="31" eb="32">
      <t>オオ</t>
    </rPh>
    <rPh sb="34" eb="37">
      <t>ギョウセイカン</t>
    </rPh>
    <rPh sb="37" eb="38">
      <t>トウ</t>
    </rPh>
    <rPh sb="39" eb="41">
      <t>タイショウ</t>
    </rPh>
    <rPh sb="42" eb="44">
      <t>ケンシュウ</t>
    </rPh>
    <rPh sb="45" eb="47">
      <t>ゲンチ</t>
    </rPh>
    <rPh sb="47" eb="49">
      <t>シサツ</t>
    </rPh>
    <rPh sb="49" eb="50">
      <t>トウ</t>
    </rPh>
    <rPh sb="51" eb="52">
      <t>オコナ</t>
    </rPh>
    <phoneticPr fontId="5"/>
  </si>
  <si>
    <t>①都市間連携の協力により現地行政官等の能力構築を図るため、多くの行政官等を対象に研修、現地視察等を行う。</t>
    <rPh sb="17" eb="18">
      <t>トウ</t>
    </rPh>
    <rPh sb="29" eb="30">
      <t>オオ</t>
    </rPh>
    <rPh sb="32" eb="35">
      <t>ギョウセイカン</t>
    </rPh>
    <rPh sb="35" eb="36">
      <t>トウ</t>
    </rPh>
    <rPh sb="37" eb="39">
      <t>タイショウ</t>
    </rPh>
    <rPh sb="40" eb="42">
      <t>ケンシュウ</t>
    </rPh>
    <rPh sb="43" eb="45">
      <t>ゲンチ</t>
    </rPh>
    <rPh sb="45" eb="47">
      <t>シサツ</t>
    </rPh>
    <rPh sb="47" eb="48">
      <t>トウ</t>
    </rPh>
    <rPh sb="49" eb="5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</si>
</sst>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330574</xdr:rowOff>
    </xdr:from>
    <xdr:to>
      <xdr:col>35</xdr:col>
      <xdr:colOff>170824</xdr:colOff>
      <xdr:row>766</xdr:row>
      <xdr:rowOff>165301</xdr:rowOff>
    </xdr:to>
    <xdr:grpSp>
      <xdr:nvGrpSpPr>
        <xdr:cNvPr id="15" name="グループ化 14"/>
        <xdr:cNvGrpSpPr/>
      </xdr:nvGrpSpPr>
      <xdr:grpSpPr>
        <a:xfrm>
          <a:off x="2420471" y="44235221"/>
          <a:ext cx="4810059" cy="5000639"/>
          <a:chOff x="2449286" y="237389676"/>
          <a:chExt cx="4865288" cy="6521031"/>
        </a:xfrm>
      </xdr:grpSpPr>
      <xdr:sp macro="" textlink="">
        <xdr:nvSpPr>
          <xdr:cNvPr id="3" name="角丸四角形 2"/>
          <xdr:cNvSpPr/>
        </xdr:nvSpPr>
        <xdr:spPr>
          <a:xfrm>
            <a:off x="2449286" y="237389676"/>
            <a:ext cx="3357262" cy="730028"/>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solidFill>
                  <a:sysClr val="windowText" lastClr="000000"/>
                </a:solidFill>
              </a:rPr>
              <a:t>21.2</a:t>
            </a:r>
            <a:r>
              <a:rPr kumimoji="1" lang="ja-JP" altLang="en-US" sz="1100"/>
              <a:t>百万円</a:t>
            </a:r>
          </a:p>
        </xdr:txBody>
      </xdr:sp>
      <xdr:sp macro="" textlink="">
        <xdr:nvSpPr>
          <xdr:cNvPr id="4" name="角丸四角形 3"/>
          <xdr:cNvSpPr/>
        </xdr:nvSpPr>
        <xdr:spPr>
          <a:xfrm>
            <a:off x="4285895" y="238673744"/>
            <a:ext cx="2866210" cy="1009584"/>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mj-ea"/>
                <a:ea typeface="+mj-ea"/>
              </a:rPr>
              <a:t>A. </a:t>
            </a:r>
            <a:r>
              <a:rPr kumimoji="1" lang="ja-JP" altLang="en-US" sz="1100">
                <a:solidFill>
                  <a:sysClr val="windowText" lastClr="000000"/>
                </a:solidFill>
                <a:latin typeface="+mj-ea"/>
                <a:ea typeface="+mj-ea"/>
              </a:rPr>
              <a:t>三菱</a:t>
            </a:r>
            <a:r>
              <a:rPr kumimoji="1" lang="en-US" altLang="ja-JP" sz="1100">
                <a:solidFill>
                  <a:sysClr val="windowText" lastClr="000000"/>
                </a:solidFill>
                <a:latin typeface="+mj-ea"/>
                <a:ea typeface="+mj-ea"/>
              </a:rPr>
              <a:t>UFJ</a:t>
            </a:r>
            <a:r>
              <a:rPr kumimoji="1" lang="ja-JP" altLang="en-US" sz="1100">
                <a:solidFill>
                  <a:sysClr val="windowText" lastClr="000000"/>
                </a:solidFill>
                <a:latin typeface="+mj-ea"/>
                <a:ea typeface="+mj-ea"/>
              </a:rPr>
              <a:t>リサーチ＆コンサルティング</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13.2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xnSp macro="">
        <xdr:nvCxnSpPr>
          <xdr:cNvPr id="5" name="直線コネクタ 4"/>
          <xdr:cNvCxnSpPr/>
        </xdr:nvCxnSpPr>
        <xdr:spPr>
          <a:xfrm>
            <a:off x="3248438" y="238115088"/>
            <a:ext cx="0" cy="45122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3249458" y="239125140"/>
            <a:ext cx="1013531" cy="2858"/>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4280740" y="239832012"/>
            <a:ext cx="2882590" cy="910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sp macro="" textlink="">
        <xdr:nvSpPr>
          <xdr:cNvPr id="8" name="テキスト ボックス 7"/>
          <xdr:cNvSpPr txBox="1"/>
        </xdr:nvSpPr>
        <xdr:spPr>
          <a:xfrm>
            <a:off x="4267271" y="238397652"/>
            <a:ext cx="2995458" cy="2870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角丸四角形 9"/>
          <xdr:cNvSpPr/>
        </xdr:nvSpPr>
        <xdr:spPr>
          <a:xfrm>
            <a:off x="4267904" y="242298292"/>
            <a:ext cx="2866210" cy="783148"/>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100">
                <a:solidFill>
                  <a:schemeClr val="dk1"/>
                </a:solidFill>
                <a:effectLst/>
                <a:latin typeface="+mn-lt"/>
                <a:ea typeface="+mn-ea"/>
                <a:cs typeface="+mn-cs"/>
              </a:rPr>
              <a:t>B. </a:t>
            </a:r>
            <a:r>
              <a:rPr kumimoji="1" lang="ja-JP" altLang="ja-JP" sz="1100">
                <a:solidFill>
                  <a:schemeClr val="dk1"/>
                </a:solidFill>
                <a:effectLst/>
                <a:latin typeface="+mn-lt"/>
                <a:ea typeface="+mn-ea"/>
                <a:cs typeface="+mn-cs"/>
              </a:rPr>
              <a:t>一般社団法人海外環境協力センター</a:t>
            </a:r>
            <a:endParaRPr lang="ja-JP" altLang="ja-JP">
              <a:effectLst/>
            </a:endParaRPr>
          </a:p>
          <a:p>
            <a:pPr algn="ct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11" name="直線矢印コネクタ 10"/>
          <xdr:cNvCxnSpPr/>
        </xdr:nvCxnSpPr>
        <xdr:spPr>
          <a:xfrm>
            <a:off x="3231467" y="242630247"/>
            <a:ext cx="1013531" cy="2858"/>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4262749" y="243127814"/>
            <a:ext cx="2882590" cy="782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lang="ja-JP" altLang="en-US" sz="1100">
                <a:solidFill>
                  <a:schemeClr val="tx1"/>
                </a:solidFill>
                <a:effectLst/>
                <a:latin typeface="+mn-lt"/>
                <a:ea typeface="+mn-ea"/>
                <a:cs typeface="+mn-cs"/>
              </a:rPr>
              <a:t>湖沼管理に関する技術協力</a:t>
            </a:r>
            <a:endParaRPr lang="ja-JP" altLang="ja-JP">
              <a:effectLst/>
            </a:endParaRPr>
          </a:p>
        </xdr:txBody>
      </xdr:sp>
      <xdr:sp macro="" textlink="">
        <xdr:nvSpPr>
          <xdr:cNvPr id="14" name="テキスト ボックス 13"/>
          <xdr:cNvSpPr txBox="1"/>
        </xdr:nvSpPr>
        <xdr:spPr>
          <a:xfrm>
            <a:off x="4319868" y="241990229"/>
            <a:ext cx="2994706" cy="289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22</xdr:col>
      <xdr:colOff>60735</xdr:colOff>
      <xdr:row>755</xdr:row>
      <xdr:rowOff>115979</xdr:rowOff>
    </xdr:from>
    <xdr:to>
      <xdr:col>33</xdr:col>
      <xdr:colOff>158003</xdr:colOff>
      <xdr:row>758</xdr:row>
      <xdr:rowOff>48185</xdr:rowOff>
    </xdr:to>
    <xdr:sp macro="" textlink="">
      <xdr:nvSpPr>
        <xdr:cNvPr id="9" name="テキスト ボックス 8"/>
        <xdr:cNvSpPr txBox="1"/>
      </xdr:nvSpPr>
      <xdr:spPr>
        <a:xfrm>
          <a:off x="4461285" y="49017329"/>
          <a:ext cx="2297543" cy="989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インドネシアにおける河川水質改善のための都市間連携業務に係る現地調査や協議・研修企画実施</a:t>
          </a:r>
          <a:endParaRPr lang="ja-JP" altLang="ja-JP">
            <a:effectLst/>
          </a:endParaRPr>
        </a:p>
        <a:p>
          <a:endParaRPr kumimoji="1" lang="ja-JP" altLang="en-US" sz="1100"/>
        </a:p>
      </xdr:txBody>
    </xdr:sp>
    <xdr:clientData/>
  </xdr:twoCellAnchor>
  <xdr:twoCellAnchor>
    <xdr:from>
      <xdr:col>35</xdr:col>
      <xdr:colOff>10199</xdr:colOff>
      <xdr:row>754</xdr:row>
      <xdr:rowOff>212912</xdr:rowOff>
    </xdr:from>
    <xdr:to>
      <xdr:col>36</xdr:col>
      <xdr:colOff>190500</xdr:colOff>
      <xdr:row>754</xdr:row>
      <xdr:rowOff>220214</xdr:rowOff>
    </xdr:to>
    <xdr:cxnSp macro="">
      <xdr:nvCxnSpPr>
        <xdr:cNvPr id="13" name="直線矢印コネクタ 12"/>
        <xdr:cNvCxnSpPr/>
      </xdr:nvCxnSpPr>
      <xdr:spPr>
        <a:xfrm flipV="1">
          <a:off x="7069905" y="239682618"/>
          <a:ext cx="382007" cy="73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3585</xdr:colOff>
      <xdr:row>753</xdr:row>
      <xdr:rowOff>235324</xdr:rowOff>
    </xdr:from>
    <xdr:to>
      <xdr:col>49</xdr:col>
      <xdr:colOff>411480</xdr:colOff>
      <xdr:row>755</xdr:row>
      <xdr:rowOff>212912</xdr:rowOff>
    </xdr:to>
    <xdr:sp macro="" textlink="">
      <xdr:nvSpPr>
        <xdr:cNvPr id="19" name="角丸四角形 18"/>
        <xdr:cNvSpPr/>
      </xdr:nvSpPr>
      <xdr:spPr>
        <a:xfrm>
          <a:off x="6770145" y="47494564"/>
          <a:ext cx="2602455" cy="686248"/>
        </a:xfrm>
        <a:prstGeom prst="roundRect">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22412</xdr:colOff>
      <xdr:row>753</xdr:row>
      <xdr:rowOff>266700</xdr:rowOff>
    </xdr:from>
    <xdr:to>
      <xdr:col>49</xdr:col>
      <xdr:colOff>167640</xdr:colOff>
      <xdr:row>755</xdr:row>
      <xdr:rowOff>190499</xdr:rowOff>
    </xdr:to>
    <xdr:sp macro="" textlink="">
      <xdr:nvSpPr>
        <xdr:cNvPr id="20" name="テキスト ボックス 19"/>
        <xdr:cNvSpPr txBox="1"/>
      </xdr:nvSpPr>
      <xdr:spPr>
        <a:xfrm>
          <a:off x="7540812" y="45745400"/>
          <a:ext cx="2583628" cy="634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C.</a:t>
          </a:r>
          <a:r>
            <a:rPr kumimoji="1" lang="ja-JP" altLang="en-US" sz="1100"/>
            <a:t>八千代エンジニヤリング</a:t>
          </a:r>
          <a:r>
            <a:rPr lang="ja-JP" altLang="en-US"/>
            <a:t>株式会社</a:t>
          </a:r>
          <a:endParaRPr kumimoji="1" lang="en-US" altLang="ja-JP" sz="1100"/>
        </a:p>
        <a:p>
          <a:pPr algn="ctr"/>
          <a:r>
            <a:rPr kumimoji="1" lang="en-US" altLang="ja-JP" sz="1100"/>
            <a:t>2</a:t>
          </a:r>
          <a:r>
            <a:rPr kumimoji="1" lang="ja-JP" altLang="en-US" sz="1100"/>
            <a:t>百万円</a:t>
          </a:r>
          <a:endParaRPr kumimoji="1" lang="en-US" altLang="ja-JP" sz="1100"/>
        </a:p>
        <a:p>
          <a:endParaRPr kumimoji="1" lang="ja-JP" altLang="en-US" sz="1100"/>
        </a:p>
      </xdr:txBody>
    </xdr:sp>
    <xdr:clientData/>
  </xdr:twoCellAnchor>
  <xdr:twoCellAnchor>
    <xdr:from>
      <xdr:col>36</xdr:col>
      <xdr:colOff>179294</xdr:colOff>
      <xdr:row>755</xdr:row>
      <xdr:rowOff>302559</xdr:rowOff>
    </xdr:from>
    <xdr:to>
      <xdr:col>49</xdr:col>
      <xdr:colOff>56030</xdr:colOff>
      <xdr:row>757</xdr:row>
      <xdr:rowOff>298629</xdr:rowOff>
    </xdr:to>
    <xdr:sp macro="" textlink="">
      <xdr:nvSpPr>
        <xdr:cNvPr id="23" name="大かっこ 22"/>
        <xdr:cNvSpPr/>
      </xdr:nvSpPr>
      <xdr:spPr>
        <a:xfrm>
          <a:off x="7440706" y="240119647"/>
          <a:ext cx="2498912" cy="690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37</xdr:col>
      <xdr:colOff>67236</xdr:colOff>
      <xdr:row>756</xdr:row>
      <xdr:rowOff>0</xdr:rowOff>
    </xdr:from>
    <xdr:to>
      <xdr:col>47</xdr:col>
      <xdr:colOff>145678</xdr:colOff>
      <xdr:row>757</xdr:row>
      <xdr:rowOff>336175</xdr:rowOff>
    </xdr:to>
    <xdr:sp macro="" textlink="">
      <xdr:nvSpPr>
        <xdr:cNvPr id="24" name="テキスト ボックス 23"/>
        <xdr:cNvSpPr txBox="1"/>
      </xdr:nvSpPr>
      <xdr:spPr>
        <a:xfrm>
          <a:off x="7530354" y="240164471"/>
          <a:ext cx="2095500" cy="68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水質管理計画の策定等に係るワークショップの開催及びその関連業務</a:t>
          </a:r>
        </a:p>
      </xdr:txBody>
    </xdr:sp>
    <xdr:clientData/>
  </xdr:twoCellAnchor>
  <xdr:twoCellAnchor>
    <xdr:from>
      <xdr:col>36</xdr:col>
      <xdr:colOff>136072</xdr:colOff>
      <xdr:row>752</xdr:row>
      <xdr:rowOff>248931</xdr:rowOff>
    </xdr:from>
    <xdr:to>
      <xdr:col>49</xdr:col>
      <xdr:colOff>478137</xdr:colOff>
      <xdr:row>753</xdr:row>
      <xdr:rowOff>182178</xdr:rowOff>
    </xdr:to>
    <xdr:sp macro="" textlink="">
      <xdr:nvSpPr>
        <xdr:cNvPr id="21" name="テキスト ボックス 20"/>
        <xdr:cNvSpPr txBox="1"/>
      </xdr:nvSpPr>
      <xdr:spPr>
        <a:xfrm>
          <a:off x="7483929" y="242510502"/>
          <a:ext cx="2995458" cy="2870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401</v>
      </c>
      <c r="AJ2" s="943" t="s">
        <v>705</v>
      </c>
      <c r="AK2" s="943"/>
      <c r="AL2" s="943"/>
      <c r="AM2" s="943"/>
      <c r="AN2" s="98" t="s">
        <v>401</v>
      </c>
      <c r="AO2" s="943">
        <v>20</v>
      </c>
      <c r="AP2" s="943"/>
      <c r="AQ2" s="943"/>
      <c r="AR2" s="99" t="s">
        <v>704</v>
      </c>
      <c r="AS2" s="949">
        <v>146</v>
      </c>
      <c r="AT2" s="949"/>
      <c r="AU2" s="949"/>
      <c r="AV2" s="98" t="str">
        <f>IF(AW2="","","-")</f>
        <v/>
      </c>
      <c r="AW2" s="909"/>
      <c r="AX2" s="909"/>
    </row>
    <row r="3" spans="1:50" ht="21" customHeight="1" thickBot="1" x14ac:dyDescent="0.2">
      <c r="A3" s="865" t="s">
        <v>697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707</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777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710</v>
      </c>
      <c r="H5" s="838"/>
      <c r="I5" s="838"/>
      <c r="J5" s="838"/>
      <c r="K5" s="838"/>
      <c r="L5" s="838"/>
      <c r="M5" s="839" t="s">
        <v>66</v>
      </c>
      <c r="N5" s="840"/>
      <c r="O5" s="840"/>
      <c r="P5" s="840"/>
      <c r="Q5" s="840"/>
      <c r="R5" s="841"/>
      <c r="S5" s="842" t="s">
        <v>711</v>
      </c>
      <c r="T5" s="838"/>
      <c r="U5" s="838"/>
      <c r="V5" s="838"/>
      <c r="W5" s="838"/>
      <c r="X5" s="843"/>
      <c r="Y5" s="699" t="s">
        <v>3</v>
      </c>
      <c r="Z5" s="545"/>
      <c r="AA5" s="545"/>
      <c r="AB5" s="545"/>
      <c r="AC5" s="545"/>
      <c r="AD5" s="546"/>
      <c r="AE5" s="700" t="s">
        <v>712</v>
      </c>
      <c r="AF5" s="700"/>
      <c r="AG5" s="700"/>
      <c r="AH5" s="700"/>
      <c r="AI5" s="700"/>
      <c r="AJ5" s="700"/>
      <c r="AK5" s="700"/>
      <c r="AL5" s="700"/>
      <c r="AM5" s="700"/>
      <c r="AN5" s="700"/>
      <c r="AO5" s="700"/>
      <c r="AP5" s="701"/>
      <c r="AQ5" s="702" t="s">
        <v>709</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09.9" customHeight="1" x14ac:dyDescent="0.15">
      <c r="A7" s="497" t="s">
        <v>22</v>
      </c>
      <c r="B7" s="498"/>
      <c r="C7" s="498"/>
      <c r="D7" s="498"/>
      <c r="E7" s="498"/>
      <c r="F7" s="499"/>
      <c r="G7" s="500" t="s">
        <v>713</v>
      </c>
      <c r="H7" s="501"/>
      <c r="I7" s="501"/>
      <c r="J7" s="501"/>
      <c r="K7" s="501"/>
      <c r="L7" s="501"/>
      <c r="M7" s="501"/>
      <c r="N7" s="501"/>
      <c r="O7" s="501"/>
      <c r="P7" s="501"/>
      <c r="Q7" s="501"/>
      <c r="R7" s="501"/>
      <c r="S7" s="501"/>
      <c r="T7" s="501"/>
      <c r="U7" s="501"/>
      <c r="V7" s="501"/>
      <c r="W7" s="501"/>
      <c r="X7" s="502"/>
      <c r="Y7" s="921" t="s">
        <v>384</v>
      </c>
      <c r="Z7" s="442"/>
      <c r="AA7" s="442"/>
      <c r="AB7" s="442"/>
      <c r="AC7" s="442"/>
      <c r="AD7" s="922"/>
      <c r="AE7" s="910" t="s">
        <v>776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科学技術・イノベーション、ＯＤＡ</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714</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768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385</v>
      </c>
      <c r="Q12" s="444"/>
      <c r="R12" s="444"/>
      <c r="S12" s="444"/>
      <c r="T12" s="444"/>
      <c r="U12" s="444"/>
      <c r="V12" s="445"/>
      <c r="W12" s="449" t="s">
        <v>407</v>
      </c>
      <c r="X12" s="444"/>
      <c r="Y12" s="444"/>
      <c r="Z12" s="444"/>
      <c r="AA12" s="444"/>
      <c r="AB12" s="444"/>
      <c r="AC12" s="445"/>
      <c r="AD12" s="449" t="s">
        <v>694</v>
      </c>
      <c r="AE12" s="444"/>
      <c r="AF12" s="444"/>
      <c r="AG12" s="444"/>
      <c r="AH12" s="444"/>
      <c r="AI12" s="444"/>
      <c r="AJ12" s="445"/>
      <c r="AK12" s="449" t="s">
        <v>698</v>
      </c>
      <c r="AL12" s="444"/>
      <c r="AM12" s="444"/>
      <c r="AN12" s="444"/>
      <c r="AO12" s="444"/>
      <c r="AP12" s="444"/>
      <c r="AQ12" s="445"/>
      <c r="AR12" s="449" t="s">
        <v>699</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713</v>
      </c>
      <c r="Q13" s="659"/>
      <c r="R13" s="659"/>
      <c r="S13" s="659"/>
      <c r="T13" s="659"/>
      <c r="U13" s="659"/>
      <c r="V13" s="660"/>
      <c r="W13" s="658">
        <v>25</v>
      </c>
      <c r="X13" s="659"/>
      <c r="Y13" s="659"/>
      <c r="Z13" s="659"/>
      <c r="AA13" s="659"/>
      <c r="AB13" s="659"/>
      <c r="AC13" s="660"/>
      <c r="AD13" s="658">
        <v>25</v>
      </c>
      <c r="AE13" s="659"/>
      <c r="AF13" s="659"/>
      <c r="AG13" s="659"/>
      <c r="AH13" s="659"/>
      <c r="AI13" s="659"/>
      <c r="AJ13" s="660"/>
      <c r="AK13" s="658" t="s">
        <v>734</v>
      </c>
      <c r="AL13" s="659"/>
      <c r="AM13" s="659"/>
      <c r="AN13" s="659"/>
      <c r="AO13" s="659"/>
      <c r="AP13" s="659"/>
      <c r="AQ13" s="660"/>
      <c r="AR13" s="918"/>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713</v>
      </c>
      <c r="Q14" s="659"/>
      <c r="R14" s="659"/>
      <c r="S14" s="659"/>
      <c r="T14" s="659"/>
      <c r="U14" s="659"/>
      <c r="V14" s="660"/>
      <c r="W14" s="658" t="s">
        <v>713</v>
      </c>
      <c r="X14" s="659"/>
      <c r="Y14" s="659"/>
      <c r="Z14" s="659"/>
      <c r="AA14" s="659"/>
      <c r="AB14" s="659"/>
      <c r="AC14" s="660"/>
      <c r="AD14" s="658" t="s">
        <v>713</v>
      </c>
      <c r="AE14" s="659"/>
      <c r="AF14" s="659"/>
      <c r="AG14" s="659"/>
      <c r="AH14" s="659"/>
      <c r="AI14" s="659"/>
      <c r="AJ14" s="660"/>
      <c r="AK14" s="658" t="s">
        <v>734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713</v>
      </c>
      <c r="Q15" s="659"/>
      <c r="R15" s="659"/>
      <c r="S15" s="659"/>
      <c r="T15" s="659"/>
      <c r="U15" s="659"/>
      <c r="V15" s="660"/>
      <c r="W15" s="658" t="s">
        <v>713</v>
      </c>
      <c r="X15" s="659"/>
      <c r="Y15" s="659"/>
      <c r="Z15" s="659"/>
      <c r="AA15" s="659"/>
      <c r="AB15" s="659"/>
      <c r="AC15" s="660"/>
      <c r="AD15" s="658" t="s">
        <v>713</v>
      </c>
      <c r="AE15" s="659"/>
      <c r="AF15" s="659"/>
      <c r="AG15" s="659"/>
      <c r="AH15" s="659"/>
      <c r="AI15" s="659"/>
      <c r="AJ15" s="660"/>
      <c r="AK15" s="658" t="s">
        <v>734</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713</v>
      </c>
      <c r="Q16" s="659"/>
      <c r="R16" s="659"/>
      <c r="S16" s="659"/>
      <c r="T16" s="659"/>
      <c r="U16" s="659"/>
      <c r="V16" s="660"/>
      <c r="W16" s="658" t="s">
        <v>713</v>
      </c>
      <c r="X16" s="659"/>
      <c r="Y16" s="659"/>
      <c r="Z16" s="659"/>
      <c r="AA16" s="659"/>
      <c r="AB16" s="659"/>
      <c r="AC16" s="660"/>
      <c r="AD16" s="658" t="s">
        <v>713</v>
      </c>
      <c r="AE16" s="659"/>
      <c r="AF16" s="659"/>
      <c r="AG16" s="659"/>
      <c r="AH16" s="659"/>
      <c r="AI16" s="659"/>
      <c r="AJ16" s="660"/>
      <c r="AK16" s="658" t="s">
        <v>734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713</v>
      </c>
      <c r="Q17" s="659"/>
      <c r="R17" s="659"/>
      <c r="S17" s="659"/>
      <c r="T17" s="659"/>
      <c r="U17" s="659"/>
      <c r="V17" s="660"/>
      <c r="W17" s="658" t="s">
        <v>713</v>
      </c>
      <c r="X17" s="659"/>
      <c r="Y17" s="659"/>
      <c r="Z17" s="659"/>
      <c r="AA17" s="659"/>
      <c r="AB17" s="659"/>
      <c r="AC17" s="660"/>
      <c r="AD17" s="658" t="s">
        <v>713</v>
      </c>
      <c r="AE17" s="659"/>
      <c r="AF17" s="659"/>
      <c r="AG17" s="659"/>
      <c r="AH17" s="659"/>
      <c r="AI17" s="659"/>
      <c r="AJ17" s="660"/>
      <c r="AK17" s="658" t="s">
        <v>734</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0</v>
      </c>
      <c r="Q18" s="877"/>
      <c r="R18" s="877"/>
      <c r="S18" s="877"/>
      <c r="T18" s="877"/>
      <c r="U18" s="877"/>
      <c r="V18" s="878"/>
      <c r="W18" s="876">
        <f>SUM(W13:AC17)</f>
        <v>25</v>
      </c>
      <c r="X18" s="877"/>
      <c r="Y18" s="877"/>
      <c r="Z18" s="877"/>
      <c r="AA18" s="877"/>
      <c r="AB18" s="877"/>
      <c r="AC18" s="878"/>
      <c r="AD18" s="876">
        <f>SUM(AD13:AJ17)</f>
        <v>25</v>
      </c>
      <c r="AE18" s="877"/>
      <c r="AF18" s="877"/>
      <c r="AG18" s="877"/>
      <c r="AH18" s="877"/>
      <c r="AI18" s="877"/>
      <c r="AJ18" s="878"/>
      <c r="AK18" s="876">
        <f>SUM(AK13:AQ17)</f>
        <v>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0</v>
      </c>
      <c r="Q19" s="659"/>
      <c r="R19" s="659"/>
      <c r="S19" s="659"/>
      <c r="T19" s="659"/>
      <c r="U19" s="659"/>
      <c r="V19" s="660"/>
      <c r="W19" s="658">
        <v>22</v>
      </c>
      <c r="X19" s="659"/>
      <c r="Y19" s="659"/>
      <c r="Z19" s="659"/>
      <c r="AA19" s="659"/>
      <c r="AB19" s="659"/>
      <c r="AC19" s="660"/>
      <c r="AD19" s="658">
        <v>21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t="str">
        <f>IF(P18=0, "-", SUM(P19)/P18)</f>
        <v>-</v>
      </c>
      <c r="Q20" s="316"/>
      <c r="R20" s="316"/>
      <c r="S20" s="316"/>
      <c r="T20" s="316"/>
      <c r="U20" s="316"/>
      <c r="V20" s="316"/>
      <c r="W20" s="316">
        <f t="shared" ref="W20" si="0">IF(W18=0, "-", SUM(W19)/W18)</f>
        <v>0.88</v>
      </c>
      <c r="X20" s="316"/>
      <c r="Y20" s="316"/>
      <c r="Z20" s="316"/>
      <c r="AA20" s="316"/>
      <c r="AB20" s="316"/>
      <c r="AC20" s="316"/>
      <c r="AD20" s="316">
        <f t="shared" ref="AD20" si="1">IF(AD18=0, "-", SUM(AD19)/AD18)</f>
        <v>0.84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thickBot="1" x14ac:dyDescent="0.2">
      <c r="A21" s="847"/>
      <c r="B21" s="848"/>
      <c r="C21" s="848"/>
      <c r="D21" s="848"/>
      <c r="E21" s="848"/>
      <c r="F21" s="965"/>
      <c r="G21" s="314" t="s">
        <v>353</v>
      </c>
      <c r="H21" s="315"/>
      <c r="I21" s="315"/>
      <c r="J21" s="315"/>
      <c r="K21" s="315"/>
      <c r="L21" s="315"/>
      <c r="M21" s="315"/>
      <c r="N21" s="315"/>
      <c r="O21" s="315"/>
      <c r="P21" s="316" t="str">
        <f>IF(P19=0, "-", SUM(P19)/SUM(P13,P14))</f>
        <v>-</v>
      </c>
      <c r="Q21" s="316"/>
      <c r="R21" s="316"/>
      <c r="S21" s="316"/>
      <c r="T21" s="316"/>
      <c r="U21" s="316"/>
      <c r="V21" s="316"/>
      <c r="W21" s="316">
        <f t="shared" ref="W21" si="2">IF(W19=0, "-", SUM(W19)/SUM(W13,W14))</f>
        <v>0.88</v>
      </c>
      <c r="X21" s="316"/>
      <c r="Y21" s="316"/>
      <c r="Z21" s="316"/>
      <c r="AA21" s="316"/>
      <c r="AB21" s="316"/>
      <c r="AC21" s="316"/>
      <c r="AD21" s="316">
        <f t="shared" ref="AD21" si="3">IF(AD19=0, "-", SUM(AD19)/SUM(AD13,AD14))</f>
        <v>0.84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hidden="1" customHeight="1" x14ac:dyDescent="0.15">
      <c r="A22" s="971" t="s">
        <v>702</v>
      </c>
      <c r="B22" s="972"/>
      <c r="C22" s="972"/>
      <c r="D22" s="972"/>
      <c r="E22" s="972"/>
      <c r="F22" s="973"/>
      <c r="G22" s="967" t="s">
        <v>332</v>
      </c>
      <c r="H22" s="222"/>
      <c r="I22" s="222"/>
      <c r="J22" s="222"/>
      <c r="K22" s="222"/>
      <c r="L22" s="222"/>
      <c r="M22" s="222"/>
      <c r="N22" s="222"/>
      <c r="O22" s="223"/>
      <c r="P22" s="932" t="s">
        <v>700</v>
      </c>
      <c r="Q22" s="222"/>
      <c r="R22" s="222"/>
      <c r="S22" s="222"/>
      <c r="T22" s="222"/>
      <c r="U22" s="222"/>
      <c r="V22" s="223"/>
      <c r="W22" s="932" t="s">
        <v>701</v>
      </c>
      <c r="X22" s="222"/>
      <c r="Y22" s="222"/>
      <c r="Z22" s="222"/>
      <c r="AA22" s="222"/>
      <c r="AB22" s="222"/>
      <c r="AC22" s="223"/>
      <c r="AD22" s="932" t="s">
        <v>331</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hidden="1" customHeight="1" x14ac:dyDescent="0.15">
      <c r="A23" s="974"/>
      <c r="B23" s="975"/>
      <c r="C23" s="975"/>
      <c r="D23" s="975"/>
      <c r="E23" s="975"/>
      <c r="F23" s="976"/>
      <c r="G23" s="968"/>
      <c r="H23" s="969"/>
      <c r="I23" s="969"/>
      <c r="J23" s="969"/>
      <c r="K23" s="969"/>
      <c r="L23" s="969"/>
      <c r="M23" s="969"/>
      <c r="N23" s="969"/>
      <c r="O23" s="970"/>
      <c r="P23" s="918"/>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8"/>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336</v>
      </c>
      <c r="H28" s="938"/>
      <c r="I28" s="938"/>
      <c r="J28" s="938"/>
      <c r="K28" s="938"/>
      <c r="L28" s="938"/>
      <c r="M28" s="938"/>
      <c r="N28" s="938"/>
      <c r="O28" s="939"/>
      <c r="P28" s="876" t="e">
        <f>P29-SUM(P23:P27)</f>
        <v>#VALUE!</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hidden="1" customHeight="1" thickBot="1" x14ac:dyDescent="0.2">
      <c r="A29" s="977"/>
      <c r="B29" s="978"/>
      <c r="C29" s="978"/>
      <c r="D29" s="978"/>
      <c r="E29" s="978"/>
      <c r="F29" s="979"/>
      <c r="G29" s="940" t="s">
        <v>333</v>
      </c>
      <c r="H29" s="941"/>
      <c r="I29" s="941"/>
      <c r="J29" s="941"/>
      <c r="K29" s="941"/>
      <c r="L29" s="941"/>
      <c r="M29" s="941"/>
      <c r="N29" s="941"/>
      <c r="O29" s="942"/>
      <c r="P29" s="658" t="str">
        <f>AK13</f>
        <v>-</v>
      </c>
      <c r="Q29" s="659"/>
      <c r="R29" s="659"/>
      <c r="S29" s="659"/>
      <c r="T29" s="659"/>
      <c r="U29" s="659"/>
      <c r="V29" s="660"/>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348</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385</v>
      </c>
      <c r="AF30" s="857"/>
      <c r="AG30" s="857"/>
      <c r="AH30" s="858"/>
      <c r="AI30" s="913" t="s">
        <v>407</v>
      </c>
      <c r="AJ30" s="913"/>
      <c r="AK30" s="913"/>
      <c r="AL30" s="856"/>
      <c r="AM30" s="913" t="s">
        <v>504</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t="s">
        <v>713</v>
      </c>
      <c r="AR31" s="201"/>
      <c r="AS31" s="136" t="s">
        <v>233</v>
      </c>
      <c r="AT31" s="137"/>
      <c r="AU31" s="200">
        <v>2</v>
      </c>
      <c r="AV31" s="200"/>
      <c r="AW31" s="395" t="s">
        <v>179</v>
      </c>
      <c r="AX31" s="396"/>
    </row>
    <row r="32" spans="1:50" ht="23.25" customHeight="1" x14ac:dyDescent="0.15">
      <c r="A32" s="400"/>
      <c r="B32" s="398"/>
      <c r="C32" s="398"/>
      <c r="D32" s="398"/>
      <c r="E32" s="398"/>
      <c r="F32" s="399"/>
      <c r="G32" s="566" t="s">
        <v>791</v>
      </c>
      <c r="H32" s="567"/>
      <c r="I32" s="567"/>
      <c r="J32" s="567"/>
      <c r="K32" s="567"/>
      <c r="L32" s="567"/>
      <c r="M32" s="567"/>
      <c r="N32" s="567"/>
      <c r="O32" s="568"/>
      <c r="P32" s="108" t="s">
        <v>770</v>
      </c>
      <c r="Q32" s="108"/>
      <c r="R32" s="108"/>
      <c r="S32" s="108"/>
      <c r="T32" s="108"/>
      <c r="U32" s="108"/>
      <c r="V32" s="108"/>
      <c r="W32" s="108"/>
      <c r="X32" s="109"/>
      <c r="Y32" s="473" t="s">
        <v>12</v>
      </c>
      <c r="Z32" s="533"/>
      <c r="AA32" s="534"/>
      <c r="AB32" s="463" t="s">
        <v>715</v>
      </c>
      <c r="AC32" s="463"/>
      <c r="AD32" s="463"/>
      <c r="AE32" s="218" t="s">
        <v>713</v>
      </c>
      <c r="AF32" s="219"/>
      <c r="AG32" s="219"/>
      <c r="AH32" s="219"/>
      <c r="AI32" s="218">
        <v>159</v>
      </c>
      <c r="AJ32" s="219"/>
      <c r="AK32" s="219"/>
      <c r="AL32" s="219"/>
      <c r="AM32" s="218">
        <v>410</v>
      </c>
      <c r="AN32" s="219"/>
      <c r="AO32" s="219"/>
      <c r="AP32" s="219"/>
      <c r="AQ32" s="336" t="s">
        <v>713</v>
      </c>
      <c r="AR32" s="208"/>
      <c r="AS32" s="208"/>
      <c r="AT32" s="337"/>
      <c r="AU32" s="219" t="s">
        <v>713</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715</v>
      </c>
      <c r="AC33" s="525"/>
      <c r="AD33" s="525"/>
      <c r="AE33" s="218" t="s">
        <v>713</v>
      </c>
      <c r="AF33" s="219"/>
      <c r="AG33" s="219"/>
      <c r="AH33" s="219"/>
      <c r="AI33" s="218">
        <v>100</v>
      </c>
      <c r="AJ33" s="219"/>
      <c r="AK33" s="219"/>
      <c r="AL33" s="219"/>
      <c r="AM33" s="218">
        <v>200</v>
      </c>
      <c r="AN33" s="219"/>
      <c r="AO33" s="219"/>
      <c r="AP33" s="219"/>
      <c r="AQ33" s="336" t="s">
        <v>713</v>
      </c>
      <c r="AR33" s="208"/>
      <c r="AS33" s="208"/>
      <c r="AT33" s="337"/>
      <c r="AU33" s="219">
        <v>200</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713</v>
      </c>
      <c r="AF34" s="219"/>
      <c r="AG34" s="219"/>
      <c r="AH34" s="219"/>
      <c r="AI34" s="218">
        <v>159</v>
      </c>
      <c r="AJ34" s="219"/>
      <c r="AK34" s="219"/>
      <c r="AL34" s="219"/>
      <c r="AM34" s="218">
        <v>205</v>
      </c>
      <c r="AN34" s="219"/>
      <c r="AO34" s="219"/>
      <c r="AP34" s="219"/>
      <c r="AQ34" s="336" t="s">
        <v>713</v>
      </c>
      <c r="AR34" s="208"/>
      <c r="AS34" s="208"/>
      <c r="AT34" s="337"/>
      <c r="AU34" s="219" t="s">
        <v>713</v>
      </c>
      <c r="AV34" s="219"/>
      <c r="AW34" s="219"/>
      <c r="AX34" s="221"/>
    </row>
    <row r="35" spans="1:51" ht="23.25" customHeight="1" x14ac:dyDescent="0.15">
      <c r="A35" s="228" t="s">
        <v>376</v>
      </c>
      <c r="B35" s="229"/>
      <c r="C35" s="229"/>
      <c r="D35" s="229"/>
      <c r="E35" s="229"/>
      <c r="F35" s="230"/>
      <c r="G35" s="234" t="s">
        <v>771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348</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385</v>
      </c>
      <c r="AF37" s="247"/>
      <c r="AG37" s="247"/>
      <c r="AH37" s="247"/>
      <c r="AI37" s="247" t="s">
        <v>407</v>
      </c>
      <c r="AJ37" s="247"/>
      <c r="AK37" s="247"/>
      <c r="AL37" s="247"/>
      <c r="AM37" s="247" t="s">
        <v>504</v>
      </c>
      <c r="AN37" s="247"/>
      <c r="AO37" s="247"/>
      <c r="AP37" s="247"/>
      <c r="AQ37" s="154" t="s">
        <v>232</v>
      </c>
      <c r="AR37" s="155"/>
      <c r="AS37" s="155"/>
      <c r="AT37" s="156"/>
      <c r="AU37" s="414" t="s">
        <v>134</v>
      </c>
      <c r="AV37" s="414"/>
      <c r="AW37" s="414"/>
      <c r="AX37" s="908"/>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713</v>
      </c>
      <c r="AR38" s="201"/>
      <c r="AS38" s="136" t="s">
        <v>233</v>
      </c>
      <c r="AT38" s="137"/>
      <c r="AU38" s="200">
        <v>2</v>
      </c>
      <c r="AV38" s="200"/>
      <c r="AW38" s="395" t="s">
        <v>179</v>
      </c>
      <c r="AX38" s="396"/>
      <c r="AY38">
        <f>$AY$37</f>
        <v>1</v>
      </c>
    </row>
    <row r="39" spans="1:51" ht="23.25" customHeight="1" x14ac:dyDescent="0.15">
      <c r="A39" s="400"/>
      <c r="B39" s="398"/>
      <c r="C39" s="398"/>
      <c r="D39" s="398"/>
      <c r="E39" s="398"/>
      <c r="F39" s="399"/>
      <c r="G39" s="566" t="s">
        <v>790</v>
      </c>
      <c r="H39" s="567"/>
      <c r="I39" s="567"/>
      <c r="J39" s="567"/>
      <c r="K39" s="567"/>
      <c r="L39" s="567"/>
      <c r="M39" s="567"/>
      <c r="N39" s="567"/>
      <c r="O39" s="568"/>
      <c r="P39" s="108" t="s">
        <v>716</v>
      </c>
      <c r="Q39" s="108"/>
      <c r="R39" s="108"/>
      <c r="S39" s="108"/>
      <c r="T39" s="108"/>
      <c r="U39" s="108"/>
      <c r="V39" s="108"/>
      <c r="W39" s="108"/>
      <c r="X39" s="109"/>
      <c r="Y39" s="473" t="s">
        <v>12</v>
      </c>
      <c r="Z39" s="533"/>
      <c r="AA39" s="534"/>
      <c r="AB39" s="463" t="s">
        <v>715</v>
      </c>
      <c r="AC39" s="463"/>
      <c r="AD39" s="463"/>
      <c r="AE39" s="218" t="s">
        <v>713</v>
      </c>
      <c r="AF39" s="219"/>
      <c r="AG39" s="219"/>
      <c r="AH39" s="219"/>
      <c r="AI39" s="218">
        <v>14</v>
      </c>
      <c r="AJ39" s="219"/>
      <c r="AK39" s="219"/>
      <c r="AL39" s="219"/>
      <c r="AM39" s="218">
        <v>816</v>
      </c>
      <c r="AN39" s="219"/>
      <c r="AO39" s="219"/>
      <c r="AP39" s="219"/>
      <c r="AQ39" s="336" t="s">
        <v>713</v>
      </c>
      <c r="AR39" s="208"/>
      <c r="AS39" s="208"/>
      <c r="AT39" s="337"/>
      <c r="AU39" s="219" t="s">
        <v>713</v>
      </c>
      <c r="AV39" s="219"/>
      <c r="AW39" s="219"/>
      <c r="AX39" s="221"/>
      <c r="AY39">
        <f t="shared" ref="AY39:AY43" si="4">$AY$37</f>
        <v>1</v>
      </c>
    </row>
    <row r="40" spans="1:51" ht="23.2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715</v>
      </c>
      <c r="AC40" s="525"/>
      <c r="AD40" s="525"/>
      <c r="AE40" s="218" t="s">
        <v>713</v>
      </c>
      <c r="AF40" s="219"/>
      <c r="AG40" s="219"/>
      <c r="AH40" s="219"/>
      <c r="AI40" s="218">
        <v>16</v>
      </c>
      <c r="AJ40" s="219"/>
      <c r="AK40" s="219"/>
      <c r="AL40" s="219"/>
      <c r="AM40" s="218">
        <v>32</v>
      </c>
      <c r="AN40" s="219"/>
      <c r="AO40" s="219"/>
      <c r="AP40" s="219"/>
      <c r="AQ40" s="336" t="s">
        <v>713</v>
      </c>
      <c r="AR40" s="208"/>
      <c r="AS40" s="208"/>
      <c r="AT40" s="337"/>
      <c r="AU40" s="219">
        <v>32</v>
      </c>
      <c r="AV40" s="219"/>
      <c r="AW40" s="219"/>
      <c r="AX40" s="221"/>
      <c r="AY40">
        <f t="shared" si="4"/>
        <v>1</v>
      </c>
    </row>
    <row r="41" spans="1:51" ht="23.2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t="s">
        <v>713</v>
      </c>
      <c r="AF41" s="219"/>
      <c r="AG41" s="219"/>
      <c r="AH41" s="219"/>
      <c r="AI41" s="218">
        <v>88</v>
      </c>
      <c r="AJ41" s="219"/>
      <c r="AK41" s="219"/>
      <c r="AL41" s="219"/>
      <c r="AM41" s="218">
        <v>2550</v>
      </c>
      <c r="AN41" s="219"/>
      <c r="AO41" s="219"/>
      <c r="AP41" s="219"/>
      <c r="AQ41" s="336" t="s">
        <v>713</v>
      </c>
      <c r="AR41" s="208"/>
      <c r="AS41" s="208"/>
      <c r="AT41" s="337"/>
      <c r="AU41" s="219" t="s">
        <v>713</v>
      </c>
      <c r="AV41" s="219"/>
      <c r="AW41" s="219"/>
      <c r="AX41" s="221"/>
      <c r="AY41">
        <f t="shared" si="4"/>
        <v>1</v>
      </c>
    </row>
    <row r="42" spans="1:51" ht="23.25" customHeight="1" x14ac:dyDescent="0.15">
      <c r="A42" s="228" t="s">
        <v>376</v>
      </c>
      <c r="B42" s="229"/>
      <c r="C42" s="229"/>
      <c r="D42" s="229"/>
      <c r="E42" s="229"/>
      <c r="F42" s="230"/>
      <c r="G42" s="234" t="s">
        <v>717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1" t="s">
        <v>348</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385</v>
      </c>
      <c r="AF44" s="247"/>
      <c r="AG44" s="247"/>
      <c r="AH44" s="247"/>
      <c r="AI44" s="247" t="s">
        <v>407</v>
      </c>
      <c r="AJ44" s="247"/>
      <c r="AK44" s="247"/>
      <c r="AL44" s="247"/>
      <c r="AM44" s="247" t="s">
        <v>504</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385</v>
      </c>
      <c r="AF51" s="247"/>
      <c r="AG51" s="247"/>
      <c r="AH51" s="247"/>
      <c r="AI51" s="247" t="s">
        <v>407</v>
      </c>
      <c r="AJ51" s="247"/>
      <c r="AK51" s="247"/>
      <c r="AL51" s="247"/>
      <c r="AM51" s="247" t="s">
        <v>504</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385</v>
      </c>
      <c r="AF58" s="247"/>
      <c r="AG58" s="247"/>
      <c r="AH58" s="247"/>
      <c r="AI58" s="247" t="s">
        <v>407</v>
      </c>
      <c r="AJ58" s="247"/>
      <c r="AK58" s="247"/>
      <c r="AL58" s="247"/>
      <c r="AM58" s="247" t="s">
        <v>504</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349</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344</v>
      </c>
      <c r="X65" s="490"/>
      <c r="Y65" s="493"/>
      <c r="Z65" s="493"/>
      <c r="AA65" s="494"/>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354</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349</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718</v>
      </c>
      <c r="B78" s="330"/>
      <c r="C78" s="330"/>
      <c r="D78" s="330"/>
      <c r="E78" s="327" t="s">
        <v>327</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343</v>
      </c>
      <c r="AP79" s="274"/>
      <c r="AQ79" s="274"/>
      <c r="AR79" s="76" t="s">
        <v>341</v>
      </c>
      <c r="AS79" s="273"/>
      <c r="AT79" s="274"/>
      <c r="AU79" s="274"/>
      <c r="AV79" s="274"/>
      <c r="AW79" s="274"/>
      <c r="AX79" s="966"/>
      <c r="AY79">
        <f>COUNTIF($AR$79,"☑")</f>
        <v>0</v>
      </c>
    </row>
    <row r="80" spans="1:51" ht="18.75" hidden="1" customHeight="1" x14ac:dyDescent="0.15">
      <c r="A80" s="862" t="s">
        <v>147</v>
      </c>
      <c r="B80" s="526" t="s">
        <v>340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385</v>
      </c>
      <c r="AF85" s="247"/>
      <c r="AG85" s="247"/>
      <c r="AH85" s="247"/>
      <c r="AI85" s="247" t="s">
        <v>407</v>
      </c>
      <c r="AJ85" s="247"/>
      <c r="AK85" s="247"/>
      <c r="AL85" s="247"/>
      <c r="AM85" s="247" t="s">
        <v>504</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385</v>
      </c>
      <c r="AF90" s="247"/>
      <c r="AG90" s="247"/>
      <c r="AH90" s="247"/>
      <c r="AI90" s="247" t="s">
        <v>407</v>
      </c>
      <c r="AJ90" s="247"/>
      <c r="AK90" s="247"/>
      <c r="AL90" s="247"/>
      <c r="AM90" s="247" t="s">
        <v>504</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385</v>
      </c>
      <c r="AF95" s="247"/>
      <c r="AG95" s="247"/>
      <c r="AH95" s="247"/>
      <c r="AI95" s="247" t="s">
        <v>407</v>
      </c>
      <c r="AJ95" s="247"/>
      <c r="AK95" s="247"/>
      <c r="AL95" s="247"/>
      <c r="AM95" s="247" t="s">
        <v>504</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385</v>
      </c>
      <c r="AF100" s="542"/>
      <c r="AG100" s="542"/>
      <c r="AH100" s="543"/>
      <c r="AI100" s="541" t="s">
        <v>407</v>
      </c>
      <c r="AJ100" s="542"/>
      <c r="AK100" s="542"/>
      <c r="AL100" s="543"/>
      <c r="AM100" s="541" t="s">
        <v>504</v>
      </c>
      <c r="AN100" s="542"/>
      <c r="AO100" s="542"/>
      <c r="AP100" s="543"/>
      <c r="AQ100" s="317" t="s">
        <v>412</v>
      </c>
      <c r="AR100" s="318"/>
      <c r="AS100" s="318"/>
      <c r="AT100" s="319"/>
      <c r="AU100" s="317" t="s">
        <v>536</v>
      </c>
      <c r="AV100" s="318"/>
      <c r="AW100" s="318"/>
      <c r="AX100" s="320"/>
    </row>
    <row r="101" spans="1:60" ht="23.25" customHeight="1" x14ac:dyDescent="0.15">
      <c r="A101" s="421"/>
      <c r="B101" s="422"/>
      <c r="C101" s="422"/>
      <c r="D101" s="422"/>
      <c r="E101" s="422"/>
      <c r="F101" s="423"/>
      <c r="G101" s="108" t="s">
        <v>719</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720</v>
      </c>
      <c r="AC101" s="463"/>
      <c r="AD101" s="463"/>
      <c r="AE101" s="282" t="s">
        <v>713</v>
      </c>
      <c r="AF101" s="282"/>
      <c r="AG101" s="282"/>
      <c r="AH101" s="282"/>
      <c r="AI101" s="282">
        <v>4</v>
      </c>
      <c r="AJ101" s="282"/>
      <c r="AK101" s="282"/>
      <c r="AL101" s="282"/>
      <c r="AM101" s="282">
        <v>4</v>
      </c>
      <c r="AN101" s="282"/>
      <c r="AO101" s="282"/>
      <c r="AP101" s="282"/>
      <c r="AQ101" s="282" t="s">
        <v>773</v>
      </c>
      <c r="AR101" s="282"/>
      <c r="AS101" s="282"/>
      <c r="AT101" s="282"/>
      <c r="AU101" s="218" t="s">
        <v>775</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720</v>
      </c>
      <c r="AC102" s="463"/>
      <c r="AD102" s="463"/>
      <c r="AE102" s="282" t="s">
        <v>713</v>
      </c>
      <c r="AF102" s="282"/>
      <c r="AG102" s="282"/>
      <c r="AH102" s="282"/>
      <c r="AI102" s="282">
        <v>4</v>
      </c>
      <c r="AJ102" s="282"/>
      <c r="AK102" s="282"/>
      <c r="AL102" s="282"/>
      <c r="AM102" s="282">
        <v>4</v>
      </c>
      <c r="AN102" s="282"/>
      <c r="AO102" s="282"/>
      <c r="AP102" s="282"/>
      <c r="AQ102" s="282" t="s">
        <v>774</v>
      </c>
      <c r="AR102" s="282"/>
      <c r="AS102" s="282"/>
      <c r="AT102" s="282"/>
      <c r="AU102" s="225" t="s">
        <v>772</v>
      </c>
      <c r="AV102" s="226"/>
      <c r="AW102" s="226"/>
      <c r="AX102" s="321"/>
    </row>
    <row r="103" spans="1:60" ht="31.5" hidden="1"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385</v>
      </c>
      <c r="AF115" s="247"/>
      <c r="AG115" s="247"/>
      <c r="AH115" s="247"/>
      <c r="AI115" s="247" t="s">
        <v>407</v>
      </c>
      <c r="AJ115" s="247"/>
      <c r="AK115" s="247"/>
      <c r="AL115" s="247"/>
      <c r="AM115" s="247" t="s">
        <v>504</v>
      </c>
      <c r="AN115" s="247"/>
      <c r="AO115" s="247"/>
      <c r="AP115" s="247"/>
      <c r="AQ115" s="592" t="s">
        <v>537</v>
      </c>
      <c r="AR115" s="593"/>
      <c r="AS115" s="593"/>
      <c r="AT115" s="593"/>
      <c r="AU115" s="593"/>
      <c r="AV115" s="593"/>
      <c r="AW115" s="593"/>
      <c r="AX115" s="594"/>
    </row>
    <row r="116" spans="1:51" ht="23.25" customHeight="1" x14ac:dyDescent="0.15">
      <c r="A116" s="438"/>
      <c r="B116" s="439"/>
      <c r="C116" s="439"/>
      <c r="D116" s="439"/>
      <c r="E116" s="439"/>
      <c r="F116" s="440"/>
      <c r="G116" s="390" t="s">
        <v>721</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722</v>
      </c>
      <c r="AC116" s="465"/>
      <c r="AD116" s="466"/>
      <c r="AE116" s="282" t="s">
        <v>713</v>
      </c>
      <c r="AF116" s="282"/>
      <c r="AG116" s="282"/>
      <c r="AH116" s="282"/>
      <c r="AI116" s="282">
        <v>5.5</v>
      </c>
      <c r="AJ116" s="282"/>
      <c r="AK116" s="282"/>
      <c r="AL116" s="282"/>
      <c r="AM116" s="282">
        <v>5.25</v>
      </c>
      <c r="AN116" s="282"/>
      <c r="AO116" s="282"/>
      <c r="AP116" s="282"/>
      <c r="AQ116" s="218" t="s">
        <v>772</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723</v>
      </c>
      <c r="AC117" s="475"/>
      <c r="AD117" s="476"/>
      <c r="AE117" s="553" t="s">
        <v>713</v>
      </c>
      <c r="AF117" s="553"/>
      <c r="AG117" s="553"/>
      <c r="AH117" s="553"/>
      <c r="AI117" s="553" t="s">
        <v>724</v>
      </c>
      <c r="AJ117" s="553"/>
      <c r="AK117" s="553"/>
      <c r="AL117" s="553"/>
      <c r="AM117" s="553" t="s">
        <v>769</v>
      </c>
      <c r="AN117" s="553"/>
      <c r="AO117" s="553"/>
      <c r="AP117" s="553"/>
      <c r="AQ117" s="553" t="s">
        <v>773</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385</v>
      </c>
      <c r="AF118" s="247"/>
      <c r="AG118" s="247"/>
      <c r="AH118" s="247"/>
      <c r="AI118" s="247" t="s">
        <v>407</v>
      </c>
      <c r="AJ118" s="247"/>
      <c r="AK118" s="247"/>
      <c r="AL118" s="247"/>
      <c r="AM118" s="247" t="s">
        <v>504</v>
      </c>
      <c r="AN118" s="247"/>
      <c r="AO118" s="247"/>
      <c r="AP118" s="247"/>
      <c r="AQ118" s="592" t="s">
        <v>537</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725</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726</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385</v>
      </c>
      <c r="AF121" s="247"/>
      <c r="AG121" s="247"/>
      <c r="AH121" s="247"/>
      <c r="AI121" s="247" t="s">
        <v>407</v>
      </c>
      <c r="AJ121" s="247"/>
      <c r="AK121" s="247"/>
      <c r="AL121" s="247"/>
      <c r="AM121" s="247" t="s">
        <v>504</v>
      </c>
      <c r="AN121" s="247"/>
      <c r="AO121" s="247"/>
      <c r="AP121" s="247"/>
      <c r="AQ121" s="592" t="s">
        <v>537</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727</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728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385</v>
      </c>
      <c r="AF124" s="247"/>
      <c r="AG124" s="247"/>
      <c r="AH124" s="247"/>
      <c r="AI124" s="247" t="s">
        <v>407</v>
      </c>
      <c r="AJ124" s="247"/>
      <c r="AK124" s="247"/>
      <c r="AL124" s="247"/>
      <c r="AM124" s="247" t="s">
        <v>504</v>
      </c>
      <c r="AN124" s="247"/>
      <c r="AO124" s="247"/>
      <c r="AP124" s="247"/>
      <c r="AQ124" s="592" t="s">
        <v>537</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727</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726</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385</v>
      </c>
      <c r="AF127" s="247"/>
      <c r="AG127" s="247"/>
      <c r="AH127" s="247"/>
      <c r="AI127" s="247" t="s">
        <v>407</v>
      </c>
      <c r="AJ127" s="247"/>
      <c r="AK127" s="247"/>
      <c r="AL127" s="247"/>
      <c r="AM127" s="247" t="s">
        <v>504</v>
      </c>
      <c r="AN127" s="247"/>
      <c r="AO127" s="247"/>
      <c r="AP127" s="247"/>
      <c r="AQ127" s="592" t="s">
        <v>537</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727</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726</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400</v>
      </c>
      <c r="B130" s="186"/>
      <c r="C130" s="185" t="s">
        <v>236</v>
      </c>
      <c r="D130" s="186"/>
      <c r="E130" s="170" t="s">
        <v>265</v>
      </c>
      <c r="F130" s="171"/>
      <c r="G130" s="172" t="s">
        <v>401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713</v>
      </c>
      <c r="AR133" s="200"/>
      <c r="AS133" s="136" t="s">
        <v>233</v>
      </c>
      <c r="AT133" s="137"/>
      <c r="AU133" s="201" t="s">
        <v>713</v>
      </c>
      <c r="AV133" s="201"/>
      <c r="AW133" s="136" t="s">
        <v>179</v>
      </c>
      <c r="AX133" s="196"/>
      <c r="AY133">
        <f>$AY$132</f>
        <v>1</v>
      </c>
    </row>
    <row r="134" spans="1:51" ht="39.75" customHeight="1" x14ac:dyDescent="0.15">
      <c r="A134" s="190"/>
      <c r="B134" s="187"/>
      <c r="C134" s="181"/>
      <c r="D134" s="187"/>
      <c r="E134" s="181"/>
      <c r="F134" s="182"/>
      <c r="G134" s="107" t="s">
        <v>713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713</v>
      </c>
      <c r="AC134" s="206"/>
      <c r="AD134" s="206"/>
      <c r="AE134" s="207" t="s">
        <v>713</v>
      </c>
      <c r="AF134" s="208"/>
      <c r="AG134" s="208"/>
      <c r="AH134" s="208"/>
      <c r="AI134" s="207" t="s">
        <v>713</v>
      </c>
      <c r="AJ134" s="208"/>
      <c r="AK134" s="208"/>
      <c r="AL134" s="208"/>
      <c r="AM134" s="207" t="s">
        <v>734</v>
      </c>
      <c r="AN134" s="208"/>
      <c r="AO134" s="208"/>
      <c r="AP134" s="208"/>
      <c r="AQ134" s="207" t="s">
        <v>713</v>
      </c>
      <c r="AR134" s="208"/>
      <c r="AS134" s="208"/>
      <c r="AT134" s="208"/>
      <c r="AU134" s="207" t="s">
        <v>713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713</v>
      </c>
      <c r="AC135" s="214"/>
      <c r="AD135" s="214"/>
      <c r="AE135" s="207" t="s">
        <v>713</v>
      </c>
      <c r="AF135" s="208"/>
      <c r="AG135" s="208"/>
      <c r="AH135" s="208"/>
      <c r="AI135" s="207" t="s">
        <v>713</v>
      </c>
      <c r="AJ135" s="208"/>
      <c r="AK135" s="208"/>
      <c r="AL135" s="208"/>
      <c r="AM135" s="207" t="s">
        <v>734</v>
      </c>
      <c r="AN135" s="208"/>
      <c r="AO135" s="208"/>
      <c r="AP135" s="208"/>
      <c r="AQ135" s="207" t="s">
        <v>713</v>
      </c>
      <c r="AR135" s="208"/>
      <c r="AS135" s="208"/>
      <c r="AT135" s="208"/>
      <c r="AU135" s="207" t="s">
        <v>713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666</v>
      </c>
      <c r="D430" s="930"/>
      <c r="E430" s="175" t="s">
        <v>394</v>
      </c>
      <c r="F430" s="896"/>
      <c r="G430" s="897" t="s">
        <v>252</v>
      </c>
      <c r="H430" s="126"/>
      <c r="I430" s="126"/>
      <c r="J430" s="898" t="s">
        <v>713</v>
      </c>
      <c r="K430" s="899"/>
      <c r="L430" s="899"/>
      <c r="M430" s="899"/>
      <c r="N430" s="899"/>
      <c r="O430" s="899"/>
      <c r="P430" s="899"/>
      <c r="Q430" s="899"/>
      <c r="R430" s="899"/>
      <c r="S430" s="899"/>
      <c r="T430" s="900"/>
      <c r="U430" s="590" t="s">
        <v>734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713</v>
      </c>
      <c r="AF432" s="201"/>
      <c r="AG432" s="136" t="s">
        <v>233</v>
      </c>
      <c r="AH432" s="137"/>
      <c r="AI432" s="335"/>
      <c r="AJ432" s="335"/>
      <c r="AK432" s="335"/>
      <c r="AL432" s="157"/>
      <c r="AM432" s="335"/>
      <c r="AN432" s="335"/>
      <c r="AO432" s="335"/>
      <c r="AP432" s="157"/>
      <c r="AQ432" s="250" t="s">
        <v>713</v>
      </c>
      <c r="AR432" s="201"/>
      <c r="AS432" s="136" t="s">
        <v>233</v>
      </c>
      <c r="AT432" s="137"/>
      <c r="AU432" s="201" t="s">
        <v>713</v>
      </c>
      <c r="AV432" s="201"/>
      <c r="AW432" s="136" t="s">
        <v>179</v>
      </c>
      <c r="AX432" s="196"/>
      <c r="AY432">
        <f>$AY$431</f>
        <v>1</v>
      </c>
    </row>
    <row r="433" spans="1:51" ht="23.25" customHeight="1" x14ac:dyDescent="0.15">
      <c r="A433" s="190"/>
      <c r="B433" s="187"/>
      <c r="C433" s="181"/>
      <c r="D433" s="187"/>
      <c r="E433" s="338"/>
      <c r="F433" s="339"/>
      <c r="G433" s="107" t="s">
        <v>713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713</v>
      </c>
      <c r="AC433" s="214"/>
      <c r="AD433" s="214"/>
      <c r="AE433" s="336" t="s">
        <v>713</v>
      </c>
      <c r="AF433" s="208"/>
      <c r="AG433" s="208"/>
      <c r="AH433" s="208"/>
      <c r="AI433" s="336" t="s">
        <v>713</v>
      </c>
      <c r="AJ433" s="208"/>
      <c r="AK433" s="208"/>
      <c r="AL433" s="208"/>
      <c r="AM433" s="336" t="s">
        <v>734</v>
      </c>
      <c r="AN433" s="208"/>
      <c r="AO433" s="208"/>
      <c r="AP433" s="337"/>
      <c r="AQ433" s="336" t="s">
        <v>713</v>
      </c>
      <c r="AR433" s="208"/>
      <c r="AS433" s="208"/>
      <c r="AT433" s="337"/>
      <c r="AU433" s="208" t="s">
        <v>713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713</v>
      </c>
      <c r="AC434" s="206"/>
      <c r="AD434" s="206"/>
      <c r="AE434" s="336" t="s">
        <v>713</v>
      </c>
      <c r="AF434" s="208"/>
      <c r="AG434" s="208"/>
      <c r="AH434" s="337"/>
      <c r="AI434" s="336" t="s">
        <v>713</v>
      </c>
      <c r="AJ434" s="208"/>
      <c r="AK434" s="208"/>
      <c r="AL434" s="208"/>
      <c r="AM434" s="336" t="s">
        <v>745</v>
      </c>
      <c r="AN434" s="208"/>
      <c r="AO434" s="208"/>
      <c r="AP434" s="337"/>
      <c r="AQ434" s="336" t="s">
        <v>713</v>
      </c>
      <c r="AR434" s="208"/>
      <c r="AS434" s="208"/>
      <c r="AT434" s="337"/>
      <c r="AU434" s="208" t="s">
        <v>713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713</v>
      </c>
      <c r="AF435" s="208"/>
      <c r="AG435" s="208"/>
      <c r="AH435" s="337"/>
      <c r="AI435" s="336" t="s">
        <v>713</v>
      </c>
      <c r="AJ435" s="208"/>
      <c r="AK435" s="208"/>
      <c r="AL435" s="208"/>
      <c r="AM435" s="336" t="s">
        <v>734</v>
      </c>
      <c r="AN435" s="208"/>
      <c r="AO435" s="208"/>
      <c r="AP435" s="337"/>
      <c r="AQ435" s="336" t="s">
        <v>713</v>
      </c>
      <c r="AR435" s="208"/>
      <c r="AS435" s="208"/>
      <c r="AT435" s="337"/>
      <c r="AU435" s="208" t="s">
        <v>713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713</v>
      </c>
      <c r="AF457" s="201"/>
      <c r="AG457" s="136" t="s">
        <v>233</v>
      </c>
      <c r="AH457" s="137"/>
      <c r="AI457" s="335"/>
      <c r="AJ457" s="335"/>
      <c r="AK457" s="335"/>
      <c r="AL457" s="157"/>
      <c r="AM457" s="335"/>
      <c r="AN457" s="335"/>
      <c r="AO457" s="335"/>
      <c r="AP457" s="157"/>
      <c r="AQ457" s="250" t="s">
        <v>713</v>
      </c>
      <c r="AR457" s="201"/>
      <c r="AS457" s="136" t="s">
        <v>233</v>
      </c>
      <c r="AT457" s="137"/>
      <c r="AU457" s="201" t="s">
        <v>713</v>
      </c>
      <c r="AV457" s="201"/>
      <c r="AW457" s="136" t="s">
        <v>179</v>
      </c>
      <c r="AX457" s="196"/>
      <c r="AY457">
        <f>$AY$456</f>
        <v>1</v>
      </c>
    </row>
    <row r="458" spans="1:51" ht="23.25" customHeight="1" x14ac:dyDescent="0.15">
      <c r="A458" s="190"/>
      <c r="B458" s="187"/>
      <c r="C458" s="181"/>
      <c r="D458" s="187"/>
      <c r="E458" s="338"/>
      <c r="F458" s="339"/>
      <c r="G458" s="107" t="s">
        <v>713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713</v>
      </c>
      <c r="AC458" s="214"/>
      <c r="AD458" s="214"/>
      <c r="AE458" s="336" t="s">
        <v>713</v>
      </c>
      <c r="AF458" s="208"/>
      <c r="AG458" s="208"/>
      <c r="AH458" s="208"/>
      <c r="AI458" s="336" t="s">
        <v>713</v>
      </c>
      <c r="AJ458" s="208"/>
      <c r="AK458" s="208"/>
      <c r="AL458" s="208"/>
      <c r="AM458" s="336" t="s">
        <v>745</v>
      </c>
      <c r="AN458" s="208"/>
      <c r="AO458" s="208"/>
      <c r="AP458" s="337"/>
      <c r="AQ458" s="336" t="s">
        <v>713</v>
      </c>
      <c r="AR458" s="208"/>
      <c r="AS458" s="208"/>
      <c r="AT458" s="337"/>
      <c r="AU458" s="208" t="s">
        <v>713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713</v>
      </c>
      <c r="AC459" s="206"/>
      <c r="AD459" s="206"/>
      <c r="AE459" s="336" t="s">
        <v>713</v>
      </c>
      <c r="AF459" s="208"/>
      <c r="AG459" s="208"/>
      <c r="AH459" s="337"/>
      <c r="AI459" s="336" t="s">
        <v>713</v>
      </c>
      <c r="AJ459" s="208"/>
      <c r="AK459" s="208"/>
      <c r="AL459" s="208"/>
      <c r="AM459" s="336" t="s">
        <v>734</v>
      </c>
      <c r="AN459" s="208"/>
      <c r="AO459" s="208"/>
      <c r="AP459" s="337"/>
      <c r="AQ459" s="336" t="s">
        <v>713</v>
      </c>
      <c r="AR459" s="208"/>
      <c r="AS459" s="208"/>
      <c r="AT459" s="337"/>
      <c r="AU459" s="208" t="s">
        <v>713</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713</v>
      </c>
      <c r="AF460" s="208"/>
      <c r="AG460" s="208"/>
      <c r="AH460" s="337"/>
      <c r="AI460" s="336" t="s">
        <v>713</v>
      </c>
      <c r="AJ460" s="208"/>
      <c r="AK460" s="208"/>
      <c r="AL460" s="208"/>
      <c r="AM460" s="336" t="s">
        <v>745</v>
      </c>
      <c r="AN460" s="208"/>
      <c r="AO460" s="208"/>
      <c r="AP460" s="337"/>
      <c r="AQ460" s="336" t="s">
        <v>713</v>
      </c>
      <c r="AR460" s="208"/>
      <c r="AS460" s="208"/>
      <c r="AT460" s="337"/>
      <c r="AU460" s="208" t="s">
        <v>713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397</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133.1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733</v>
      </c>
      <c r="AE702" s="342"/>
      <c r="AF702" s="342"/>
      <c r="AG702" s="382" t="s">
        <v>750</v>
      </c>
      <c r="AH702" s="383"/>
      <c r="AI702" s="383"/>
      <c r="AJ702" s="383"/>
      <c r="AK702" s="383"/>
      <c r="AL702" s="383"/>
      <c r="AM702" s="383"/>
      <c r="AN702" s="383"/>
      <c r="AO702" s="383"/>
      <c r="AP702" s="383"/>
      <c r="AQ702" s="383"/>
      <c r="AR702" s="383"/>
      <c r="AS702" s="383"/>
      <c r="AT702" s="383"/>
      <c r="AU702" s="383"/>
      <c r="AV702" s="383"/>
      <c r="AW702" s="383"/>
      <c r="AX702" s="384"/>
    </row>
    <row r="703" spans="1:51" ht="93.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733</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77.2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733</v>
      </c>
      <c r="AE704" s="784"/>
      <c r="AF704" s="784"/>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733</v>
      </c>
      <c r="AE705" s="716"/>
      <c r="AF705" s="716"/>
      <c r="AG705" s="128" t="s">
        <v>778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377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747</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748</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749</v>
      </c>
      <c r="AE708" s="606"/>
      <c r="AF708" s="606"/>
      <c r="AG708" s="743" t="s">
        <v>734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733</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749</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733</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749</v>
      </c>
      <c r="AE712" s="784"/>
      <c r="AF712" s="784"/>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749</v>
      </c>
      <c r="AE713" s="323"/>
      <c r="AF713" s="664"/>
      <c r="AG713" s="104"/>
      <c r="AH713" s="105"/>
      <c r="AI713" s="105"/>
      <c r="AJ713" s="105"/>
      <c r="AK713" s="105"/>
      <c r="AL713" s="105"/>
      <c r="AM713" s="105"/>
      <c r="AN713" s="105"/>
      <c r="AO713" s="105"/>
      <c r="AP713" s="105"/>
      <c r="AQ713" s="105"/>
      <c r="AR713" s="105"/>
      <c r="AS713" s="105"/>
      <c r="AT713" s="105"/>
      <c r="AU713" s="105"/>
      <c r="AV713" s="105"/>
      <c r="AW713" s="105"/>
      <c r="AX713" s="106"/>
    </row>
    <row r="714" spans="1:50" ht="54" customHeight="1" x14ac:dyDescent="0.15">
      <c r="A714" s="646"/>
      <c r="B714" s="647"/>
      <c r="C714" s="648" t="s">
        <v>324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733</v>
      </c>
      <c r="AE714" s="806"/>
      <c r="AF714" s="807"/>
      <c r="AG714" s="737" t="s">
        <v>782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733</v>
      </c>
      <c r="AE715" s="606"/>
      <c r="AF715" s="657"/>
      <c r="AG715" s="743" t="s">
        <v>779</v>
      </c>
      <c r="AH715" s="744"/>
      <c r="AI715" s="744"/>
      <c r="AJ715" s="744"/>
      <c r="AK715" s="744"/>
      <c r="AL715" s="744"/>
      <c r="AM715" s="744"/>
      <c r="AN715" s="744"/>
      <c r="AO715" s="744"/>
      <c r="AP715" s="744"/>
      <c r="AQ715" s="744"/>
      <c r="AR715" s="744"/>
      <c r="AS715" s="744"/>
      <c r="AT715" s="744"/>
      <c r="AU715" s="744"/>
      <c r="AV715" s="744"/>
      <c r="AW715" s="744"/>
      <c r="AX715" s="745"/>
    </row>
    <row r="716" spans="1:50" ht="48.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733</v>
      </c>
      <c r="AE716" s="628"/>
      <c r="AF716" s="628"/>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733</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733</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749</v>
      </c>
      <c r="AE719" s="606"/>
      <c r="AF719" s="606"/>
      <c r="AG719" s="128" t="s">
        <v>734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t="s">
        <v>734</v>
      </c>
      <c r="K721" s="288"/>
      <c r="L721" s="77" t="str">
        <f>IF(M721="","","-")</f>
        <v/>
      </c>
      <c r="M721" s="78"/>
      <c r="N721" s="301" t="s">
        <v>730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780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781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23.2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41.2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44.2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667</v>
      </c>
      <c r="B737" s="211"/>
      <c r="C737" s="211"/>
      <c r="D737" s="212"/>
      <c r="E737" s="953" t="s">
        <v>730</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392</v>
      </c>
      <c r="B738" s="361"/>
      <c r="C738" s="361"/>
      <c r="D738" s="361"/>
      <c r="E738" s="953" t="s">
        <v>730</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391</v>
      </c>
      <c r="B739" s="361"/>
      <c r="C739" s="361"/>
      <c r="D739" s="361"/>
      <c r="E739" s="953" t="s">
        <v>730</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390</v>
      </c>
      <c r="B740" s="361"/>
      <c r="C740" s="361"/>
      <c r="D740" s="361"/>
      <c r="E740" s="953" t="s">
        <v>730</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389</v>
      </c>
      <c r="B741" s="361"/>
      <c r="C741" s="361"/>
      <c r="D741" s="361"/>
      <c r="E741" s="953" t="s">
        <v>730</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388</v>
      </c>
      <c r="B742" s="361"/>
      <c r="C742" s="361"/>
      <c r="D742" s="361"/>
      <c r="E742" s="953" t="s">
        <v>730</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387</v>
      </c>
      <c r="B743" s="361"/>
      <c r="C743" s="361"/>
      <c r="D743" s="361"/>
      <c r="E743" s="953" t="s">
        <v>730</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386</v>
      </c>
      <c r="B744" s="361"/>
      <c r="C744" s="361"/>
      <c r="D744" s="361"/>
      <c r="E744" s="953" t="s">
        <v>730</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385</v>
      </c>
      <c r="B745" s="361"/>
      <c r="C745" s="361"/>
      <c r="D745" s="361"/>
      <c r="E745" s="990" t="s">
        <v>731</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540</v>
      </c>
      <c r="B746" s="361"/>
      <c r="C746" s="361"/>
      <c r="D746" s="361"/>
      <c r="E746" s="959" t="s">
        <v>706</v>
      </c>
      <c r="F746" s="957"/>
      <c r="G746" s="957"/>
      <c r="H746" s="100" t="str">
        <f>IF(E746="","","-")</f>
        <v>-</v>
      </c>
      <c r="I746" s="957" t="s">
        <v>732</v>
      </c>
      <c r="J746" s="957"/>
      <c r="K746" s="100" t="str">
        <f>IF(I746="","","-")</f>
        <v>-</v>
      </c>
      <c r="L746" s="958">
        <v>12</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504</v>
      </c>
      <c r="B747" s="361"/>
      <c r="C747" s="361"/>
      <c r="D747" s="361"/>
      <c r="E747" s="959" t="s">
        <v>706</v>
      </c>
      <c r="F747" s="957"/>
      <c r="G747" s="957"/>
      <c r="H747" s="100" t="str">
        <f>IF(E747="","","-")</f>
        <v>-</v>
      </c>
      <c r="I747" s="957"/>
      <c r="J747" s="957"/>
      <c r="K747" s="100" t="str">
        <f>IF(I747="","","-")</f>
        <v/>
      </c>
      <c r="L747" s="958">
        <v>142</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379</v>
      </c>
      <c r="B748" s="616"/>
      <c r="C748" s="616"/>
      <c r="D748" s="616"/>
      <c r="E748" s="616"/>
      <c r="F748" s="617"/>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58.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381</v>
      </c>
      <c r="B787" s="630"/>
      <c r="C787" s="630"/>
      <c r="D787" s="630"/>
      <c r="E787" s="630"/>
      <c r="F787" s="631"/>
      <c r="G787" s="596" t="s">
        <v>759</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746</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735</v>
      </c>
      <c r="H789" s="672"/>
      <c r="I789" s="672"/>
      <c r="J789" s="672"/>
      <c r="K789" s="673"/>
      <c r="L789" s="665" t="s">
        <v>760</v>
      </c>
      <c r="M789" s="666"/>
      <c r="N789" s="666"/>
      <c r="O789" s="666"/>
      <c r="P789" s="666"/>
      <c r="Q789" s="666"/>
      <c r="R789" s="666"/>
      <c r="S789" s="666"/>
      <c r="T789" s="666"/>
      <c r="U789" s="666"/>
      <c r="V789" s="666"/>
      <c r="W789" s="666"/>
      <c r="X789" s="667"/>
      <c r="Y789" s="385">
        <v>5.9</v>
      </c>
      <c r="Z789" s="386"/>
      <c r="AA789" s="386"/>
      <c r="AB789" s="803"/>
      <c r="AC789" s="671" t="s">
        <v>735</v>
      </c>
      <c r="AD789" s="672"/>
      <c r="AE789" s="672"/>
      <c r="AF789" s="672"/>
      <c r="AG789" s="673"/>
      <c r="AH789" s="665" t="s">
        <v>738</v>
      </c>
      <c r="AI789" s="666"/>
      <c r="AJ789" s="666"/>
      <c r="AK789" s="666"/>
      <c r="AL789" s="666"/>
      <c r="AM789" s="666"/>
      <c r="AN789" s="666"/>
      <c r="AO789" s="666"/>
      <c r="AP789" s="666"/>
      <c r="AQ789" s="666"/>
      <c r="AR789" s="666"/>
      <c r="AS789" s="666"/>
      <c r="AT789" s="667"/>
      <c r="AU789" s="385">
        <v>4.9000000000000004</v>
      </c>
      <c r="AV789" s="386"/>
      <c r="AW789" s="386"/>
      <c r="AX789" s="387"/>
    </row>
    <row r="790" spans="1:51" ht="24.75" customHeight="1" x14ac:dyDescent="0.15">
      <c r="A790" s="632"/>
      <c r="B790" s="633"/>
      <c r="C790" s="633"/>
      <c r="D790" s="633"/>
      <c r="E790" s="633"/>
      <c r="F790" s="634"/>
      <c r="G790" s="607" t="s">
        <v>736</v>
      </c>
      <c r="H790" s="608"/>
      <c r="I790" s="608"/>
      <c r="J790" s="608"/>
      <c r="K790" s="609"/>
      <c r="L790" s="599" t="s">
        <v>763</v>
      </c>
      <c r="M790" s="600"/>
      <c r="N790" s="600"/>
      <c r="O790" s="600"/>
      <c r="P790" s="600"/>
      <c r="Q790" s="600"/>
      <c r="R790" s="600"/>
      <c r="S790" s="600"/>
      <c r="T790" s="600"/>
      <c r="U790" s="600"/>
      <c r="V790" s="600"/>
      <c r="W790" s="600"/>
      <c r="X790" s="601"/>
      <c r="Y790" s="602">
        <v>3.8</v>
      </c>
      <c r="Z790" s="603"/>
      <c r="AA790" s="603"/>
      <c r="AB790" s="613"/>
      <c r="AC790" s="607" t="s">
        <v>736</v>
      </c>
      <c r="AD790" s="608"/>
      <c r="AE790" s="608"/>
      <c r="AF790" s="608"/>
      <c r="AG790" s="609"/>
      <c r="AH790" s="599" t="s">
        <v>739</v>
      </c>
      <c r="AI790" s="600"/>
      <c r="AJ790" s="600"/>
      <c r="AK790" s="600"/>
      <c r="AL790" s="600"/>
      <c r="AM790" s="600"/>
      <c r="AN790" s="600"/>
      <c r="AO790" s="600"/>
      <c r="AP790" s="600"/>
      <c r="AQ790" s="600"/>
      <c r="AR790" s="600"/>
      <c r="AS790" s="600"/>
      <c r="AT790" s="601"/>
      <c r="AU790" s="602">
        <v>2.2999999999999998</v>
      </c>
      <c r="AV790" s="603"/>
      <c r="AW790" s="603"/>
      <c r="AX790" s="604"/>
    </row>
    <row r="791" spans="1:51" ht="24.75" customHeight="1" x14ac:dyDescent="0.15">
      <c r="A791" s="632"/>
      <c r="B791" s="633"/>
      <c r="C791" s="633"/>
      <c r="D791" s="633"/>
      <c r="E791" s="633"/>
      <c r="F791" s="634"/>
      <c r="G791" s="607" t="s">
        <v>761</v>
      </c>
      <c r="H791" s="608"/>
      <c r="I791" s="608"/>
      <c r="J791" s="608"/>
      <c r="K791" s="609"/>
      <c r="L791" s="599" t="s">
        <v>764</v>
      </c>
      <c r="M791" s="600"/>
      <c r="N791" s="600"/>
      <c r="O791" s="600"/>
      <c r="P791" s="600"/>
      <c r="Q791" s="600"/>
      <c r="R791" s="600"/>
      <c r="S791" s="600"/>
      <c r="T791" s="600"/>
      <c r="U791" s="600"/>
      <c r="V791" s="600"/>
      <c r="W791" s="600"/>
      <c r="X791" s="601"/>
      <c r="Y791" s="602">
        <v>1.2</v>
      </c>
      <c r="Z791" s="603"/>
      <c r="AA791" s="603"/>
      <c r="AB791" s="613"/>
      <c r="AC791" s="607" t="s">
        <v>737</v>
      </c>
      <c r="AD791" s="608"/>
      <c r="AE791" s="608"/>
      <c r="AF791" s="608"/>
      <c r="AG791" s="609"/>
      <c r="AH791" s="599" t="s">
        <v>741</v>
      </c>
      <c r="AI791" s="600"/>
      <c r="AJ791" s="600"/>
      <c r="AK791" s="600"/>
      <c r="AL791" s="600"/>
      <c r="AM791" s="600"/>
      <c r="AN791" s="600"/>
      <c r="AO791" s="600"/>
      <c r="AP791" s="600"/>
      <c r="AQ791" s="600"/>
      <c r="AR791" s="600"/>
      <c r="AS791" s="600"/>
      <c r="AT791" s="601"/>
      <c r="AU791" s="602">
        <v>0.2</v>
      </c>
      <c r="AV791" s="603"/>
      <c r="AW791" s="603"/>
      <c r="AX791" s="604"/>
    </row>
    <row r="792" spans="1:51" ht="24.75" customHeight="1" x14ac:dyDescent="0.15">
      <c r="A792" s="632"/>
      <c r="B792" s="633"/>
      <c r="C792" s="633"/>
      <c r="D792" s="633"/>
      <c r="E792" s="633"/>
      <c r="F792" s="634"/>
      <c r="G792" s="607" t="s">
        <v>737</v>
      </c>
      <c r="H792" s="608"/>
      <c r="I792" s="608"/>
      <c r="J792" s="608"/>
      <c r="K792" s="609"/>
      <c r="L792" s="599" t="s">
        <v>765</v>
      </c>
      <c r="M792" s="600"/>
      <c r="N792" s="600"/>
      <c r="O792" s="600"/>
      <c r="P792" s="600"/>
      <c r="Q792" s="600"/>
      <c r="R792" s="600"/>
      <c r="S792" s="600"/>
      <c r="T792" s="600"/>
      <c r="U792" s="600"/>
      <c r="V792" s="600"/>
      <c r="W792" s="600"/>
      <c r="X792" s="601"/>
      <c r="Y792" s="602">
        <v>0.6</v>
      </c>
      <c r="Z792" s="603"/>
      <c r="AA792" s="603"/>
      <c r="AB792" s="613"/>
      <c r="AC792" s="607" t="s">
        <v>740</v>
      </c>
      <c r="AD792" s="608"/>
      <c r="AE792" s="608"/>
      <c r="AF792" s="608"/>
      <c r="AG792" s="609"/>
      <c r="AH792" s="599"/>
      <c r="AI792" s="600"/>
      <c r="AJ792" s="600"/>
      <c r="AK792" s="600"/>
      <c r="AL792" s="600"/>
      <c r="AM792" s="600"/>
      <c r="AN792" s="600"/>
      <c r="AO792" s="600"/>
      <c r="AP792" s="600"/>
      <c r="AQ792" s="600"/>
      <c r="AR792" s="600"/>
      <c r="AS792" s="600"/>
      <c r="AT792" s="601"/>
      <c r="AU792" s="602">
        <v>0.6</v>
      </c>
      <c r="AV792" s="603"/>
      <c r="AW792" s="603"/>
      <c r="AX792" s="604"/>
    </row>
    <row r="793" spans="1:51" ht="24.75" customHeight="1" x14ac:dyDescent="0.15">
      <c r="A793" s="632"/>
      <c r="B793" s="633"/>
      <c r="C793" s="633"/>
      <c r="D793" s="633"/>
      <c r="E793" s="633"/>
      <c r="F793" s="634"/>
      <c r="G793" s="607" t="s">
        <v>762</v>
      </c>
      <c r="H793" s="608"/>
      <c r="I793" s="608"/>
      <c r="J793" s="608"/>
      <c r="K793" s="609"/>
      <c r="L793" s="599"/>
      <c r="M793" s="600"/>
      <c r="N793" s="600"/>
      <c r="O793" s="600"/>
      <c r="P793" s="600"/>
      <c r="Q793" s="600"/>
      <c r="R793" s="600"/>
      <c r="S793" s="600"/>
      <c r="T793" s="600"/>
      <c r="U793" s="600"/>
      <c r="V793" s="600"/>
      <c r="W793" s="600"/>
      <c r="X793" s="601"/>
      <c r="Y793" s="602">
        <v>1.7</v>
      </c>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19.899999999999999"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13.199999999999998</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8</v>
      </c>
      <c r="AV799" s="830"/>
      <c r="AW799" s="830"/>
      <c r="AX799" s="832"/>
    </row>
    <row r="800" spans="1:51" ht="19.899999999999999" customHeight="1" x14ac:dyDescent="0.15">
      <c r="A800" s="632"/>
      <c r="B800" s="633"/>
      <c r="C800" s="633"/>
      <c r="D800" s="633"/>
      <c r="E800" s="633"/>
      <c r="F800" s="634"/>
      <c r="G800" s="596" t="s">
        <v>785</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1</v>
      </c>
    </row>
    <row r="801" spans="1:51" ht="19.899999999999999"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1</v>
      </c>
    </row>
    <row r="802" spans="1:51" ht="24.6" customHeight="1" x14ac:dyDescent="0.15">
      <c r="A802" s="632"/>
      <c r="B802" s="633"/>
      <c r="C802" s="633"/>
      <c r="D802" s="633"/>
      <c r="E802" s="633"/>
      <c r="F802" s="634"/>
      <c r="G802" s="671" t="s">
        <v>735</v>
      </c>
      <c r="H802" s="672"/>
      <c r="I802" s="672"/>
      <c r="J802" s="672"/>
      <c r="K802" s="673"/>
      <c r="L802" s="665" t="s">
        <v>786</v>
      </c>
      <c r="M802" s="666"/>
      <c r="N802" s="666"/>
      <c r="O802" s="666"/>
      <c r="P802" s="666"/>
      <c r="Q802" s="666"/>
      <c r="R802" s="666"/>
      <c r="S802" s="666"/>
      <c r="T802" s="666"/>
      <c r="U802" s="666"/>
      <c r="V802" s="666"/>
      <c r="W802" s="666"/>
      <c r="X802" s="667"/>
      <c r="Y802" s="385">
        <v>1.4</v>
      </c>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1</v>
      </c>
    </row>
    <row r="803" spans="1:51" ht="19.899999999999999" customHeight="1" x14ac:dyDescent="0.15">
      <c r="A803" s="632"/>
      <c r="B803" s="633"/>
      <c r="C803" s="633"/>
      <c r="D803" s="633"/>
      <c r="E803" s="633"/>
      <c r="F803" s="634"/>
      <c r="G803" s="607" t="s">
        <v>737</v>
      </c>
      <c r="H803" s="608"/>
      <c r="I803" s="608"/>
      <c r="J803" s="608"/>
      <c r="K803" s="609"/>
      <c r="L803" s="599" t="s">
        <v>787</v>
      </c>
      <c r="M803" s="600"/>
      <c r="N803" s="600"/>
      <c r="O803" s="600"/>
      <c r="P803" s="600"/>
      <c r="Q803" s="600"/>
      <c r="R803" s="600"/>
      <c r="S803" s="600"/>
      <c r="T803" s="600"/>
      <c r="U803" s="600"/>
      <c r="V803" s="600"/>
      <c r="W803" s="600"/>
      <c r="X803" s="601"/>
      <c r="Y803" s="602">
        <v>0.1</v>
      </c>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1</v>
      </c>
    </row>
    <row r="804" spans="1:51" ht="19.899999999999999" customHeight="1" x14ac:dyDescent="0.15">
      <c r="A804" s="632"/>
      <c r="B804" s="633"/>
      <c r="C804" s="633"/>
      <c r="D804" s="633"/>
      <c r="E804" s="633"/>
      <c r="F804" s="634"/>
      <c r="G804" s="607" t="s">
        <v>762</v>
      </c>
      <c r="H804" s="608"/>
      <c r="I804" s="608"/>
      <c r="J804" s="608"/>
      <c r="K804" s="609"/>
      <c r="L804" s="599"/>
      <c r="M804" s="600"/>
      <c r="N804" s="600"/>
      <c r="O804" s="600"/>
      <c r="P804" s="600"/>
      <c r="Q804" s="600"/>
      <c r="R804" s="600"/>
      <c r="S804" s="600"/>
      <c r="T804" s="600"/>
      <c r="U804" s="600"/>
      <c r="V804" s="600"/>
      <c r="W804" s="600"/>
      <c r="X804" s="601"/>
      <c r="Y804" s="602">
        <v>0.5</v>
      </c>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1</v>
      </c>
    </row>
    <row r="805" spans="1:51" ht="19.899999999999999"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1</v>
      </c>
    </row>
    <row r="806" spans="1:51" ht="19.899999999999999"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1</v>
      </c>
    </row>
    <row r="807" spans="1:51" ht="19.899999999999999"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1</v>
      </c>
    </row>
    <row r="808" spans="1:51" ht="19.899999999999999"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1</v>
      </c>
    </row>
    <row r="809" spans="1:51" ht="19.899999999999999"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1</v>
      </c>
    </row>
    <row r="810" spans="1:51" ht="19.899999999999999"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1</v>
      </c>
    </row>
    <row r="811" spans="1:51" ht="19.899999999999999"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1</v>
      </c>
    </row>
    <row r="812" spans="1:51" ht="19.899999999999999" customHeight="1" x14ac:dyDescent="0.15">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2</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1</v>
      </c>
    </row>
    <row r="813" spans="1:51" ht="19.899999999999999" hidden="1" customHeight="1" x14ac:dyDescent="0.15">
      <c r="A813" s="632"/>
      <c r="B813" s="633"/>
      <c r="C813" s="633"/>
      <c r="D813" s="633"/>
      <c r="E813" s="633"/>
      <c r="F813" s="634"/>
      <c r="G813" s="596" t="s">
        <v>319</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320</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19.899999999999999"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19.899999999999999"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19.899999999999999"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19.899999999999999"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19.899999999999999"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19.899999999999999"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19.899999999999999"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19.899999999999999"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19.899999999999999"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19.899999999999999"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19.899999999999999"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19.899999999999999"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19.899999999999999"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19.899999999999999"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19.899999999999999"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19.899999999999999"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19.899999999999999"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19.899999999999999"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19.899999999999999"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19.899999999999999"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19.899999999999999"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19.899999999999999"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19.899999999999999"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19.899999999999999"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19.899999999999999"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19.899999999999999"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343</v>
      </c>
      <c r="AM839" s="276"/>
      <c r="AN839" s="276"/>
      <c r="AO839" s="102" t="s">
        <v>341</v>
      </c>
      <c r="AP839" s="21"/>
      <c r="AQ839" s="21"/>
      <c r="AR839" s="21"/>
      <c r="AS839" s="21"/>
      <c r="AT839" s="21"/>
      <c r="AU839" s="21"/>
      <c r="AV839" s="21"/>
      <c r="AW839" s="21"/>
      <c r="AX839" s="22"/>
      <c r="AY839">
        <f>COUNTIF($AO$839,"☑")</f>
        <v>0</v>
      </c>
    </row>
    <row r="840" spans="1:51" ht="19.899999999999999"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9.899999999999999"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62.25" customHeight="1" x14ac:dyDescent="0.15">
      <c r="A845" s="370">
        <v>1</v>
      </c>
      <c r="B845" s="370">
        <v>1</v>
      </c>
      <c r="C845" s="371" t="s">
        <v>766</v>
      </c>
      <c r="D845" s="372"/>
      <c r="E845" s="372"/>
      <c r="F845" s="372"/>
      <c r="G845" s="372"/>
      <c r="H845" s="372"/>
      <c r="I845" s="373"/>
      <c r="J845" s="344">
        <v>3010401011971</v>
      </c>
      <c r="K845" s="345"/>
      <c r="L845" s="345"/>
      <c r="M845" s="345"/>
      <c r="N845" s="345"/>
      <c r="O845" s="345"/>
      <c r="P845" s="359" t="s">
        <v>767</v>
      </c>
      <c r="Q845" s="346"/>
      <c r="R845" s="346"/>
      <c r="S845" s="346"/>
      <c r="T845" s="346"/>
      <c r="U845" s="346"/>
      <c r="V845" s="346"/>
      <c r="W845" s="346"/>
      <c r="X845" s="346"/>
      <c r="Y845" s="347">
        <v>13.2</v>
      </c>
      <c r="Z845" s="348"/>
      <c r="AA845" s="348"/>
      <c r="AB845" s="349"/>
      <c r="AC845" s="350" t="s">
        <v>369</v>
      </c>
      <c r="AD845" s="351"/>
      <c r="AE845" s="351"/>
      <c r="AF845" s="351"/>
      <c r="AG845" s="351"/>
      <c r="AH845" s="366">
        <v>3</v>
      </c>
      <c r="AI845" s="367"/>
      <c r="AJ845" s="367"/>
      <c r="AK845" s="367"/>
      <c r="AL845" s="354">
        <v>94.1</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742</v>
      </c>
      <c r="D878" s="343"/>
      <c r="E878" s="343"/>
      <c r="F878" s="343"/>
      <c r="G878" s="343"/>
      <c r="H878" s="343"/>
      <c r="I878" s="343"/>
      <c r="J878" s="344">
        <v>8010405010569</v>
      </c>
      <c r="K878" s="345"/>
      <c r="L878" s="345"/>
      <c r="M878" s="345"/>
      <c r="N878" s="345"/>
      <c r="O878" s="345"/>
      <c r="P878" s="346" t="s">
        <v>743</v>
      </c>
      <c r="Q878" s="346"/>
      <c r="R878" s="346"/>
      <c r="S878" s="346"/>
      <c r="T878" s="346"/>
      <c r="U878" s="346"/>
      <c r="V878" s="346"/>
      <c r="W878" s="346"/>
      <c r="X878" s="346"/>
      <c r="Y878" s="347">
        <v>8</v>
      </c>
      <c r="Z878" s="348"/>
      <c r="AA878" s="348"/>
      <c r="AB878" s="349"/>
      <c r="AC878" s="350" t="s">
        <v>369</v>
      </c>
      <c r="AD878" s="351"/>
      <c r="AE878" s="351"/>
      <c r="AF878" s="351"/>
      <c r="AG878" s="351"/>
      <c r="AH878" s="366">
        <v>1</v>
      </c>
      <c r="AI878" s="367"/>
      <c r="AJ878" s="367"/>
      <c r="AK878" s="367"/>
      <c r="AL878" s="354">
        <v>92.2</v>
      </c>
      <c r="AM878" s="355"/>
      <c r="AN878" s="355"/>
      <c r="AO878" s="356"/>
      <c r="AP878" s="357" t="s">
        <v>734</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0" customHeight="1" x14ac:dyDescent="0.15">
      <c r="A911" s="370">
        <v>1</v>
      </c>
      <c r="B911" s="370">
        <v>1</v>
      </c>
      <c r="C911" s="358" t="s">
        <v>784</v>
      </c>
      <c r="D911" s="343"/>
      <c r="E911" s="343"/>
      <c r="F911" s="343"/>
      <c r="G911" s="343"/>
      <c r="H911" s="343"/>
      <c r="I911" s="343"/>
      <c r="J911" s="344">
        <v>2011101037696</v>
      </c>
      <c r="K911" s="345"/>
      <c r="L911" s="345"/>
      <c r="M911" s="345"/>
      <c r="N911" s="345"/>
      <c r="O911" s="345"/>
      <c r="P911" s="359" t="s">
        <v>783</v>
      </c>
      <c r="Q911" s="346"/>
      <c r="R911" s="346"/>
      <c r="S911" s="346"/>
      <c r="T911" s="346"/>
      <c r="U911" s="346"/>
      <c r="V911" s="346"/>
      <c r="W911" s="346"/>
      <c r="X911" s="346"/>
      <c r="Y911" s="347">
        <v>2</v>
      </c>
      <c r="Z911" s="348"/>
      <c r="AA911" s="348"/>
      <c r="AB911" s="349"/>
      <c r="AC911" s="350" t="s">
        <v>375</v>
      </c>
      <c r="AD911" s="351"/>
      <c r="AE911" s="351"/>
      <c r="AF911" s="351"/>
      <c r="AG911" s="351"/>
      <c r="AH911" s="366" t="s">
        <v>788</v>
      </c>
      <c r="AI911" s="367"/>
      <c r="AJ911" s="367"/>
      <c r="AK911" s="367"/>
      <c r="AL911" s="354" t="s">
        <v>789</v>
      </c>
      <c r="AM911" s="355"/>
      <c r="AN911" s="355"/>
      <c r="AO911" s="356"/>
      <c r="AP911" s="357" t="s">
        <v>789</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328</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734</v>
      </c>
      <c r="F1110" s="369"/>
      <c r="G1110" s="369"/>
      <c r="H1110" s="369"/>
      <c r="I1110" s="369"/>
      <c r="J1110" s="344" t="s">
        <v>734</v>
      </c>
      <c r="K1110" s="345"/>
      <c r="L1110" s="345"/>
      <c r="M1110" s="345"/>
      <c r="N1110" s="345"/>
      <c r="O1110" s="345"/>
      <c r="P1110" s="359" t="s">
        <v>744</v>
      </c>
      <c r="Q1110" s="346"/>
      <c r="R1110" s="346"/>
      <c r="S1110" s="346"/>
      <c r="T1110" s="346"/>
      <c r="U1110" s="346"/>
      <c r="V1110" s="346"/>
      <c r="W1110" s="346"/>
      <c r="X1110" s="346"/>
      <c r="Y1110" s="347" t="s">
        <v>745</v>
      </c>
      <c r="Z1110" s="348"/>
      <c r="AA1110" s="348"/>
      <c r="AB1110" s="349"/>
      <c r="AC1110" s="350"/>
      <c r="AD1110" s="351"/>
      <c r="AE1110" s="351"/>
      <c r="AF1110" s="351"/>
      <c r="AG1110" s="351"/>
      <c r="AH1110" s="352" t="s">
        <v>734</v>
      </c>
      <c r="AI1110" s="353"/>
      <c r="AJ1110" s="353"/>
      <c r="AK1110" s="353"/>
      <c r="AL1110" s="354" t="s">
        <v>745</v>
      </c>
      <c r="AM1110" s="355"/>
      <c r="AN1110" s="355"/>
      <c r="AO1110" s="356"/>
      <c r="AP1110" s="357" t="s">
        <v>734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2">
    <cfRule type="expression" dxfId="2053" priority="2053">
      <formula>IF(RIGHT(TEXT(Y912,"0.#"),1)=".",FALSE,TRUE)</formula>
    </cfRule>
    <cfRule type="expression" dxfId="2052" priority="2054">
      <formula>IF(RIGHT(TEXT(Y912,"0.#"),1)=".",TRUE,FALSE)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911">
    <cfRule type="expression" dxfId="701" priority="1">
      <formula>IF(RIGHT(TEXT(Y911,"0.#"),1)=".",FALSE,TRUE)</formula>
    </cfRule>
    <cfRule type="expression" dxfId="700" priority="2">
      <formula>IF(RIGHT(TEXT(Y911,"0.#"),1)=".",TRUE,FALSE)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7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371</v>
      </c>
      <c r="AI5" s="51" t="s">
        <v>410</v>
      </c>
      <c r="AK5" s="51" t="str">
        <f t="shared" si="7"/>
        <v>D</v>
      </c>
      <c r="AP5" s="53" t="s">
        <v>371</v>
      </c>
    </row>
    <row r="6" spans="1:42" ht="13.5" customHeight="1" x14ac:dyDescent="0.15">
      <c r="A6" s="14" t="s">
        <v>89</v>
      </c>
      <c r="B6" s="15" t="s">
        <v>733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t="s">
        <v>733</v>
      </c>
      <c r="C22" s="13" t="str">
        <f t="shared" si="9"/>
        <v>ＯＤＡ</v>
      </c>
      <c r="D22" s="13" t="str">
        <f>IF(C22="",D21,IF(D21&lt;&gt;"",CONCATENATE(D21,"、",C22),C22))</f>
        <v>科学技術・イノベーション、ＯＤＡ</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科学技術・イノベーション、ＯＤＡ</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科学技術・イノベーション、ＯＤＡ</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科学技術・イノベーション、ＯＤＡ</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385</v>
      </c>
      <c r="AF2" s="1029"/>
      <c r="AG2" s="1029"/>
      <c r="AH2" s="1029"/>
      <c r="AI2" s="1029" t="s">
        <v>407</v>
      </c>
      <c r="AJ2" s="1029"/>
      <c r="AK2" s="1029"/>
      <c r="AL2" s="559"/>
      <c r="AM2" s="1029" t="s">
        <v>504</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348</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385</v>
      </c>
      <c r="AF9" s="1029"/>
      <c r="AG9" s="1029"/>
      <c r="AH9" s="1029"/>
      <c r="AI9" s="1029" t="s">
        <v>407</v>
      </c>
      <c r="AJ9" s="1029"/>
      <c r="AK9" s="1029"/>
      <c r="AL9" s="559"/>
      <c r="AM9" s="1029" t="s">
        <v>504</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348</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385</v>
      </c>
      <c r="AF16" s="1029"/>
      <c r="AG16" s="1029"/>
      <c r="AH16" s="1029"/>
      <c r="AI16" s="1029" t="s">
        <v>407</v>
      </c>
      <c r="AJ16" s="1029"/>
      <c r="AK16" s="1029"/>
      <c r="AL16" s="559"/>
      <c r="AM16" s="1029" t="s">
        <v>504</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348</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385</v>
      </c>
      <c r="AF23" s="1029"/>
      <c r="AG23" s="1029"/>
      <c r="AH23" s="1029"/>
      <c r="AI23" s="1029" t="s">
        <v>407</v>
      </c>
      <c r="AJ23" s="1029"/>
      <c r="AK23" s="1029"/>
      <c r="AL23" s="559"/>
      <c r="AM23" s="1029" t="s">
        <v>504</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348</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385</v>
      </c>
      <c r="AF30" s="1029"/>
      <c r="AG30" s="1029"/>
      <c r="AH30" s="1029"/>
      <c r="AI30" s="1029" t="s">
        <v>407</v>
      </c>
      <c r="AJ30" s="1029"/>
      <c r="AK30" s="1029"/>
      <c r="AL30" s="559"/>
      <c r="AM30" s="1029" t="s">
        <v>504</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348</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385</v>
      </c>
      <c r="AF37" s="1029"/>
      <c r="AG37" s="1029"/>
      <c r="AH37" s="1029"/>
      <c r="AI37" s="1029" t="s">
        <v>407</v>
      </c>
      <c r="AJ37" s="1029"/>
      <c r="AK37" s="1029"/>
      <c r="AL37" s="559"/>
      <c r="AM37" s="1029" t="s">
        <v>504</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348</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385</v>
      </c>
      <c r="AF44" s="1029"/>
      <c r="AG44" s="1029"/>
      <c r="AH44" s="1029"/>
      <c r="AI44" s="1029" t="s">
        <v>407</v>
      </c>
      <c r="AJ44" s="1029"/>
      <c r="AK44" s="1029"/>
      <c r="AL44" s="559"/>
      <c r="AM44" s="1029" t="s">
        <v>504</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348</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385</v>
      </c>
      <c r="AF51" s="1029"/>
      <c r="AG51" s="1029"/>
      <c r="AH51" s="1029"/>
      <c r="AI51" s="1029" t="s">
        <v>407</v>
      </c>
      <c r="AJ51" s="1029"/>
      <c r="AK51" s="1029"/>
      <c r="AL51" s="559"/>
      <c r="AM51" s="1029" t="s">
        <v>504</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348</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385</v>
      </c>
      <c r="AF58" s="1029"/>
      <c r="AG58" s="1029"/>
      <c r="AH58" s="1029"/>
      <c r="AI58" s="1029" t="s">
        <v>407</v>
      </c>
      <c r="AJ58" s="1029"/>
      <c r="AK58" s="1029"/>
      <c r="AL58" s="559"/>
      <c r="AM58" s="1029" t="s">
        <v>504</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348</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385</v>
      </c>
      <c r="AF65" s="1029"/>
      <c r="AG65" s="1029"/>
      <c r="AH65" s="1029"/>
      <c r="AI65" s="1029" t="s">
        <v>407</v>
      </c>
      <c r="AJ65" s="1029"/>
      <c r="AK65" s="1029"/>
      <c r="AL65" s="559"/>
      <c r="AM65" s="1029" t="s">
        <v>504</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362</v>
      </c>
      <c r="H2" s="597"/>
      <c r="I2" s="597"/>
      <c r="J2" s="597"/>
      <c r="K2" s="597"/>
      <c r="L2" s="597"/>
      <c r="M2" s="597"/>
      <c r="N2" s="597"/>
      <c r="O2" s="597"/>
      <c r="P2" s="597"/>
      <c r="Q2" s="597"/>
      <c r="R2" s="597"/>
      <c r="S2" s="597"/>
      <c r="T2" s="597"/>
      <c r="U2" s="597"/>
      <c r="V2" s="597"/>
      <c r="W2" s="597"/>
      <c r="X2" s="597"/>
      <c r="Y2" s="597"/>
      <c r="Z2" s="597"/>
      <c r="AA2" s="597"/>
      <c r="AB2" s="598"/>
      <c r="AC2" s="596" t="s">
        <v>364</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2021-05-27T00:40:19Z</cp:lastPrinted>
  <dcterms:created xsi:type="dcterms:W3CDTF">2012-03-13T00:50:25Z</dcterms:created>
  <dcterms:modified xsi:type="dcterms:W3CDTF">2021-06-29T09:22:39Z</dcterms:modified>
</cp:coreProperties>
</file>