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50" i="3"/>
  <c r="AY213" i="3"/>
  <c r="AY235" i="3"/>
  <c r="AY271" i="3"/>
  <c r="AY417"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<sst xmlns="http://schemas.openxmlformats.org/spreadsheetml/2006/main" count="3085" uniqueCount="814">
  <si>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</si>
  <si>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</si>
  <si>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</si>
  <si>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</si>
  <si>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</si>
  <si>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</si>
  <si>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</si>
  <si>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</si>
  <si>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</si>
  <si>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</si>
  <si>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</si>
  <si>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</si>
  <si>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</si>
  <si>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</si>
  <si>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</si>
  <si>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</si>
  <si>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</si>
  <si>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</si>
  <si>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</si>
  <si>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</si>
  <si>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</si>
  <si>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</si>
  <si>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</si>
  <si>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</si>
  <si>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</si>
  <si>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</si>
  <si>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</si>
  <si>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</si>
  <si>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</si>
  <si>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</si>
  <si>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</si>
  <si>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</si>
  <si>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</si>
  <si>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</si>
  <si>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</si>
  <si>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</si>
  <si>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</si>
  <si>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</si>
  <si>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</si>
  <si>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</si>
  <si>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</si>
  <si>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</si>
  <si>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</si>
  <si>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</si>
  <si>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</si>
  <si>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</si>
  <si>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</si>
  <si>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</si>
  <si>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</si>
  <si>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</si>
  <si>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</si>
  <si>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</si>
  <si>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</si>
  <si>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</si>
  <si>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</si>
  <si>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</si>
  <si>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</si>
  <si>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</si>
  <si>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</si>
  <si>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</si>
  <si>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</si>
  <si>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</si>
  <si>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</si>
  <si>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</si>
  <si>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</si>
  <si>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</si>
  <si>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</si>
  <si>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</si>
  <si>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</si>
  <si>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</si>
  <si>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</si>
  <si>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</si>
  <si>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</si>
  <si>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</si>
  <si>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</si>
  <si>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</si>
  <si>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</si>
  <si>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</si>
  <si>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</si>
  <si>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</si>
  <si>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</si>
  <si>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</si>
  <si>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</si>
  <si>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</si>
  <si>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</si>
  <si>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</si>
  <si>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</si>
  <si>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</si>
  <si>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</si>
  <si>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</si>
  <si>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</si>
  <si>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</si>
  <si>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</si>
  <si>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</si>
  <si>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</si>
  <si>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</si>
  <si>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</si>
  <si>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</si>
  <si>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</si>
  <si>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</si>
  <si>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</si>
  <si>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</si>
  <si>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</si>
  <si>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</si>
  <si>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</si>
  <si>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</si>
  <si>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</si>
  <si>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</si>
  <si>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</si>
  <si>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</si>
  <si>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</si>
  <si>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</si>
  <si>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</si>
  <si>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</si>
  <si>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</si>
  <si>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</si>
  <si>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</si>
  <si>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</si>
  <si>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</si>
  <si>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</si>
  <si>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</si>
  <si>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</si>
  <si>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</si>
  <si>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</si>
  <si>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</si>
  <si>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</si>
  <si>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</si>
  <si>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</si>
  <si>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</si>
  <si>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</si>
  <si>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</si>
  <si>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</si>
  <si>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</si>
  <si>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</si>
  <si>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</si>
  <si>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</si>
  <si>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</si>
  <si>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</si>
  <si>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</si>
  <si>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</si>
  <si>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</si>
  <si>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</si>
  <si>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</si>
  <si>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</si>
  <si>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</si>
  <si>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</si>
  <si>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</si>
  <si>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</si>
  <si>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</si>
  <si>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</si>
  <si>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</si>
  <si>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</si>
  <si>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</si>
  <si>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</si>
  <si>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</si>
  <si>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</si>
  <si>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</si>
  <si>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</si>
  <si>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</si>
  <si>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</si>
  <si>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</si>
  <si>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</si>
  <si>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</si>
  <si>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</si>
  <si>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</si>
  <si>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</si>
  <si>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</si>
  <si>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</si>
  <si>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</si>
  <si>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</si>
  <si>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</si>
  <si>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</si>
  <si>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</si>
  <si>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</si>
  <si>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</si>
  <si>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</si>
  <si>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</si>
  <si>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</si>
  <si>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</si>
  <si>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</si>
  <si>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</si>
  <si>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</si>
  <si>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</si>
  <si>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</si>
  <si>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</si>
  <si>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</si>
  <si>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</si>
  <si>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</si>
  <si>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</si>
  <si>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</si>
  <si>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</si>
  <si>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</si>
  <si>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</si>
  <si>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</si>
  <si>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</si>
  <si>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</si>
  <si>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</si>
  <si>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</si>
  <si>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</si>
  <si>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</si>
  <si>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</si>
  <si>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</si>
  <si>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</si>
  <si>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</si>
  <si>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</si>
  <si>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</si>
  <si>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</si>
  <si>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</si>
  <si>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</si>
  <si>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</si>
  <si>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</si>
  <si>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</si>
  <si>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</si>
  <si>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</si>
  <si>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</si>
  <si>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</si>
  <si>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</si>
  <si>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</si>
  <si>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</si>
  <si>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</si>
  <si>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</si>
  <si>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</si>
  <si>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</si>
  <si>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</si>
  <si>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</si>
  <si>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</si>
  <si>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</si>
  <si>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</si>
  <si>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</si>
  <si>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</si>
  <si>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</si>
  <si>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</si>
  <si>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</si>
  <si>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</si>
  <si>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</si>
  <si>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</si>
  <si>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</si>
  <si>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</si>
  <si>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</si>
  <si>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</si>
  <si>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</si>
  <si>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</si>
  <si>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</si>
  <si>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</si>
  <si>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</si>
  <si>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</si>
  <si>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</si>
  <si>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</si>
  <si>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</si>
  <si>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</si>
  <si>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</si>
  <si>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</si>
  <si>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</si>
  <si>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</si>
  <si>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</si>
  <si>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</si>
  <si>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</si>
  <si>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</si>
  <si>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</si>
  <si>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</si>
  <si>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</si>
  <si>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</si>
  <si>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</si>
  <si>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</si>
  <si>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</si>
  <si>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</si>
  <si>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</si>
  <si>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</si>
  <si>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</si>
  <si>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</si>
  <si>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</si>
  <si>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</si>
  <si>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</si>
  <si>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</si>
  <si>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</si>
  <si>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</si>
  <si>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</si>
  <si>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</si>
  <si>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</si>
  <si>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</si>
  <si>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</si>
  <si>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</si>
  <si>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</si>
  <si>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</si>
  <si>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</si>
  <si>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</si>
  <si>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</si>
  <si>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</si>
  <si>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</si>
  <si>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</si>
  <si>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</si>
  <si>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</si>
  <si>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</si>
  <si>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</si>
  <si>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</si>
  <si>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</si>
  <si>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</si>
  <si>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</si>
  <si>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</si>
  <si>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</si>
  <si>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</si>
  <si>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</si>
  <si>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</si>
  <si>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</si>
  <si>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</si>
  <si>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</si>
  <si>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</si>
  <si>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</si>
  <si>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</si>
  <si>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</si>
  <si>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</si>
  <si>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</si>
  <si>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</si>
  <si>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</si>
  <si>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</si>
  <si>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</si>
  <si>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</si>
  <si>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</si>
  <si>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</si>
  <si>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</si>
  <si>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</si>
  <si>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</si>
  <si>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</si>
  <si>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</si>
  <si>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</si>
  <si>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</si>
  <si>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</si>
  <si>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</si>
  <si>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</si>
  <si>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</si>
  <si>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</si>
  <si>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</si>
  <si>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</si>
  <si>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</si>
  <si>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</si>
  <si>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</si>
  <si>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</si>
  <si>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</si>
  <si>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</si>
  <si>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</si>
  <si>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</si>
  <si>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</si>
  <si>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</si>
  <si>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</si>
  <si>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</si>
  <si>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</si>
  <si>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</si>
  <si>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</si>
  <si>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</si>
  <si>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</si>
  <si>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</si>
  <si>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</si>
  <si>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</si>
  <si>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</si>
  <si>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</si>
  <si>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</si>
  <si>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</si>
  <si>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</si>
  <si>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</si>
  <si>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</si>
  <si>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</si>
  <si>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</si>
  <si>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</si>
  <si>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</si>
  <si>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</si>
  <si>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</si>
  <si>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</si>
  <si>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</si>
  <si>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</si>
  <si>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</si>
  <si>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</si>
  <si>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</si>
  <si>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</si>
  <si>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</si>
  <si>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</si>
  <si>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</si>
  <si>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</si>
  <si>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</si>
  <si>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</si>
  <si>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</si>
  <si>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</si>
  <si>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</si>
  <si>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</si>
  <si>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</si>
  <si>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</si>
  <si>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</si>
  <si>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</si>
  <si>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</si>
  <si>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</si>
  <si>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</si>
  <si>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</si>
  <si>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</si>
  <si>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</si>
  <si>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</si>
  <si>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</si>
  <si>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</si>
  <si>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</si>
  <si>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</si>
  <si>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</si>
  <si>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</si>
  <si>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</si>
  <si>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</si>
  <si>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</si>
  <si>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</si>
  <si>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</si>
  <si>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</si>
  <si>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</si>
  <si>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</si>
  <si>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</si>
  <si>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</si>
  <si>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</si>
  <si>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</si>
  <si>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</si>
  <si>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</si>
  <si>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</si>
  <si>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</si>
  <si>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</si>
  <si>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</si>
  <si>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</si>
  <si>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</si>
  <si>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</si>
  <si>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</si>
  <si>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</si>
  <si>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</si>
  <si>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</si>
  <si>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</si>
  <si>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</si>
  <si>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</si>
  <si>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</si>
  <si>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</si>
  <si>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</si>
  <si>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</si>
  <si>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</si>
  <si>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</si>
  <si>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</si>
  <si>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</si>
  <si>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</si>
  <si>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</si>
  <si>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</si>
  <si>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</si>
  <si>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</si>
  <si>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</si>
  <si>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</si>
  <si>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</si>
  <si>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</si>
  <si>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</si>
  <si>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</si>
  <si>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</si>
  <si>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</si>
  <si>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</si>
  <si>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</si>
  <si>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</si>
  <si>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</si>
  <si>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</si>
  <si>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</si>
  <si>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</si>
  <si>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</si>
  <si>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</si>
  <si>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</si>
  <si>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</si>
  <si>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</si>
  <si>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</si>
  <si>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</si>
  <si>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</si>
  <si>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</si>
  <si>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</si>
  <si>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</si>
  <si>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</si>
  <si>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</si>
  <si>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</si>
  <si>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</si>
  <si>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</si>
  <si>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</si>
  <si>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</si>
  <si>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</si>
  <si>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</si>
  <si>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</si>
  <si>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</si>
  <si>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</si>
  <si>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</si>
  <si>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</si>
  <si>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</si>
  <si>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</si>
  <si>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</si>
  <si>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</si>
  <si>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</si>
  <si>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</si>
  <si>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</si>
  <si>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</si>
  <si>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</si>
  <si>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</si>
  <si>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</si>
  <si>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</si>
  <si>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</si>
  <si>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</si>
  <si>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</si>
  <si>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</si>
  <si>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</si>
  <si>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</si>
  <si>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</si>
  <si>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</si>
  <si>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</si>
  <si>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</si>
  <si>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</si>
  <si>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</si>
  <si>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</si>
  <si>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</si>
  <si>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</si>
  <si>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</si>
  <si>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</si>
  <si>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</si>
  <si>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</si>
  <si>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</si>
  <si>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</si>
  <si>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</si>
  <si>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</si>
  <si>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</si>
  <si>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</si>
  <si>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</si>
  <si>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</si>
  <si>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</si>
  <si>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</si>
  <si>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</si>
  <si>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</si>
  <si>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</si>
  <si>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</si>
  <si>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</si>
  <si>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</si>
  <si>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</si>
  <si>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</si>
  <si>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</si>
  <si>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</si>
  <si>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</si>
  <si>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</si>
  <si>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</si>
  <si>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</si>
  <si>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</si>
  <si>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</si>
  <si>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</si>
  <si>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</si>
  <si>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</si>
  <si>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</si>
  <si>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</si>
  <si>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</si>
  <si>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</si>
  <si>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</si>
  <si>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</si>
  <si>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</si>
  <si>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</si>
  <si>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</si>
  <si>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</si>
  <si>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</si>
  <si>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</si>
  <si>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</si>
  <si>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</si>
  <si>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</si>
  <si>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</si>
  <si>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</si>
  <si>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</si>
  <si>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</si>
  <si>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</si>
  <si>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</si>
  <si>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</si>
  <si>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</si>
  <si>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</si>
  <si>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</si>
  <si>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</si>
  <si>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</si>
  <si>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</si>
  <si>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</si>
  <si>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</si>
  <si>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</si>
  <si>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</si>
  <si>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</si>
  <si>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</si>
  <si>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</si>
  <si>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</si>
  <si>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</si>
  <si>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</si>
  <si>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</si>
  <si>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</si>
  <si>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</si>
  <si>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</si>
  <si>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</si>
  <si>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</si>
  <si>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</si>
  <si>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</si>
  <si>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</si>
  <si>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</si>
  <si>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</si>
  <si>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</si>
  <si>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</si>
  <si>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</si>
  <si>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</si>
  <si>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</si>
  <si>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</si>
  <si>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</si>
  <si>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</si>
  <si>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</si>
  <si>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</si>
  <si>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</si>
  <si>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</si>
  <si>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</si>
  <si>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</si>
  <si>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</si>
  <si>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</si>
  <si>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</si>
  <si>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</si>
  <si>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</si>
  <si>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</si>
  <si>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</si>
  <si>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</si>
  <si>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</si>
  <si>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</si>
  <si>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</si>
  <si>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</si>
  <si>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</si>
  <si>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</si>
  <si>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</si>
  <si>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</si>
  <si>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</si>
  <si>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</si>
  <si>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</si>
  <si>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</si>
  <si>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</si>
  <si>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</si>
  <si>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</si>
  <si>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</si>
  <si>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</si>
  <si>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</si>
  <si>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</si>
  <si>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</si>
  <si>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</si>
  <si>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</si>
  <si>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</si>
  <si>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</si>
  <si>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</si>
  <si>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</si>
  <si>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</si>
  <si>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</si>
  <si>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</si>
  <si>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</si>
  <si>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</si>
  <si>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</si>
  <si>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</si>
  <si>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</si>
  <si>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</si>
  <si>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</si>
  <si>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</si>
  <si>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</si>
  <si>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</si>
  <si>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</si>
  <si>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</si>
  <si>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</si>
  <si>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</si>
  <si>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</si>
  <si>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</si>
  <si>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</si>
  <si>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</si>
  <si>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</si>
  <si>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</si>
  <si>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</si>
  <si>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</si>
  <si>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</si>
  <si>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</si>
  <si>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</si>
  <si>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</si>
  <si>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</si>
  <si>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</si>
  <si>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</si>
  <si>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</si>
  <si>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</si>
  <si>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</si>
  <si>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</si>
  <si>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</si>
  <si>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</si>
  <si>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</si>
  <si>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</si>
  <si>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</si>
  <si>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</si>
  <si>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</si>
  <si>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</si>
  <si>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</si>
  <si>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</si>
  <si>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</si>
  <si>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</si>
  <si>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</si>
  <si>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</si>
  <si>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</si>
  <si>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</si>
  <si>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</si>
  <si>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</si>
  <si>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</si>
  <si>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</si>
  <si>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</si>
  <si>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</si>
  <si>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</si>
  <si>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</si>
  <si>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</si>
  <si>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</si>
  <si>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</si>
  <si>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</si>
  <si>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</si>
  <si>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</si>
  <si>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</si>
  <si>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</si>
  <si>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</si>
  <si>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</si>
  <si>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国際的水環境改善活動推進等経費</t>
  </si>
  <si>
    <t>水・大気環境局</t>
  </si>
  <si>
    <t>水環境課長　筒井　誠二</t>
  </si>
  <si>
    <t>平成22年度</t>
  </si>
  <si>
    <t>令和7年度</t>
  </si>
  <si>
    <t>水環境課</t>
  </si>
  <si>
    <t>－</t>
  </si>
  <si>
    <t>-</t>
  </si>
  <si>
    <t>政府開発援助環境保全調査費</t>
  </si>
  <si>
    <t>環境保全調査費</t>
  </si>
  <si>
    <t>職員旅費</t>
  </si>
  <si>
    <t>水環境ガバナンス強化へのWEPAの寄与について加盟国（日本を除く）から高い満足度（70%以上）を維持する</t>
  </si>
  <si>
    <t>WEPA加盟国へのアンケート調査で左記の満足度が高いと回答した割合</t>
  </si>
  <si>
    <t>WEPA加盟国（日本を除く）を対象とした水環境ガバナンス強化へのWEPAの寄与に関するアンケート調査結果（環境省）</t>
  </si>
  <si>
    <t>●●</t>
    <phoneticPr fontId="5"/>
  </si>
  <si>
    <t>WEPAの活動としての国際ワークショップ、シンポジウム、二国間会合等の開催件数</t>
  </si>
  <si>
    <t>件</t>
  </si>
  <si>
    <t>X:　WEPAの活動としての国際ワークショップ、シンポジウム、二国間会合等の開催費（設計ベース）
Y:　WEPAの活動としての国際ワークショップ、シンポジウム、二国間会合等の開催回数</t>
    <phoneticPr fontId="5"/>
  </si>
  <si>
    <t>百万円</t>
  </si>
  <si>
    <t>　　X/Y</t>
    <phoneticPr fontId="5"/>
  </si>
  <si>
    <t>27/5</t>
  </si>
  <si>
    <t>／　</t>
    <phoneticPr fontId="5"/>
  </si>
  <si>
    <t>／　　　　　　　　　　　　　　</t>
    <phoneticPr fontId="5"/>
  </si>
  <si>
    <t>３．大気・水・土壌環境等の保全</t>
  </si>
  <si>
    <t>アジア地域等における我が国の水環境改善支援の推進</t>
  </si>
  <si>
    <t>水環境改善活動の成果を関係者間で共有することにより、現地における水環境管理の改善、技術の普及、政策担当者の能力向上等に活用する。</t>
  </si>
  <si>
    <t>074</t>
  </si>
  <si>
    <t>073</t>
  </si>
  <si>
    <t>119</t>
  </si>
  <si>
    <t>124</t>
  </si>
  <si>
    <t>128</t>
  </si>
  <si>
    <t>122</t>
  </si>
  <si>
    <t>138</t>
  </si>
  <si>
    <t>0135</t>
  </si>
  <si>
    <t>○</t>
  </si>
  <si>
    <t>-</t>
    <phoneticPr fontId="5"/>
  </si>
  <si>
    <t>-</t>
    <phoneticPr fontId="5"/>
  </si>
  <si>
    <t>-</t>
    <phoneticPr fontId="5"/>
  </si>
  <si>
    <t>人件費</t>
    <rPh sb="0" eb="3">
      <t>ジンケンヒ</t>
    </rPh>
    <phoneticPr fontId="5"/>
  </si>
  <si>
    <t>雑役務費</t>
    <rPh sb="0" eb="1">
      <t>ザツ</t>
    </rPh>
    <rPh sb="1" eb="3">
      <t>エキム</t>
    </rPh>
    <rPh sb="3" eb="4">
      <t>ヒ</t>
    </rPh>
    <phoneticPr fontId="5"/>
  </si>
  <si>
    <t>その他</t>
    <rPh sb="2" eb="3">
      <t>タ</t>
    </rPh>
    <phoneticPr fontId="5"/>
  </si>
  <si>
    <t>資料取りまとめ・課題検討</t>
    <rPh sb="0" eb="2">
      <t>シリョウ</t>
    </rPh>
    <rPh sb="2" eb="3">
      <t>ト</t>
    </rPh>
    <rPh sb="8" eb="10">
      <t>カダイ</t>
    </rPh>
    <rPh sb="10" eb="12">
      <t>ケントウ</t>
    </rPh>
    <phoneticPr fontId="5"/>
  </si>
  <si>
    <t>資料翻訳</t>
    <rPh sb="0" eb="2">
      <t>シリョウ</t>
    </rPh>
    <rPh sb="2" eb="4">
      <t>ホンヤク</t>
    </rPh>
    <phoneticPr fontId="5"/>
  </si>
  <si>
    <t>一般管理費</t>
    <rPh sb="0" eb="2">
      <t>イッパン</t>
    </rPh>
    <rPh sb="2" eb="5">
      <t>カンリヒ</t>
    </rPh>
    <phoneticPr fontId="5"/>
  </si>
  <si>
    <t>A.（株）オーエムシー</t>
    <rPh sb="2" eb="5">
      <t>カブ</t>
    </rPh>
    <phoneticPr fontId="5"/>
  </si>
  <si>
    <t>B.（公財）地球環境戦略研究機関</t>
    <phoneticPr fontId="5"/>
  </si>
  <si>
    <t>謝金</t>
    <rPh sb="0" eb="2">
      <t>シャキン</t>
    </rPh>
    <phoneticPr fontId="5"/>
  </si>
  <si>
    <t>印刷製本費</t>
    <rPh sb="0" eb="2">
      <t>インサツ</t>
    </rPh>
    <rPh sb="2" eb="4">
      <t>セイホン</t>
    </rPh>
    <rPh sb="4" eb="5">
      <t>ヒ</t>
    </rPh>
    <phoneticPr fontId="5"/>
  </si>
  <si>
    <t>通信運搬費</t>
    <rPh sb="0" eb="2">
      <t>ツウシン</t>
    </rPh>
    <rPh sb="2" eb="5">
      <t>ウンパンヒ</t>
    </rPh>
    <phoneticPr fontId="5"/>
  </si>
  <si>
    <t>賃金</t>
    <rPh sb="0" eb="2">
      <t>チンギン</t>
    </rPh>
    <phoneticPr fontId="5"/>
  </si>
  <si>
    <t>雑役務費</t>
    <rPh sb="0" eb="3">
      <t>ザツエキム</t>
    </rPh>
    <rPh sb="3" eb="4">
      <t>ヒ</t>
    </rPh>
    <phoneticPr fontId="5"/>
  </si>
  <si>
    <t>外注費</t>
    <rPh sb="0" eb="3">
      <t>ガイチュウヒ</t>
    </rPh>
    <phoneticPr fontId="5"/>
  </si>
  <si>
    <t>研究員等</t>
    <rPh sb="0" eb="3">
      <t>ケンキュウイン</t>
    </rPh>
    <rPh sb="3" eb="4">
      <t>トウ</t>
    </rPh>
    <phoneticPr fontId="5"/>
  </si>
  <si>
    <t>会議出席謝金等</t>
    <rPh sb="0" eb="2">
      <t>カイギ</t>
    </rPh>
    <rPh sb="2" eb="4">
      <t>シュッセキ</t>
    </rPh>
    <rPh sb="4" eb="6">
      <t>シャキン</t>
    </rPh>
    <rPh sb="6" eb="7">
      <t>トウ</t>
    </rPh>
    <phoneticPr fontId="5"/>
  </si>
  <si>
    <t>報告書印刷等</t>
    <rPh sb="0" eb="3">
      <t>ホウコクショ</t>
    </rPh>
    <rPh sb="3" eb="5">
      <t>インサツ</t>
    </rPh>
    <rPh sb="5" eb="6">
      <t>トウ</t>
    </rPh>
    <phoneticPr fontId="5"/>
  </si>
  <si>
    <t>通信料等</t>
    <rPh sb="0" eb="3">
      <t>ツウシンリョウ</t>
    </rPh>
    <rPh sb="3" eb="4">
      <t>トウ</t>
    </rPh>
    <phoneticPr fontId="5"/>
  </si>
  <si>
    <t>資料整理補助等</t>
    <rPh sb="0" eb="2">
      <t>シリョウ</t>
    </rPh>
    <rPh sb="2" eb="4">
      <t>セイリ</t>
    </rPh>
    <rPh sb="4" eb="6">
      <t>ホジョ</t>
    </rPh>
    <rPh sb="6" eb="7">
      <t>トウ</t>
    </rPh>
    <phoneticPr fontId="5"/>
  </si>
  <si>
    <t>アクションプログラム策定実施支援等</t>
    <rPh sb="10" eb="12">
      <t>サクテイ</t>
    </rPh>
    <rPh sb="12" eb="14">
      <t>ジッシ</t>
    </rPh>
    <rPh sb="14" eb="16">
      <t>シエン</t>
    </rPh>
    <rPh sb="16" eb="17">
      <t>トウ</t>
    </rPh>
    <phoneticPr fontId="5"/>
  </si>
  <si>
    <t>ミャンマー・アクションプログラム</t>
    <phoneticPr fontId="5"/>
  </si>
  <si>
    <t>一般管理費、消費税等</t>
    <rPh sb="0" eb="2">
      <t>イッパン</t>
    </rPh>
    <rPh sb="2" eb="5">
      <t>カンリヒ</t>
    </rPh>
    <rPh sb="6" eb="9">
      <t>ショウヒゼイ</t>
    </rPh>
    <rPh sb="9" eb="10">
      <t>トウ</t>
    </rPh>
    <phoneticPr fontId="5"/>
  </si>
  <si>
    <t>2015年に国連で採択された持続可能な開発目標（ＳＤＧｓ）では、「2030年までに、未処理の排水の割合半減等により、水質を改善する。」との世界的な目標が示されるとともに、目標の達成に向け｢2030 年までに、開発途上国における水と衛生分野での活動や計画を対象とした国際協力と能力構築支援を拡大する。｣ことが求められている。</t>
    <phoneticPr fontId="5"/>
  </si>
  <si>
    <t>中国における水質汚染対策協力や、WEPAの取組により、各国の排水管理・水環境改善に貢献するとともに、将来的な日本企業のビジネス展開の拡大が期待出来ることから、優先度の高い事業である。</t>
    <phoneticPr fontId="5"/>
  </si>
  <si>
    <t>中国における水質汚染対策においては、平成19年4月に温家宝首相と安倍総理の間で交わされた「日中環境保護協力の一層の強化に関する共同声明」に基づき日中で共同研究を行う必要があり、国の施策として実施する必要がある。
また、WEPAは、平成15年の第3回世界水フォーラムで環境省が提唱したアジア各国の行政官のネットワークであり、日本が水質汚濁に伴う公害問題を克服した経験を活かし、アジアの水環境保全施策の推進に貢献するとともに、当該地域での日本のプレゼンスの向上につなげるものであることから、国の施策として実施するものである。</t>
    <phoneticPr fontId="5"/>
  </si>
  <si>
    <t>無</t>
  </si>
  <si>
    <t>各国に帰属するアクションプログラム作成費等の経費は、各国で負担することとしており、本事業ではそのプラン作成や運用にかかる支援のみを負担することとしている。</t>
    <phoneticPr fontId="5"/>
  </si>
  <si>
    <t>‐</t>
  </si>
  <si>
    <t>-</t>
    <phoneticPr fontId="5"/>
  </si>
  <si>
    <t>検討、支援項目を精査し、必要な事項のみを契約内容としている。</t>
    <phoneticPr fontId="5"/>
  </si>
  <si>
    <t>-</t>
    <phoneticPr fontId="5"/>
  </si>
  <si>
    <t>会合の開催にあたっては、参加人数や内容を精査し、効率的に事業を実施している。</t>
    <phoneticPr fontId="5"/>
  </si>
  <si>
    <t>WEPA加盟国へのアンケート調査の結果は、WEPAの活動が水環境ガバナンスの強化に寄与しているという結果となっており、おおむね成果目標に見合った実績となっている。</t>
    <phoneticPr fontId="5"/>
  </si>
  <si>
    <t>国際ワークショップや二国間会合の開催等、当初の見込み通り実施しており、各国の水環境改善施策にかかる情報共有の継続など十分な実績を確認している。</t>
    <phoneticPr fontId="5"/>
  </si>
  <si>
    <t>活動成果については公式ウェブサイトや報告書等を通じて公表し、アジア各国における情報共有促進に活用されている。また、WEPAの活動については世界水フォーラム等の国際会議の場を通じて報告するとともに、活動報告資料の配布等を行っている。</t>
    <phoneticPr fontId="5"/>
  </si>
  <si>
    <t>-</t>
    <phoneticPr fontId="5"/>
  </si>
  <si>
    <t>（株）オーエムシー</t>
    <phoneticPr fontId="5"/>
  </si>
  <si>
    <t>日中水環境改善協力事業に係る資料作成等</t>
    <phoneticPr fontId="5"/>
  </si>
  <si>
    <t>（公財）地球環境戦略研究機関</t>
    <phoneticPr fontId="5"/>
  </si>
  <si>
    <t>アジア水環境パートナーシップ事業業務</t>
    <phoneticPr fontId="5"/>
  </si>
  <si>
    <t>-</t>
    <phoneticPr fontId="5"/>
  </si>
  <si>
    <t>27/5</t>
    <phoneticPr fontId="5"/>
  </si>
  <si>
    <t>27/5</t>
    <phoneticPr fontId="5"/>
  </si>
  <si>
    <t>年次会合や二国間会議等の場を通じて活動成果を共有するとともに、ホームページや出版物等の形で公表しているところ。</t>
    <phoneticPr fontId="5"/>
  </si>
  <si>
    <t>水環境改善対策の先進国である我が国が、経験と技術を多くの地域に最大限伝えることにより、国際的な水環境問題の解決に寄与する。</t>
    <phoneticPr fontId="5"/>
  </si>
  <si>
    <t>-</t>
    <phoneticPr fontId="5"/>
  </si>
  <si>
    <t>環境省</t>
  </si>
  <si>
    <t>-</t>
    <phoneticPr fontId="5"/>
  </si>
  <si>
    <t>・水循環基本計画（令和2年6月閣議決定）
・持続可能な開発目標（ＳＤＧｓ）（国連、平成27年9月）
・インフラシステム輸出戦略（令和2年7月）
・インフラシステム海外展開戦略（令和2年12月）
・「日中による環境保護協力の強化に関する共同声明」（平成19年4月）、「農村地域等における分散型排水処理モデル事業協力実施に関する覚書」（中国環境保護部長（環境大臣）と日本国環境大臣、平成20年5月）他</t>
    <phoneticPr fontId="5"/>
  </si>
  <si>
    <t>2015年に国連で採択された持続可能な開発目標（ＳＤＧｓ）では、「2030年までに、汚染の減少、投棄廃絶と有害な化学物質や物質の放出の最小化、未処理の排水の割合半減及び再生利用と安全な再利用の世界的規模での大幅な増加により、水質を改善する。」との世界的な目標が示されるとともに、目標の達成に向け｢2030 年までに、開発途上国における水と衛生分野での活動や計画を対象とした国際協力と能力構築支援を拡大する。｣旨が示されている。上記をふまえ、水環境対策の最先進国である我が国が、経験と技術を多くの地域に最大限伝えることにより、国際的な水環境問題を中心にその改善の取組を推進することを目的とする。</t>
    <phoneticPr fontId="5"/>
  </si>
  <si>
    <t>アジア水環境パートナーシップ事業（WEPA）によるアジア・モンスーン地域13ヶ国の行政関係者の協力体制構築、情報共有等とともに、二国間技術協力により、我が国の技術や知見・ノウハウを活かして、現地行政官等を対象とした研修や専門家派遣等の取組を実施し、各国の法制度整備や政策実行能力向上等を図る。中国においては、水質汚染対策協力の推進として実施した畜産排水対策技術の実証モデル事業について、施設運用等のフォローアップを実施する。</t>
    <rPh sb="54" eb="56">
      <t>ジョウホウ</t>
    </rPh>
    <rPh sb="56" eb="58">
      <t>キョウユウ</t>
    </rPh>
    <rPh sb="58" eb="59">
      <t>トウ</t>
    </rPh>
    <rPh sb="64" eb="65">
      <t>ニ</t>
    </rPh>
    <rPh sb="65" eb="67">
      <t>コクカン</t>
    </rPh>
    <rPh sb="67" eb="69">
      <t>ギジュツ</t>
    </rPh>
    <rPh sb="69" eb="71">
      <t>キョウリョク</t>
    </rPh>
    <rPh sb="127" eb="130">
      <t>ホウセイド</t>
    </rPh>
    <rPh sb="130" eb="132">
      <t>セイビ</t>
    </rPh>
    <rPh sb="133" eb="135">
      <t>セイサク</t>
    </rPh>
    <rPh sb="135" eb="137">
      <t>ジッコウ</t>
    </rPh>
    <rPh sb="141" eb="142">
      <t>トウ</t>
    </rPh>
    <rPh sb="143" eb="144">
      <t>ハカ</t>
    </rPh>
    <phoneticPr fontId="5"/>
  </si>
  <si>
    <t>一般競争入札や参加者確認公募方式により、実施事業の内容及び入札額について評価を行っており、妥当である。</t>
    <rPh sb="7" eb="10">
      <t>サンカシャ</t>
    </rPh>
    <rPh sb="10" eb="12">
      <t>カクニン</t>
    </rPh>
    <rPh sb="12" eb="14">
      <t>コウボ</t>
    </rPh>
    <rPh sb="14" eb="16">
      <t>ホウシキ</t>
    </rPh>
    <phoneticPr fontId="5"/>
  </si>
  <si>
    <t>引き続き、効果的かつ効率的にWEPA加盟国の水環境ガバナンス強化の取組推進に向けた事業を実施する。引き続き提案書の提出期限の延長や、仕様書における業務内容の記載の明確化など、新規参入の業者であっても業務内容を十分に理解し、入札に参加できる環境づくりに努める。</t>
    <phoneticPr fontId="5"/>
  </si>
  <si>
    <t>水循環基本法（平成26年法律第16号）第21条</t>
    <rPh sb="0" eb="1">
      <t>ミズ</t>
    </rPh>
    <rPh sb="1" eb="3">
      <t>ジュンカン</t>
    </rPh>
    <rPh sb="3" eb="6">
      <t>キホンホウ</t>
    </rPh>
    <rPh sb="19" eb="20">
      <t>ダイ</t>
    </rPh>
    <rPh sb="22" eb="23">
      <t>ジョウ</t>
    </rPh>
    <phoneticPr fontId="5"/>
  </si>
  <si>
    <t>一般競争入札において前年度一者応札であったものは、参加者確認公募方式を用いて適正な競争に努めた他、業務内容の工夫等の改善を図り適正な競争により複数者の応募があった。</t>
    <rPh sb="25" eb="28">
      <t>サンカシャ</t>
    </rPh>
    <rPh sb="28" eb="30">
      <t>カクニン</t>
    </rPh>
    <rPh sb="30" eb="32">
      <t>コウボ</t>
    </rPh>
    <rPh sb="32" eb="34">
      <t>ホウシキ</t>
    </rPh>
    <rPh sb="35" eb="36">
      <t>モチ</t>
    </rPh>
    <rPh sb="47" eb="48">
      <t>ホカ</t>
    </rPh>
    <rPh sb="49" eb="51">
      <t>ギョウム</t>
    </rPh>
    <rPh sb="51" eb="53">
      <t>ナイヨウ</t>
    </rPh>
    <rPh sb="54" eb="56">
      <t>クフウ</t>
    </rPh>
    <rPh sb="71" eb="73">
      <t>フクスウ</t>
    </rPh>
    <rPh sb="73" eb="74">
      <t>シャ</t>
    </rPh>
    <rPh sb="75" eb="77">
      <t>オウボ</t>
    </rPh>
    <phoneticPr fontId="5"/>
  </si>
  <si>
    <t>MYANMAR KOEI INTERNATIONAL LTD.</t>
    <phoneticPr fontId="5"/>
  </si>
  <si>
    <t>-</t>
    <phoneticPr fontId="5"/>
  </si>
  <si>
    <t>ミャンマーにおけるアクションプログラム策定・実施 に係る情報の収集・整理等の業務</t>
    <phoneticPr fontId="5"/>
  </si>
  <si>
    <t>-</t>
    <phoneticPr fontId="5"/>
  </si>
  <si>
    <t>-</t>
    <phoneticPr fontId="5"/>
  </si>
  <si>
    <t>-</t>
    <phoneticPr fontId="5"/>
  </si>
  <si>
    <t>C.MYANMAR KOEI INTERNATIONAL LTD.</t>
    <phoneticPr fontId="5"/>
  </si>
  <si>
    <t>人件費</t>
    <phoneticPr fontId="5"/>
  </si>
  <si>
    <t>その他</t>
    <phoneticPr fontId="5"/>
  </si>
  <si>
    <t>報酬</t>
    <phoneticPr fontId="5"/>
  </si>
  <si>
    <t>一般管理費、消費税等</t>
    <phoneticPr fontId="5"/>
  </si>
  <si>
    <t>事業の実施に当たり、外部有識者を含む検討会において、手段・方法等と比較した上で、より効果的・低コストで実施できる方法を選択し、実施している。</t>
    <phoneticPr fontId="5"/>
  </si>
  <si>
    <t>WEPA加盟国へのアンケート調査結果の満足度がおおむね高い結果となっているなど、水環境ガバナンスの強化の取組は着実に進められている。しかしながら、先進国である我が国が、多くの地域に経験と技術を伝え、国際的な水環境問題を中心にその水環境改善の推進に向けて引き続きの対応が必要である。
また、事業の実施に当たっては、外部有識者を含む検討会において実施内容等を諮り、より効率的な内容で実施している。</t>
    <rPh sb="171" eb="173">
      <t>ジッシ</t>
    </rPh>
    <rPh sb="173" eb="175">
      <t>ナイヨウ</t>
    </rPh>
    <rPh sb="177" eb="178">
      <t>ハカ</t>
    </rPh>
    <rPh sb="182" eb="185">
      <t>コウリツテキ</t>
    </rPh>
    <rPh sb="186" eb="188">
      <t>ナイヨウ</t>
    </rPh>
    <rPh sb="189" eb="19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</si>
</sst>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163285</xdr:colOff>
      <xdr:row>750</xdr:row>
      <xdr:rowOff>299374</xdr:rowOff>
    </xdr:from>
    <xdr:to>
      <xdr:col>38</xdr:col>
      <xdr:colOff>99442</xdr:colOff>
      <xdr:row>764</xdr:row>
      <xdr:rowOff>537900</xdr:rowOff>
    </xdr:to>
    <xdr:grpSp>
      <xdr:nvGrpSpPr>
        <xdr:cNvPr id="18" name="グループ化 17"/>
        <xdr:cNvGrpSpPr/>
      </xdr:nvGrpSpPr>
      <xdr:grpSpPr>
        <a:xfrm>
          <a:off x="1763485" y="44447749"/>
          <a:ext cx="5936907" cy="5172476"/>
          <a:chOff x="1796142" y="238873393"/>
          <a:chExt cx="6059371" cy="5192754"/>
        </a:xfrm>
      </xdr:grpSpPr>
      <xdr:sp macro="" textlink="">
        <xdr:nvSpPr>
          <xdr:cNvPr id="3" name="角丸四角形 2"/>
          <xdr:cNvSpPr/>
        </xdr:nvSpPr>
        <xdr:spPr>
          <a:xfrm>
            <a:off x="1796142" y="238873393"/>
            <a:ext cx="3309571" cy="604522"/>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baseline="0">
                <a:solidFill>
                  <a:sysClr val="windowText" lastClr="000000"/>
                </a:solidFill>
                <a:latin typeface="+mn-ea"/>
                <a:ea typeface="+mn-ea"/>
              </a:rPr>
              <a:t>     50.8</a:t>
            </a:r>
            <a:r>
              <a:rPr kumimoji="1" lang="ja-JP" altLang="en-US" sz="1100">
                <a:solidFill>
                  <a:sysClr val="windowText" lastClr="000000"/>
                </a:solidFill>
              </a:rPr>
              <a:t>百万円</a:t>
            </a:r>
          </a:p>
        </xdr:txBody>
      </xdr:sp>
      <xdr:sp macro="" textlink="">
        <xdr:nvSpPr>
          <xdr:cNvPr id="4" name="角丸四角形 3"/>
          <xdr:cNvSpPr/>
        </xdr:nvSpPr>
        <xdr:spPr>
          <a:xfrm>
            <a:off x="3608687" y="242607566"/>
            <a:ext cx="2864687" cy="645068"/>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Ｂ．（公財）地球環境戦略研究機関</a:t>
            </a:r>
            <a:endParaRPr kumimoji="1" lang="en-US" altLang="ja-JP" sz="1100">
              <a:latin typeface="+mj-ea"/>
              <a:ea typeface="+mj-ea"/>
            </a:endParaRPr>
          </a:p>
          <a:p>
            <a:pPr algn="ctr"/>
            <a:r>
              <a:rPr kumimoji="1" lang="en-US" altLang="ja-JP" sz="1100">
                <a:latin typeface="+mj-ea"/>
                <a:ea typeface="+mj-ea"/>
              </a:rPr>
              <a:t>48.4</a:t>
            </a:r>
            <a:r>
              <a:rPr kumimoji="1" lang="ja-JP" altLang="en-US" sz="1100">
                <a:latin typeface="+mj-ea"/>
                <a:ea typeface="+mj-ea"/>
              </a:rPr>
              <a:t>百万円</a:t>
            </a:r>
            <a:endParaRPr kumimoji="1" lang="en-US" altLang="ja-JP" sz="1100">
              <a:latin typeface="+mj-ea"/>
              <a:ea typeface="+mj-ea"/>
            </a:endParaRPr>
          </a:p>
        </xdr:txBody>
      </xdr:sp>
      <xdr:cxnSp macro="">
        <xdr:nvCxnSpPr>
          <xdr:cNvPr id="5" name="直線コネクタ 4"/>
          <xdr:cNvCxnSpPr/>
        </xdr:nvCxnSpPr>
        <xdr:spPr>
          <a:xfrm>
            <a:off x="2572033" y="239477915"/>
            <a:ext cx="0" cy="33959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a:xfrm>
            <a:off x="2575130" y="242875775"/>
            <a:ext cx="1013930" cy="2799"/>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a:xfrm>
            <a:off x="5245632" y="238880195"/>
            <a:ext cx="2609881" cy="5847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ja-JP" sz="1100">
                <a:solidFill>
                  <a:sysClr val="windowText" lastClr="000000"/>
                </a:solidFill>
                <a:effectLst/>
                <a:latin typeface="+mn-lt"/>
                <a:ea typeface="+mn-ea"/>
                <a:cs typeface="+mn-cs"/>
              </a:rPr>
              <a:t>事業実施に係る事務費</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人件費</a:t>
            </a:r>
            <a:r>
              <a:rPr lang="ja-JP" altLang="en-US" sz="1100">
                <a:solidFill>
                  <a:sysClr val="windowText" lastClr="000000"/>
                </a:solidFill>
                <a:effectLst/>
                <a:latin typeface="+mn-lt"/>
                <a:ea typeface="+mn-ea"/>
                <a:cs typeface="+mn-cs"/>
              </a:rPr>
              <a:t>等）</a:t>
            </a:r>
            <a:endParaRPr lang="ja-JP" altLang="ja-JP">
              <a:solidFill>
                <a:sysClr val="windowText" lastClr="000000"/>
              </a:solidFill>
              <a:effectLst/>
            </a:endParaRPr>
          </a:p>
          <a:p>
            <a:pPr algn="ctr"/>
            <a:r>
              <a:rPr kumimoji="1" lang="en-US" altLang="ja-JP" sz="1100" baseline="0">
                <a:solidFill>
                  <a:sysClr val="windowText" lastClr="000000"/>
                </a:solidFill>
                <a:latin typeface="+mn-ea"/>
                <a:ea typeface="+mn-ea"/>
              </a:rPr>
              <a:t>   0.6</a:t>
            </a:r>
            <a:r>
              <a:rPr kumimoji="1" lang="ja-JP" altLang="en-US" sz="1100">
                <a:solidFill>
                  <a:sysClr val="windowText" lastClr="000000"/>
                </a:solidFill>
              </a:rPr>
              <a:t>百万円</a:t>
            </a:r>
          </a:p>
        </xdr:txBody>
      </xdr:sp>
      <xdr:sp macro="" textlink="">
        <xdr:nvSpPr>
          <xdr:cNvPr id="8" name="テキスト ボックス 7"/>
          <xdr:cNvSpPr txBox="1"/>
        </xdr:nvSpPr>
        <xdr:spPr>
          <a:xfrm>
            <a:off x="3629620" y="242317411"/>
            <a:ext cx="3164153" cy="2821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参加者確認公募</a:t>
            </a:r>
            <a:r>
              <a:rPr kumimoji="1" lang="en-US" altLang="ja-JP" sz="1100"/>
              <a:t>】</a:t>
            </a:r>
            <a:endParaRPr lang="ja-JP" altLang="ja-JP">
              <a:effectLst/>
            </a:endParaRPr>
          </a:p>
        </xdr:txBody>
      </xdr:sp>
      <xdr:sp macro="" textlink="">
        <xdr:nvSpPr>
          <xdr:cNvPr id="9" name="大かっこ 8"/>
          <xdr:cNvSpPr/>
        </xdr:nvSpPr>
        <xdr:spPr>
          <a:xfrm>
            <a:off x="3617758" y="243278638"/>
            <a:ext cx="2863013" cy="7875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アジア水環境パートナーシップ業務の調査・計画・検討、アドバイザー会議、年次会合等の実施</a:t>
            </a:r>
            <a:endParaRPr lang="ja-JP" altLang="ja-JP">
              <a:effectLst/>
            </a:endParaRPr>
          </a:p>
        </xdr:txBody>
      </xdr:sp>
      <xdr:sp macro="" textlink="">
        <xdr:nvSpPr>
          <xdr:cNvPr id="12" name="角丸四角形 11"/>
          <xdr:cNvSpPr/>
        </xdr:nvSpPr>
        <xdr:spPr>
          <a:xfrm>
            <a:off x="3598072" y="240351240"/>
            <a:ext cx="2833323" cy="629856"/>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mj-ea"/>
                <a:ea typeface="+mj-ea"/>
              </a:rPr>
              <a:t>A. </a:t>
            </a:r>
            <a:r>
              <a:rPr kumimoji="1" lang="ja-JP" altLang="en-US" sz="1100">
                <a:solidFill>
                  <a:sysClr val="windowText" lastClr="000000"/>
                </a:solidFill>
                <a:latin typeface="+mj-ea"/>
                <a:ea typeface="+mj-ea"/>
              </a:rPr>
              <a:t>株式会社オーエムシー</a:t>
            </a:r>
            <a:endParaRPr kumimoji="1" lang="en-US" altLang="ja-JP" sz="1100">
              <a:solidFill>
                <a:sysClr val="windowText" lastClr="000000"/>
              </a:solidFill>
              <a:latin typeface="+mj-ea"/>
              <a:ea typeface="+mj-ea"/>
            </a:endParaRPr>
          </a:p>
          <a:p>
            <a:pPr algn="ctr"/>
            <a:r>
              <a:rPr kumimoji="1" lang="en-US" altLang="ja-JP" sz="1100">
                <a:solidFill>
                  <a:schemeClr val="tx1"/>
                </a:solidFill>
                <a:latin typeface="+mj-ea"/>
                <a:ea typeface="+mj-ea"/>
              </a:rPr>
              <a:t>1.9</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cxnSp macro="">
        <xdr:nvCxnSpPr>
          <xdr:cNvPr id="14" name="直線矢印コネクタ 13"/>
          <xdr:cNvCxnSpPr/>
        </xdr:nvCxnSpPr>
        <xdr:spPr>
          <a:xfrm>
            <a:off x="2573527" y="240679069"/>
            <a:ext cx="1001902" cy="2822"/>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大かっこ 14"/>
          <xdr:cNvSpPr/>
        </xdr:nvSpPr>
        <xdr:spPr>
          <a:xfrm>
            <a:off x="3592976" y="241048863"/>
            <a:ext cx="2938453" cy="7731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日中水環境改善協力事業に係る資料作成等</a:t>
            </a:r>
            <a:endParaRPr lang="ja-JP" altLang="ja-JP">
              <a:effectLst/>
            </a:endParaRPr>
          </a:p>
        </xdr:txBody>
      </xdr:sp>
      <xdr:sp macro="" textlink="">
        <xdr:nvSpPr>
          <xdr:cNvPr id="16" name="テキスト ボックス 15"/>
          <xdr:cNvSpPr txBox="1"/>
        </xdr:nvSpPr>
        <xdr:spPr>
          <a:xfrm>
            <a:off x="3579662" y="239960622"/>
            <a:ext cx="2961088" cy="28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35</xdr:col>
      <xdr:colOff>19144</xdr:colOff>
      <xdr:row>761</xdr:row>
      <xdr:rowOff>153696</xdr:rowOff>
    </xdr:from>
    <xdr:to>
      <xdr:col>49</xdr:col>
      <xdr:colOff>350519</xdr:colOff>
      <xdr:row>763</xdr:row>
      <xdr:rowOff>68579</xdr:rowOff>
    </xdr:to>
    <xdr:sp macro="" textlink="">
      <xdr:nvSpPr>
        <xdr:cNvPr id="17" name="角丸四角形 16"/>
        <xdr:cNvSpPr/>
      </xdr:nvSpPr>
      <xdr:spPr>
        <a:xfrm>
          <a:off x="6419944" y="50316156"/>
          <a:ext cx="2891695" cy="631163"/>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j-ea"/>
              <a:ea typeface="+mj-ea"/>
            </a:rPr>
            <a:t>C</a:t>
          </a:r>
          <a:r>
            <a:rPr kumimoji="1" lang="ja-JP" altLang="en-US" sz="1100">
              <a:latin typeface="+mj-ea"/>
              <a:ea typeface="+mj-ea"/>
            </a:rPr>
            <a:t>．</a:t>
          </a:r>
          <a:r>
            <a:rPr kumimoji="1" lang="en-US" altLang="ja-JP" sz="1100">
              <a:latin typeface="+mj-ea"/>
              <a:ea typeface="+mj-ea"/>
            </a:rPr>
            <a:t>MYANMAR KOEI INTERNATIONAL</a:t>
          </a:r>
          <a:r>
            <a:rPr kumimoji="1" lang="en-US" altLang="ja-JP" sz="1100" baseline="0">
              <a:latin typeface="+mj-ea"/>
              <a:ea typeface="+mj-ea"/>
            </a:rPr>
            <a:t> LTD.</a:t>
          </a:r>
          <a:endParaRPr kumimoji="1" lang="en-US" altLang="ja-JP" sz="1100">
            <a:latin typeface="+mj-ea"/>
            <a:ea typeface="+mj-ea"/>
          </a:endParaRPr>
        </a:p>
        <a:p>
          <a:pPr algn="ctr"/>
          <a:r>
            <a:rPr kumimoji="1" lang="en-US" altLang="ja-JP" sz="1100">
              <a:latin typeface="+mj-ea"/>
              <a:ea typeface="+mj-ea"/>
            </a:rPr>
            <a:t>2.4</a:t>
          </a:r>
          <a:r>
            <a:rPr kumimoji="1" lang="ja-JP" altLang="en-US" sz="1100">
              <a:latin typeface="+mj-ea"/>
              <a:ea typeface="+mj-ea"/>
            </a:rPr>
            <a:t>百万円</a:t>
          </a:r>
          <a:endParaRPr kumimoji="1" lang="en-US" altLang="ja-JP" sz="1100">
            <a:latin typeface="+mj-ea"/>
            <a:ea typeface="+mj-ea"/>
          </a:endParaRPr>
        </a:p>
      </xdr:txBody>
    </xdr:sp>
    <xdr:clientData/>
  </xdr:twoCellAnchor>
  <xdr:twoCellAnchor>
    <xdr:from>
      <xdr:col>31</xdr:col>
      <xdr:colOff>156883</xdr:colOff>
      <xdr:row>762</xdr:row>
      <xdr:rowOff>72579</xdr:rowOff>
    </xdr:from>
    <xdr:to>
      <xdr:col>34</xdr:col>
      <xdr:colOff>201457</xdr:colOff>
      <xdr:row>762</xdr:row>
      <xdr:rowOff>72579</xdr:rowOff>
    </xdr:to>
    <xdr:cxnSp macro="">
      <xdr:nvCxnSpPr>
        <xdr:cNvPr id="19" name="直線矢印コネクタ 18"/>
        <xdr:cNvCxnSpPr/>
      </xdr:nvCxnSpPr>
      <xdr:spPr>
        <a:xfrm>
          <a:off x="6409765" y="244719403"/>
          <a:ext cx="649692" cy="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17609</xdr:colOff>
      <xdr:row>763</xdr:row>
      <xdr:rowOff>131286</xdr:rowOff>
    </xdr:from>
    <xdr:to>
      <xdr:col>49</xdr:col>
      <xdr:colOff>22703</xdr:colOff>
      <xdr:row>764</xdr:row>
      <xdr:rowOff>591672</xdr:rowOff>
    </xdr:to>
    <xdr:sp macro="" textlink="">
      <xdr:nvSpPr>
        <xdr:cNvPr id="20" name="大かっこ 19"/>
        <xdr:cNvSpPr/>
      </xdr:nvSpPr>
      <xdr:spPr>
        <a:xfrm>
          <a:off x="6292903" y="241658392"/>
          <a:ext cx="2515212" cy="8189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ja-JP" sz="1100">
              <a:solidFill>
                <a:schemeClr val="tx1"/>
              </a:solidFill>
              <a:effectLst/>
              <a:latin typeface="+mn-lt"/>
              <a:ea typeface="+mn-ea"/>
              <a:cs typeface="+mn-cs"/>
            </a:rPr>
            <a:t>ミャンマーにおけるアクションプログラム策定・実施 に係る情報の収集・整理等の業務</a:t>
          </a:r>
          <a:endParaRPr lang="ja-JP" altLang="ja-JP">
            <a:effectLst/>
          </a:endParaRPr>
        </a:p>
      </xdr:txBody>
    </xdr:sp>
    <xdr:clientData/>
  </xdr:twoCellAnchor>
  <xdr:twoCellAnchor>
    <xdr:from>
      <xdr:col>34</xdr:col>
      <xdr:colOff>174491</xdr:colOff>
      <xdr:row>760</xdr:row>
      <xdr:rowOff>220933</xdr:rowOff>
    </xdr:from>
    <xdr:to>
      <xdr:col>49</xdr:col>
      <xdr:colOff>275439</xdr:colOff>
      <xdr:row>761</xdr:row>
      <xdr:rowOff>150806</xdr:rowOff>
    </xdr:to>
    <xdr:sp macro="" textlink="">
      <xdr:nvSpPr>
        <xdr:cNvPr id="21" name="テキスト ボックス 20"/>
        <xdr:cNvSpPr txBox="1"/>
      </xdr:nvSpPr>
      <xdr:spPr>
        <a:xfrm>
          <a:off x="7032491" y="244397109"/>
          <a:ext cx="3126536" cy="2772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a:t>
          </a:r>
          <a:r>
            <a:rPr kumimoji="1" lang="en-US" altLang="ja-JP" sz="1100"/>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402</v>
      </c>
      <c r="AJ2" s="206" t="s">
        <v>706</v>
      </c>
      <c r="AK2" s="206"/>
      <c r="AL2" s="206"/>
      <c r="AM2" s="206"/>
      <c r="AN2" s="98" t="s">
        <v>402</v>
      </c>
      <c r="AO2" s="206">
        <v>20</v>
      </c>
      <c r="AP2" s="206"/>
      <c r="AQ2" s="206"/>
      <c r="AR2" s="99" t="s">
        <v>705</v>
      </c>
      <c r="AS2" s="207">
        <v>136</v>
      </c>
      <c r="AT2" s="207"/>
      <c r="AU2" s="207"/>
      <c r="AV2" s="98" t="str">
        <f>IF(AW2="","","-")</f>
        <v/>
      </c>
      <c r="AW2" s="394"/>
      <c r="AX2" s="394"/>
    </row>
    <row r="3" spans="1:50" ht="21" customHeight="1" thickBot="1" x14ac:dyDescent="0.2">
      <c r="A3" s="519" t="s">
        <v>698</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707</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711</v>
      </c>
      <c r="H5" s="555"/>
      <c r="I5" s="555"/>
      <c r="J5" s="555"/>
      <c r="K5" s="555"/>
      <c r="L5" s="555"/>
      <c r="M5" s="556" t="s">
        <v>66</v>
      </c>
      <c r="N5" s="557"/>
      <c r="O5" s="557"/>
      <c r="P5" s="557"/>
      <c r="Q5" s="557"/>
      <c r="R5" s="558"/>
      <c r="S5" s="559" t="s">
        <v>712</v>
      </c>
      <c r="T5" s="555"/>
      <c r="U5" s="555"/>
      <c r="V5" s="555"/>
      <c r="W5" s="555"/>
      <c r="X5" s="560"/>
      <c r="Y5" s="713" t="s">
        <v>3</v>
      </c>
      <c r="Z5" s="714"/>
      <c r="AA5" s="714"/>
      <c r="AB5" s="714"/>
      <c r="AC5" s="714"/>
      <c r="AD5" s="715"/>
      <c r="AE5" s="716" t="s">
        <v>713</v>
      </c>
      <c r="AF5" s="716"/>
      <c r="AG5" s="716"/>
      <c r="AH5" s="716"/>
      <c r="AI5" s="716"/>
      <c r="AJ5" s="716"/>
      <c r="AK5" s="716"/>
      <c r="AL5" s="716"/>
      <c r="AM5" s="716"/>
      <c r="AN5" s="716"/>
      <c r="AO5" s="716"/>
      <c r="AP5" s="717"/>
      <c r="AQ5" s="718" t="s">
        <v>710</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138.94999999999999" customHeight="1" x14ac:dyDescent="0.15">
      <c r="A7" s="820" t="s">
        <v>22</v>
      </c>
      <c r="B7" s="821"/>
      <c r="C7" s="821"/>
      <c r="D7" s="821"/>
      <c r="E7" s="821"/>
      <c r="F7" s="822"/>
      <c r="G7" s="823" t="s">
        <v>799</v>
      </c>
      <c r="H7" s="824"/>
      <c r="I7" s="824"/>
      <c r="J7" s="824"/>
      <c r="K7" s="824"/>
      <c r="L7" s="824"/>
      <c r="M7" s="824"/>
      <c r="N7" s="824"/>
      <c r="O7" s="824"/>
      <c r="P7" s="824"/>
      <c r="Q7" s="824"/>
      <c r="R7" s="824"/>
      <c r="S7" s="824"/>
      <c r="T7" s="824"/>
      <c r="U7" s="824"/>
      <c r="V7" s="824"/>
      <c r="W7" s="824"/>
      <c r="X7" s="825"/>
      <c r="Y7" s="392" t="s">
        <v>385</v>
      </c>
      <c r="Z7" s="296"/>
      <c r="AA7" s="296"/>
      <c r="AB7" s="296"/>
      <c r="AC7" s="296"/>
      <c r="AD7" s="393"/>
      <c r="AE7" s="379" t="s">
        <v>794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科学技術・イノベーション、知的財産、ＯＤＡ</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78" customHeight="1" x14ac:dyDescent="0.15">
      <c r="A9" s="123" t="s">
        <v>23</v>
      </c>
      <c r="B9" s="124"/>
      <c r="C9" s="124"/>
      <c r="D9" s="124"/>
      <c r="E9" s="124"/>
      <c r="F9" s="124"/>
      <c r="G9" s="568" t="s">
        <v>795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62.45" customHeight="1" x14ac:dyDescent="0.15">
      <c r="A10" s="738" t="s">
        <v>30</v>
      </c>
      <c r="B10" s="739"/>
      <c r="C10" s="739"/>
      <c r="D10" s="739"/>
      <c r="E10" s="739"/>
      <c r="F10" s="739"/>
      <c r="G10" s="671" t="s">
        <v>796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386</v>
      </c>
      <c r="Q12" s="298"/>
      <c r="R12" s="298"/>
      <c r="S12" s="298"/>
      <c r="T12" s="298"/>
      <c r="U12" s="298"/>
      <c r="V12" s="299"/>
      <c r="W12" s="303" t="s">
        <v>408</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102</v>
      </c>
      <c r="Q13" s="164"/>
      <c r="R13" s="164"/>
      <c r="S13" s="164"/>
      <c r="T13" s="164"/>
      <c r="U13" s="164"/>
      <c r="V13" s="165"/>
      <c r="W13" s="163">
        <v>70</v>
      </c>
      <c r="X13" s="164"/>
      <c r="Y13" s="164"/>
      <c r="Z13" s="164"/>
      <c r="AA13" s="164"/>
      <c r="AB13" s="164"/>
      <c r="AC13" s="165"/>
      <c r="AD13" s="163">
        <v>76</v>
      </c>
      <c r="AE13" s="164"/>
      <c r="AF13" s="164"/>
      <c r="AG13" s="164"/>
      <c r="AH13" s="164"/>
      <c r="AI13" s="164"/>
      <c r="AJ13" s="165"/>
      <c r="AK13" s="163">
        <v>70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743</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744</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745</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745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102</v>
      </c>
      <c r="Q18" s="170"/>
      <c r="R18" s="170"/>
      <c r="S18" s="170"/>
      <c r="T18" s="170"/>
      <c r="U18" s="170"/>
      <c r="V18" s="171"/>
      <c r="W18" s="169">
        <f>SUM(W13:AC17)</f>
        <v>70</v>
      </c>
      <c r="X18" s="170"/>
      <c r="Y18" s="170"/>
      <c r="Z18" s="170"/>
      <c r="AA18" s="170"/>
      <c r="AB18" s="170"/>
      <c r="AC18" s="171"/>
      <c r="AD18" s="169">
        <f>SUM(AD13:AJ17)</f>
        <v>76</v>
      </c>
      <c r="AE18" s="170"/>
      <c r="AF18" s="170"/>
      <c r="AG18" s="170"/>
      <c r="AH18" s="170"/>
      <c r="AI18" s="170"/>
      <c r="AJ18" s="171"/>
      <c r="AK18" s="169">
        <f>SUM(AK13:AQ17)</f>
        <v>70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75</v>
      </c>
      <c r="Q19" s="164"/>
      <c r="R19" s="164"/>
      <c r="S19" s="164"/>
      <c r="T19" s="164"/>
      <c r="U19" s="164"/>
      <c r="V19" s="165"/>
      <c r="W19" s="163">
        <v>59</v>
      </c>
      <c r="X19" s="164"/>
      <c r="Y19" s="164"/>
      <c r="Z19" s="164"/>
      <c r="AA19" s="164"/>
      <c r="AB19" s="164"/>
      <c r="AC19" s="165"/>
      <c r="AD19" s="163">
        <v>51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0.73529411764705888</v>
      </c>
      <c r="Q20" s="535"/>
      <c r="R20" s="535"/>
      <c r="S20" s="535"/>
      <c r="T20" s="535"/>
      <c r="U20" s="535"/>
      <c r="V20" s="535"/>
      <c r="W20" s="535">
        <f t="shared" ref="W20" si="0">IF(W18=0, "-", SUM(W19)/W18)</f>
        <v>0.84285714285714286</v>
      </c>
      <c r="X20" s="535"/>
      <c r="Y20" s="535"/>
      <c r="Z20" s="535"/>
      <c r="AA20" s="535"/>
      <c r="AB20" s="535"/>
      <c r="AC20" s="535"/>
      <c r="AD20" s="535">
        <f t="shared" ref="AD20" si="1">IF(AD18=0, "-", SUM(AD19)/AD18)</f>
        <v>0.67105263157894735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353</v>
      </c>
      <c r="H21" s="919"/>
      <c r="I21" s="919"/>
      <c r="J21" s="919"/>
      <c r="K21" s="919"/>
      <c r="L21" s="919"/>
      <c r="M21" s="919"/>
      <c r="N21" s="919"/>
      <c r="O21" s="919"/>
      <c r="P21" s="535">
        <f>IF(P19=0, "-", SUM(P19)/SUM(P13,P14))</f>
        <v>0.73529411764705888</v>
      </c>
      <c r="Q21" s="535"/>
      <c r="R21" s="535"/>
      <c r="S21" s="535"/>
      <c r="T21" s="535"/>
      <c r="U21" s="535"/>
      <c r="V21" s="535"/>
      <c r="W21" s="535">
        <f t="shared" ref="W21" si="2">IF(W19=0, "-", SUM(W19)/SUM(W13,W14))</f>
        <v>0.84285714285714286</v>
      </c>
      <c r="X21" s="535"/>
      <c r="Y21" s="535"/>
      <c r="Z21" s="535"/>
      <c r="AA21" s="535"/>
      <c r="AB21" s="535"/>
      <c r="AC21" s="535"/>
      <c r="AD21" s="535">
        <f t="shared" ref="AD21" si="3">IF(AD19=0, "-", SUM(AD19)/SUM(AD13,AD14))</f>
        <v>0.67105263157894735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703</v>
      </c>
      <c r="B22" s="139"/>
      <c r="C22" s="139"/>
      <c r="D22" s="139"/>
      <c r="E22" s="139"/>
      <c r="F22" s="140"/>
      <c r="G22" s="129" t="s">
        <v>332</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716</v>
      </c>
      <c r="H23" s="133"/>
      <c r="I23" s="133"/>
      <c r="J23" s="133"/>
      <c r="K23" s="133"/>
      <c r="L23" s="133"/>
      <c r="M23" s="133"/>
      <c r="N23" s="133"/>
      <c r="O23" s="134"/>
      <c r="P23" s="160">
        <v>56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717</v>
      </c>
      <c r="H24" s="136"/>
      <c r="I24" s="136"/>
      <c r="J24" s="136"/>
      <c r="K24" s="136"/>
      <c r="L24" s="136"/>
      <c r="M24" s="136"/>
      <c r="N24" s="136"/>
      <c r="O24" s="137"/>
      <c r="P24" s="163">
        <v>13</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718</v>
      </c>
      <c r="H25" s="136"/>
      <c r="I25" s="136"/>
      <c r="J25" s="136"/>
      <c r="K25" s="136"/>
      <c r="L25" s="136"/>
      <c r="M25" s="136"/>
      <c r="N25" s="136"/>
      <c r="O25" s="137"/>
      <c r="P25" s="163">
        <v>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70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348</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386</v>
      </c>
      <c r="AF30" s="383"/>
      <c r="AG30" s="383"/>
      <c r="AH30" s="384"/>
      <c r="AI30" s="385" t="s">
        <v>408</v>
      </c>
      <c r="AJ30" s="385"/>
      <c r="AK30" s="385"/>
      <c r="AL30" s="382"/>
      <c r="AM30" s="385" t="s">
        <v>505</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715</v>
      </c>
      <c r="AR31" s="178"/>
      <c r="AS31" s="179" t="s">
        <v>233</v>
      </c>
      <c r="AT31" s="202"/>
      <c r="AU31" s="271">
        <v>7</v>
      </c>
      <c r="AV31" s="271"/>
      <c r="AW31" s="375" t="s">
        <v>179</v>
      </c>
      <c r="AX31" s="376"/>
    </row>
    <row r="32" spans="1:50" ht="23.25" customHeight="1" x14ac:dyDescent="0.15">
      <c r="A32" s="511"/>
      <c r="B32" s="509"/>
      <c r="C32" s="509"/>
      <c r="D32" s="509"/>
      <c r="E32" s="509"/>
      <c r="F32" s="510"/>
      <c r="G32" s="536" t="s">
        <v>719</v>
      </c>
      <c r="H32" s="537"/>
      <c r="I32" s="537"/>
      <c r="J32" s="537"/>
      <c r="K32" s="537"/>
      <c r="L32" s="537"/>
      <c r="M32" s="537"/>
      <c r="N32" s="537"/>
      <c r="O32" s="538"/>
      <c r="P32" s="191" t="s">
        <v>720</v>
      </c>
      <c r="Q32" s="191"/>
      <c r="R32" s="191"/>
      <c r="S32" s="191"/>
      <c r="T32" s="191"/>
      <c r="U32" s="191"/>
      <c r="V32" s="191"/>
      <c r="W32" s="191"/>
      <c r="X32" s="233"/>
      <c r="Y32" s="339" t="s">
        <v>12</v>
      </c>
      <c r="Z32" s="545"/>
      <c r="AA32" s="546"/>
      <c r="AB32" s="547" t="s">
        <v>368</v>
      </c>
      <c r="AC32" s="547"/>
      <c r="AD32" s="547"/>
      <c r="AE32" s="363">
        <v>75</v>
      </c>
      <c r="AF32" s="364"/>
      <c r="AG32" s="364"/>
      <c r="AH32" s="364"/>
      <c r="AI32" s="363">
        <v>64</v>
      </c>
      <c r="AJ32" s="364"/>
      <c r="AK32" s="364"/>
      <c r="AL32" s="364"/>
      <c r="AM32" s="363">
        <v>73</v>
      </c>
      <c r="AN32" s="364"/>
      <c r="AO32" s="364"/>
      <c r="AP32" s="364"/>
      <c r="AQ32" s="166" t="s">
        <v>715</v>
      </c>
      <c r="AR32" s="167"/>
      <c r="AS32" s="167"/>
      <c r="AT32" s="168"/>
      <c r="AU32" s="364" t="s">
        <v>715</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368</v>
      </c>
      <c r="AC33" s="518"/>
      <c r="AD33" s="518"/>
      <c r="AE33" s="363">
        <v>70</v>
      </c>
      <c r="AF33" s="364"/>
      <c r="AG33" s="364"/>
      <c r="AH33" s="364"/>
      <c r="AI33" s="363">
        <v>70</v>
      </c>
      <c r="AJ33" s="364"/>
      <c r="AK33" s="364"/>
      <c r="AL33" s="364"/>
      <c r="AM33" s="363">
        <v>70</v>
      </c>
      <c r="AN33" s="364"/>
      <c r="AO33" s="364"/>
      <c r="AP33" s="364"/>
      <c r="AQ33" s="166" t="s">
        <v>715</v>
      </c>
      <c r="AR33" s="167"/>
      <c r="AS33" s="167"/>
      <c r="AT33" s="168"/>
      <c r="AU33" s="364">
        <v>70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107</v>
      </c>
      <c r="AF34" s="364"/>
      <c r="AG34" s="364"/>
      <c r="AH34" s="364"/>
      <c r="AI34" s="363">
        <v>91</v>
      </c>
      <c r="AJ34" s="364"/>
      <c r="AK34" s="364"/>
      <c r="AL34" s="364"/>
      <c r="AM34" s="363">
        <v>104</v>
      </c>
      <c r="AN34" s="364"/>
      <c r="AO34" s="364"/>
      <c r="AP34" s="364"/>
      <c r="AQ34" s="166" t="s">
        <v>715</v>
      </c>
      <c r="AR34" s="167"/>
      <c r="AS34" s="167"/>
      <c r="AT34" s="168"/>
      <c r="AU34" s="364" t="s">
        <v>715</v>
      </c>
      <c r="AV34" s="364"/>
      <c r="AW34" s="364"/>
      <c r="AX34" s="365"/>
    </row>
    <row r="35" spans="1:51" ht="23.25" customHeight="1" x14ac:dyDescent="0.15">
      <c r="A35" s="891" t="s">
        <v>377</v>
      </c>
      <c r="B35" s="892"/>
      <c r="C35" s="892"/>
      <c r="D35" s="892"/>
      <c r="E35" s="892"/>
      <c r="F35" s="893"/>
      <c r="G35" s="897" t="s">
        <v>721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348</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386</v>
      </c>
      <c r="AF37" s="335"/>
      <c r="AG37" s="335"/>
      <c r="AH37" s="335"/>
      <c r="AI37" s="335" t="s">
        <v>408</v>
      </c>
      <c r="AJ37" s="335"/>
      <c r="AK37" s="335"/>
      <c r="AL37" s="335"/>
      <c r="AM37" s="335" t="s">
        <v>505</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348</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386</v>
      </c>
      <c r="AF44" s="335"/>
      <c r="AG44" s="335"/>
      <c r="AH44" s="335"/>
      <c r="AI44" s="335" t="s">
        <v>408</v>
      </c>
      <c r="AJ44" s="335"/>
      <c r="AK44" s="335"/>
      <c r="AL44" s="335"/>
      <c r="AM44" s="335" t="s">
        <v>505</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348</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386</v>
      </c>
      <c r="AF51" s="335"/>
      <c r="AG51" s="335"/>
      <c r="AH51" s="335"/>
      <c r="AI51" s="335" t="s">
        <v>408</v>
      </c>
      <c r="AJ51" s="335"/>
      <c r="AK51" s="335"/>
      <c r="AL51" s="335"/>
      <c r="AM51" s="335" t="s">
        <v>505</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348</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386</v>
      </c>
      <c r="AF58" s="335"/>
      <c r="AG58" s="335"/>
      <c r="AH58" s="335"/>
      <c r="AI58" s="335" t="s">
        <v>408</v>
      </c>
      <c r="AJ58" s="335"/>
      <c r="AK58" s="335"/>
      <c r="AL58" s="335"/>
      <c r="AM58" s="335" t="s">
        <v>505</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5" t="s">
        <v>386</v>
      </c>
      <c r="AF65" s="335"/>
      <c r="AG65" s="335"/>
      <c r="AH65" s="335"/>
      <c r="AI65" s="335" t="s">
        <v>408</v>
      </c>
      <c r="AJ65" s="335"/>
      <c r="AK65" s="335"/>
      <c r="AL65" s="335"/>
      <c r="AM65" s="335" t="s">
        <v>505</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347</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367</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367</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368</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354</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366</v>
      </c>
      <c r="X70" s="938"/>
      <c r="Y70" s="943" t="s">
        <v>12</v>
      </c>
      <c r="Z70" s="943"/>
      <c r="AA70" s="944"/>
      <c r="AB70" s="945" t="s">
        <v>367</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367</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368</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386</v>
      </c>
      <c r="AF73" s="335"/>
      <c r="AG73" s="335"/>
      <c r="AH73" s="335"/>
      <c r="AI73" s="335" t="s">
        <v>408</v>
      </c>
      <c r="AJ73" s="335"/>
      <c r="AK73" s="335"/>
      <c r="AL73" s="335"/>
      <c r="AM73" s="335" t="s">
        <v>505</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722</v>
      </c>
      <c r="B78" s="907"/>
      <c r="C78" s="907"/>
      <c r="D78" s="907"/>
      <c r="E78" s="904" t="s">
        <v>327</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t="s">
        <v>341</v>
      </c>
      <c r="AS79" s="126"/>
      <c r="AT79" s="127"/>
      <c r="AU79" s="127"/>
      <c r="AV79" s="127"/>
      <c r="AW79" s="127"/>
      <c r="AX79" s="128"/>
      <c r="AY79">
        <f>COUNTIF($AR$79,"☑")</f>
        <v>0</v>
      </c>
    </row>
    <row r="80" spans="1:51" ht="18.75" hidden="1" customHeight="1" x14ac:dyDescent="0.15">
      <c r="A80" s="515"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696</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386</v>
      </c>
      <c r="AF85" s="335"/>
      <c r="AG85" s="335"/>
      <c r="AH85" s="335"/>
      <c r="AI85" s="335" t="s">
        <v>408</v>
      </c>
      <c r="AJ85" s="335"/>
      <c r="AK85" s="335"/>
      <c r="AL85" s="335"/>
      <c r="AM85" s="335" t="s">
        <v>505</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386</v>
      </c>
      <c r="AF90" s="335"/>
      <c r="AG90" s="335"/>
      <c r="AH90" s="335"/>
      <c r="AI90" s="335" t="s">
        <v>408</v>
      </c>
      <c r="AJ90" s="335"/>
      <c r="AK90" s="335"/>
      <c r="AL90" s="335"/>
      <c r="AM90" s="335" t="s">
        <v>505</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386</v>
      </c>
      <c r="AF95" s="335"/>
      <c r="AG95" s="335"/>
      <c r="AH95" s="335"/>
      <c r="AI95" s="335" t="s">
        <v>408</v>
      </c>
      <c r="AJ95" s="335"/>
      <c r="AK95" s="335"/>
      <c r="AL95" s="335"/>
      <c r="AM95" s="335" t="s">
        <v>505</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386</v>
      </c>
      <c r="AF100" s="818"/>
      <c r="AG100" s="818"/>
      <c r="AH100" s="819"/>
      <c r="AI100" s="817" t="s">
        <v>408</v>
      </c>
      <c r="AJ100" s="818"/>
      <c r="AK100" s="818"/>
      <c r="AL100" s="819"/>
      <c r="AM100" s="817" t="s">
        <v>505</v>
      </c>
      <c r="AN100" s="818"/>
      <c r="AO100" s="818"/>
      <c r="AP100" s="819"/>
      <c r="AQ100" s="920" t="s">
        <v>413</v>
      </c>
      <c r="AR100" s="921"/>
      <c r="AS100" s="921"/>
      <c r="AT100" s="922"/>
      <c r="AU100" s="920" t="s">
        <v>537</v>
      </c>
      <c r="AV100" s="921"/>
      <c r="AW100" s="921"/>
      <c r="AX100" s="923"/>
    </row>
    <row r="101" spans="1:60" ht="23.25" customHeight="1" x14ac:dyDescent="0.15">
      <c r="A101" s="487"/>
      <c r="B101" s="488"/>
      <c r="C101" s="488"/>
      <c r="D101" s="488"/>
      <c r="E101" s="488"/>
      <c r="F101" s="489"/>
      <c r="G101" s="191" t="s">
        <v>723</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724</v>
      </c>
      <c r="AC101" s="547"/>
      <c r="AD101" s="547"/>
      <c r="AE101" s="358">
        <v>5</v>
      </c>
      <c r="AF101" s="358"/>
      <c r="AG101" s="358"/>
      <c r="AH101" s="358"/>
      <c r="AI101" s="358">
        <v>5</v>
      </c>
      <c r="AJ101" s="358"/>
      <c r="AK101" s="358"/>
      <c r="AL101" s="358"/>
      <c r="AM101" s="358">
        <v>5</v>
      </c>
      <c r="AN101" s="358"/>
      <c r="AO101" s="358"/>
      <c r="AP101" s="358"/>
      <c r="AQ101" s="358" t="s">
        <v>781</v>
      </c>
      <c r="AR101" s="358"/>
      <c r="AS101" s="358"/>
      <c r="AT101" s="358"/>
      <c r="AU101" s="363" t="s">
        <v>786</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724</v>
      </c>
      <c r="AC102" s="547"/>
      <c r="AD102" s="547"/>
      <c r="AE102" s="358">
        <v>5</v>
      </c>
      <c r="AF102" s="358"/>
      <c r="AG102" s="358"/>
      <c r="AH102" s="358"/>
      <c r="AI102" s="358">
        <v>5</v>
      </c>
      <c r="AJ102" s="358"/>
      <c r="AK102" s="358"/>
      <c r="AL102" s="358"/>
      <c r="AM102" s="358">
        <v>5</v>
      </c>
      <c r="AN102" s="358"/>
      <c r="AO102" s="358"/>
      <c r="AP102" s="358"/>
      <c r="AQ102" s="358">
        <v>5</v>
      </c>
      <c r="AR102" s="358"/>
      <c r="AS102" s="358"/>
      <c r="AT102" s="358"/>
      <c r="AU102" s="371">
        <v>5</v>
      </c>
      <c r="AV102" s="372"/>
      <c r="AW102" s="372"/>
      <c r="AX102" s="924"/>
    </row>
    <row r="103" spans="1:60" ht="31.5" hidden="1" customHeight="1" x14ac:dyDescent="0.15">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386</v>
      </c>
      <c r="AF103" s="335"/>
      <c r="AG103" s="335"/>
      <c r="AH103" s="335"/>
      <c r="AI103" s="335" t="s">
        <v>408</v>
      </c>
      <c r="AJ103" s="335"/>
      <c r="AK103" s="335"/>
      <c r="AL103" s="335"/>
      <c r="AM103" s="335" t="s">
        <v>505</v>
      </c>
      <c r="AN103" s="335"/>
      <c r="AO103" s="335"/>
      <c r="AP103" s="335"/>
      <c r="AQ103" s="360" t="s">
        <v>413</v>
      </c>
      <c r="AR103" s="361"/>
      <c r="AS103" s="361"/>
      <c r="AT103" s="361"/>
      <c r="AU103" s="360" t="s">
        <v>537</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386</v>
      </c>
      <c r="AF106" s="335"/>
      <c r="AG106" s="335"/>
      <c r="AH106" s="335"/>
      <c r="AI106" s="335" t="s">
        <v>408</v>
      </c>
      <c r="AJ106" s="335"/>
      <c r="AK106" s="335"/>
      <c r="AL106" s="335"/>
      <c r="AM106" s="335" t="s">
        <v>505</v>
      </c>
      <c r="AN106" s="335"/>
      <c r="AO106" s="335"/>
      <c r="AP106" s="335"/>
      <c r="AQ106" s="360" t="s">
        <v>413</v>
      </c>
      <c r="AR106" s="361"/>
      <c r="AS106" s="361"/>
      <c r="AT106" s="361"/>
      <c r="AU106" s="360" t="s">
        <v>537</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386</v>
      </c>
      <c r="AF109" s="335"/>
      <c r="AG109" s="335"/>
      <c r="AH109" s="335"/>
      <c r="AI109" s="335" t="s">
        <v>408</v>
      </c>
      <c r="AJ109" s="335"/>
      <c r="AK109" s="335"/>
      <c r="AL109" s="335"/>
      <c r="AM109" s="335" t="s">
        <v>505</v>
      </c>
      <c r="AN109" s="335"/>
      <c r="AO109" s="335"/>
      <c r="AP109" s="335"/>
      <c r="AQ109" s="360" t="s">
        <v>413</v>
      </c>
      <c r="AR109" s="361"/>
      <c r="AS109" s="361"/>
      <c r="AT109" s="361"/>
      <c r="AU109" s="360" t="s">
        <v>537</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386</v>
      </c>
      <c r="AF112" s="335"/>
      <c r="AG112" s="335"/>
      <c r="AH112" s="335"/>
      <c r="AI112" s="335" t="s">
        <v>408</v>
      </c>
      <c r="AJ112" s="335"/>
      <c r="AK112" s="335"/>
      <c r="AL112" s="335"/>
      <c r="AM112" s="335" t="s">
        <v>505</v>
      </c>
      <c r="AN112" s="335"/>
      <c r="AO112" s="335"/>
      <c r="AP112" s="335"/>
      <c r="AQ112" s="360" t="s">
        <v>413</v>
      </c>
      <c r="AR112" s="361"/>
      <c r="AS112" s="361"/>
      <c r="AT112" s="361"/>
      <c r="AU112" s="360" t="s">
        <v>537</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386</v>
      </c>
      <c r="AF115" s="335"/>
      <c r="AG115" s="335"/>
      <c r="AH115" s="335"/>
      <c r="AI115" s="335" t="s">
        <v>408</v>
      </c>
      <c r="AJ115" s="335"/>
      <c r="AK115" s="335"/>
      <c r="AL115" s="335"/>
      <c r="AM115" s="335" t="s">
        <v>505</v>
      </c>
      <c r="AN115" s="335"/>
      <c r="AO115" s="335"/>
      <c r="AP115" s="335"/>
      <c r="AQ115" s="336" t="s">
        <v>538</v>
      </c>
      <c r="AR115" s="337"/>
      <c r="AS115" s="337"/>
      <c r="AT115" s="337"/>
      <c r="AU115" s="337"/>
      <c r="AV115" s="337"/>
      <c r="AW115" s="337"/>
      <c r="AX115" s="338"/>
    </row>
    <row r="116" spans="1:51" ht="23.25" customHeight="1" x14ac:dyDescent="0.15">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v>5.4</v>
      </c>
      <c r="AF116" s="358"/>
      <c r="AG116" s="358"/>
      <c r="AH116" s="358"/>
      <c r="AI116" s="358">
        <v>5.4</v>
      </c>
      <c r="AJ116" s="358"/>
      <c r="AK116" s="358"/>
      <c r="AL116" s="358"/>
      <c r="AM116" s="358">
        <v>5.4</v>
      </c>
      <c r="AN116" s="358"/>
      <c r="AO116" s="358"/>
      <c r="AP116" s="358"/>
      <c r="AQ116" s="363">
        <v>5.4</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728</v>
      </c>
      <c r="AF117" s="306"/>
      <c r="AG117" s="306"/>
      <c r="AH117" s="306"/>
      <c r="AI117" s="306" t="s">
        <v>728</v>
      </c>
      <c r="AJ117" s="306"/>
      <c r="AK117" s="306"/>
      <c r="AL117" s="306"/>
      <c r="AM117" s="306" t="s">
        <v>787</v>
      </c>
      <c r="AN117" s="306"/>
      <c r="AO117" s="306"/>
      <c r="AP117" s="306"/>
      <c r="AQ117" s="306" t="s">
        <v>788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386</v>
      </c>
      <c r="AF118" s="335"/>
      <c r="AG118" s="335"/>
      <c r="AH118" s="335"/>
      <c r="AI118" s="335" t="s">
        <v>408</v>
      </c>
      <c r="AJ118" s="335"/>
      <c r="AK118" s="335"/>
      <c r="AL118" s="335"/>
      <c r="AM118" s="335" t="s">
        <v>505</v>
      </c>
      <c r="AN118" s="335"/>
      <c r="AO118" s="335"/>
      <c r="AP118" s="335"/>
      <c r="AQ118" s="336" t="s">
        <v>538</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386</v>
      </c>
      <c r="AF121" s="335"/>
      <c r="AG121" s="335"/>
      <c r="AH121" s="335"/>
      <c r="AI121" s="335" t="s">
        <v>408</v>
      </c>
      <c r="AJ121" s="335"/>
      <c r="AK121" s="335"/>
      <c r="AL121" s="335"/>
      <c r="AM121" s="335" t="s">
        <v>505</v>
      </c>
      <c r="AN121" s="335"/>
      <c r="AO121" s="335"/>
      <c r="AP121" s="335"/>
      <c r="AQ121" s="336" t="s">
        <v>538</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730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386</v>
      </c>
      <c r="AF124" s="335"/>
      <c r="AG124" s="335"/>
      <c r="AH124" s="335"/>
      <c r="AI124" s="335" t="s">
        <v>408</v>
      </c>
      <c r="AJ124" s="335"/>
      <c r="AK124" s="335"/>
      <c r="AL124" s="335"/>
      <c r="AM124" s="335" t="s">
        <v>505</v>
      </c>
      <c r="AN124" s="335"/>
      <c r="AO124" s="335"/>
      <c r="AP124" s="335"/>
      <c r="AQ124" s="336" t="s">
        <v>538</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730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386</v>
      </c>
      <c r="AF127" s="335"/>
      <c r="AG127" s="335"/>
      <c r="AH127" s="335"/>
      <c r="AI127" s="335" t="s">
        <v>408</v>
      </c>
      <c r="AJ127" s="335"/>
      <c r="AK127" s="335"/>
      <c r="AL127" s="335"/>
      <c r="AM127" s="335" t="s">
        <v>505</v>
      </c>
      <c r="AN127" s="335"/>
      <c r="AO127" s="335"/>
      <c r="AP127" s="335"/>
      <c r="AQ127" s="336" t="s">
        <v>538</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730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1.9" customHeight="1" x14ac:dyDescent="0.15">
      <c r="A130" s="987" t="s">
        <v>401</v>
      </c>
      <c r="B130" s="985"/>
      <c r="C130" s="984" t="s">
        <v>236</v>
      </c>
      <c r="D130" s="985"/>
      <c r="E130" s="308" t="s">
        <v>265</v>
      </c>
      <c r="F130" s="309"/>
      <c r="G130" s="310" t="s">
        <v>402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1.9" customHeight="1" x14ac:dyDescent="0.1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386</v>
      </c>
      <c r="AF132" s="199"/>
      <c r="AG132" s="199"/>
      <c r="AH132" s="200"/>
      <c r="AI132" s="215" t="s">
        <v>408</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16.899999999999999" customHeight="1" x14ac:dyDescent="0.15">
      <c r="A134" s="988"/>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774</v>
      </c>
      <c r="AN134" s="167"/>
      <c r="AO134" s="167"/>
      <c r="AP134" s="167"/>
      <c r="AQ134" s="266" t="s">
        <v>715</v>
      </c>
      <c r="AR134" s="167"/>
      <c r="AS134" s="167"/>
      <c r="AT134" s="167"/>
      <c r="AU134" s="266" t="s">
        <v>715</v>
      </c>
      <c r="AV134" s="167"/>
      <c r="AW134" s="167"/>
      <c r="AX134" s="208"/>
      <c r="AY134">
        <f t="shared" ref="AY134:AY135" si="13">$AY$132</f>
        <v>1</v>
      </c>
    </row>
    <row r="135" spans="1:51" ht="16.899999999999999"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786</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386</v>
      </c>
      <c r="AF136" s="199"/>
      <c r="AG136" s="199"/>
      <c r="AH136" s="200"/>
      <c r="AI136" s="215" t="s">
        <v>408</v>
      </c>
      <c r="AJ136" s="199"/>
      <c r="AK136" s="199"/>
      <c r="AL136" s="200"/>
      <c r="AM136" s="215" t="s">
        <v>695</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386</v>
      </c>
      <c r="AF140" s="199"/>
      <c r="AG140" s="199"/>
      <c r="AH140" s="200"/>
      <c r="AI140" s="215" t="s">
        <v>408</v>
      </c>
      <c r="AJ140" s="199"/>
      <c r="AK140" s="199"/>
      <c r="AL140" s="200"/>
      <c r="AM140" s="215" t="s">
        <v>695</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386</v>
      </c>
      <c r="AF144" s="199"/>
      <c r="AG144" s="199"/>
      <c r="AH144" s="200"/>
      <c r="AI144" s="215" t="s">
        <v>408</v>
      </c>
      <c r="AJ144" s="199"/>
      <c r="AK144" s="199"/>
      <c r="AL144" s="200"/>
      <c r="AM144" s="215" t="s">
        <v>695</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386</v>
      </c>
      <c r="AF148" s="199"/>
      <c r="AG148" s="199"/>
      <c r="AH148" s="200"/>
      <c r="AI148" s="215" t="s">
        <v>408</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732</v>
      </c>
      <c r="H154" s="191"/>
      <c r="I154" s="191"/>
      <c r="J154" s="191"/>
      <c r="K154" s="191"/>
      <c r="L154" s="191"/>
      <c r="M154" s="191"/>
      <c r="N154" s="191"/>
      <c r="O154" s="191"/>
      <c r="P154" s="233"/>
      <c r="Q154" s="190" t="s">
        <v>715</v>
      </c>
      <c r="R154" s="191"/>
      <c r="S154" s="191"/>
      <c r="T154" s="191"/>
      <c r="U154" s="191"/>
      <c r="V154" s="191"/>
      <c r="W154" s="191"/>
      <c r="X154" s="191"/>
      <c r="Y154" s="191"/>
      <c r="Z154" s="191"/>
      <c r="AA154" s="915"/>
      <c r="AB154" s="256" t="s">
        <v>715</v>
      </c>
      <c r="AC154" s="257"/>
      <c r="AD154" s="257"/>
      <c r="AE154" s="262" t="s">
        <v>733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789</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790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2"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2"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386</v>
      </c>
      <c r="AF192" s="199"/>
      <c r="AG192" s="199"/>
      <c r="AH192" s="200"/>
      <c r="AI192" s="215" t="s">
        <v>408</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386</v>
      </c>
      <c r="AF196" s="199"/>
      <c r="AG196" s="199"/>
      <c r="AH196" s="200"/>
      <c r="AI196" s="215" t="s">
        <v>408</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386</v>
      </c>
      <c r="AF200" s="199"/>
      <c r="AG200" s="199"/>
      <c r="AH200" s="200"/>
      <c r="AI200" s="215" t="s">
        <v>408</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386</v>
      </c>
      <c r="AF204" s="199"/>
      <c r="AG204" s="199"/>
      <c r="AH204" s="200"/>
      <c r="AI204" s="215" t="s">
        <v>408</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386</v>
      </c>
      <c r="AF208" s="199"/>
      <c r="AG208" s="199"/>
      <c r="AH208" s="200"/>
      <c r="AI208" s="215" t="s">
        <v>408</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2"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2"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386</v>
      </c>
      <c r="AF252" s="199"/>
      <c r="AG252" s="199"/>
      <c r="AH252" s="200"/>
      <c r="AI252" s="215" t="s">
        <v>408</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386</v>
      </c>
      <c r="AF256" s="199"/>
      <c r="AG256" s="199"/>
      <c r="AH256" s="200"/>
      <c r="AI256" s="215" t="s">
        <v>408</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386</v>
      </c>
      <c r="AF260" s="199"/>
      <c r="AG260" s="199"/>
      <c r="AH260" s="200"/>
      <c r="AI260" s="215" t="s">
        <v>408</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386</v>
      </c>
      <c r="AF264" s="199"/>
      <c r="AG264" s="199"/>
      <c r="AH264" s="200"/>
      <c r="AI264" s="215" t="s">
        <v>408</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386</v>
      </c>
      <c r="AF268" s="199"/>
      <c r="AG268" s="199"/>
      <c r="AH268" s="200"/>
      <c r="AI268" s="215" t="s">
        <v>408</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2"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2"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386</v>
      </c>
      <c r="AF312" s="199"/>
      <c r="AG312" s="199"/>
      <c r="AH312" s="200"/>
      <c r="AI312" s="215" t="s">
        <v>408</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386</v>
      </c>
      <c r="AF316" s="199"/>
      <c r="AG316" s="199"/>
      <c r="AH316" s="200"/>
      <c r="AI316" s="215" t="s">
        <v>408</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386</v>
      </c>
      <c r="AF320" s="199"/>
      <c r="AG320" s="199"/>
      <c r="AH320" s="200"/>
      <c r="AI320" s="215" t="s">
        <v>408</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386</v>
      </c>
      <c r="AF324" s="199"/>
      <c r="AG324" s="199"/>
      <c r="AH324" s="200"/>
      <c r="AI324" s="215" t="s">
        <v>408</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386</v>
      </c>
      <c r="AF328" s="199"/>
      <c r="AG328" s="199"/>
      <c r="AH328" s="200"/>
      <c r="AI328" s="215" t="s">
        <v>408</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2"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2"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386</v>
      </c>
      <c r="AF372" s="199"/>
      <c r="AG372" s="199"/>
      <c r="AH372" s="200"/>
      <c r="AI372" s="215" t="s">
        <v>408</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386</v>
      </c>
      <c r="AF376" s="199"/>
      <c r="AG376" s="199"/>
      <c r="AH376" s="200"/>
      <c r="AI376" s="215" t="s">
        <v>408</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386</v>
      </c>
      <c r="AF380" s="199"/>
      <c r="AG380" s="199"/>
      <c r="AH380" s="200"/>
      <c r="AI380" s="215" t="s">
        <v>408</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386</v>
      </c>
      <c r="AF384" s="199"/>
      <c r="AG384" s="199"/>
      <c r="AH384" s="200"/>
      <c r="AI384" s="215" t="s">
        <v>408</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386</v>
      </c>
      <c r="AF388" s="199"/>
      <c r="AG388" s="199"/>
      <c r="AH388" s="200"/>
      <c r="AI388" s="215" t="s">
        <v>408</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700000000000003" hidden="1" customHeight="1" x14ac:dyDescent="0.15">
      <c r="A430" s="988"/>
      <c r="B430" s="253"/>
      <c r="C430" s="250" t="s">
        <v>667</v>
      </c>
      <c r="D430" s="251"/>
      <c r="E430" s="239" t="s">
        <v>395</v>
      </c>
      <c r="F430" s="444"/>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88"/>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774</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774</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781</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1</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hidden="1" customHeight="1" x14ac:dyDescent="0.15">
      <c r="A458" s="988"/>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774</v>
      </c>
      <c r="AN458" s="167"/>
      <c r="AO458" s="167"/>
      <c r="AP458" s="168"/>
      <c r="AQ458" s="166" t="s">
        <v>715</v>
      </c>
      <c r="AR458" s="167"/>
      <c r="AS458" s="167"/>
      <c r="AT458" s="168"/>
      <c r="AU458" s="167" t="s">
        <v>715</v>
      </c>
      <c r="AV458" s="167"/>
      <c r="AW458" s="167"/>
      <c r="AX458" s="208"/>
      <c r="AY458">
        <f t="shared" ref="AY458:AY460" si="68">$AY$456</f>
        <v>1</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774</v>
      </c>
      <c r="AN459" s="167"/>
      <c r="AO459" s="167"/>
      <c r="AP459" s="168"/>
      <c r="AQ459" s="166" t="s">
        <v>715</v>
      </c>
      <c r="AR459" s="167"/>
      <c r="AS459" s="167"/>
      <c r="AT459" s="168"/>
      <c r="AU459" s="167" t="s">
        <v>715</v>
      </c>
      <c r="AV459" s="167"/>
      <c r="AW459" s="167"/>
      <c r="AX459" s="208"/>
      <c r="AY459">
        <f t="shared" si="68"/>
        <v>1</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791</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774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700000000000003" hidden="1" customHeight="1" x14ac:dyDescent="0.15">
      <c r="A484" s="988"/>
      <c r="B484" s="253"/>
      <c r="C484" s="252"/>
      <c r="D484" s="253"/>
      <c r="E484" s="239" t="s">
        <v>398</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700000000000003" hidden="1" customHeight="1" x14ac:dyDescent="0.15">
      <c r="A538" s="988"/>
      <c r="B538" s="253"/>
      <c r="C538" s="252"/>
      <c r="D538" s="253"/>
      <c r="E538" s="239" t="s">
        <v>399</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700000000000003" hidden="1" customHeight="1" x14ac:dyDescent="0.15">
      <c r="A592" s="988"/>
      <c r="B592" s="253"/>
      <c r="C592" s="252"/>
      <c r="D592" s="253"/>
      <c r="E592" s="239" t="s">
        <v>398</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700000000000003" hidden="1" customHeight="1" x14ac:dyDescent="0.15">
      <c r="A646" s="988"/>
      <c r="B646" s="253"/>
      <c r="C646" s="252"/>
      <c r="D646" s="253"/>
      <c r="E646" s="239" t="s">
        <v>399</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2"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2"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90"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742</v>
      </c>
      <c r="AE702" s="890"/>
      <c r="AF702" s="890"/>
      <c r="AG702" s="879" t="s">
        <v>768</v>
      </c>
      <c r="AH702" s="880"/>
      <c r="AI702" s="880"/>
      <c r="AJ702" s="880"/>
      <c r="AK702" s="880"/>
      <c r="AL702" s="880"/>
      <c r="AM702" s="880"/>
      <c r="AN702" s="880"/>
      <c r="AO702" s="880"/>
      <c r="AP702" s="880"/>
      <c r="AQ702" s="880"/>
      <c r="AR702" s="880"/>
      <c r="AS702" s="880"/>
      <c r="AT702" s="880"/>
      <c r="AU702" s="880"/>
      <c r="AV702" s="880"/>
      <c r="AW702" s="880"/>
      <c r="AX702" s="881"/>
    </row>
    <row r="703" spans="1:51" ht="143.44999999999999"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742</v>
      </c>
      <c r="AE703" s="185"/>
      <c r="AF703" s="185"/>
      <c r="AG703" s="663" t="s">
        <v>770</v>
      </c>
      <c r="AH703" s="664"/>
      <c r="AI703" s="664"/>
      <c r="AJ703" s="664"/>
      <c r="AK703" s="664"/>
      <c r="AL703" s="664"/>
      <c r="AM703" s="664"/>
      <c r="AN703" s="664"/>
      <c r="AO703" s="664"/>
      <c r="AP703" s="664"/>
      <c r="AQ703" s="664"/>
      <c r="AR703" s="664"/>
      <c r="AS703" s="664"/>
      <c r="AT703" s="664"/>
      <c r="AU703" s="664"/>
      <c r="AV703" s="664"/>
      <c r="AW703" s="664"/>
      <c r="AX703" s="665"/>
    </row>
    <row r="704" spans="1:51" ht="63.2"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742</v>
      </c>
      <c r="AE704" s="582"/>
      <c r="AF704" s="582"/>
      <c r="AG704" s="424" t="s">
        <v>769</v>
      </c>
      <c r="AH704" s="235"/>
      <c r="AI704" s="235"/>
      <c r="AJ704" s="235"/>
      <c r="AK704" s="235"/>
      <c r="AL704" s="235"/>
      <c r="AM704" s="235"/>
      <c r="AN704" s="235"/>
      <c r="AO704" s="235"/>
      <c r="AP704" s="235"/>
      <c r="AQ704" s="235"/>
      <c r="AR704" s="235"/>
      <c r="AS704" s="235"/>
      <c r="AT704" s="235"/>
      <c r="AU704" s="235"/>
      <c r="AV704" s="235"/>
      <c r="AW704" s="235"/>
      <c r="AX704" s="425"/>
    </row>
    <row r="705" spans="1:50" ht="27.2"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742</v>
      </c>
      <c r="AE705" s="732"/>
      <c r="AF705" s="732"/>
      <c r="AG705" s="190" t="s">
        <v>800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771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771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46.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742</v>
      </c>
      <c r="AE708" s="667"/>
      <c r="AF708" s="667"/>
      <c r="AG708" s="522" t="s">
        <v>772</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742</v>
      </c>
      <c r="AE709" s="185"/>
      <c r="AF709" s="185"/>
      <c r="AG709" s="663" t="s">
        <v>797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773</v>
      </c>
      <c r="AE710" s="185"/>
      <c r="AF710" s="185"/>
      <c r="AG710" s="663" t="s">
        <v>774</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742</v>
      </c>
      <c r="AE711" s="185"/>
      <c r="AF711" s="185"/>
      <c r="AG711" s="663" t="s">
        <v>775</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773</v>
      </c>
      <c r="AE712" s="582"/>
      <c r="AF712" s="582"/>
      <c r="AG712" s="590" t="s">
        <v>776</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773</v>
      </c>
      <c r="AE713" s="185"/>
      <c r="AF713" s="186"/>
      <c r="AG713" s="663" t="s">
        <v>774</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742</v>
      </c>
      <c r="AE714" s="588"/>
      <c r="AF714" s="589"/>
      <c r="AG714" s="688" t="s">
        <v>777</v>
      </c>
      <c r="AH714" s="689"/>
      <c r="AI714" s="689"/>
      <c r="AJ714" s="689"/>
      <c r="AK714" s="689"/>
      <c r="AL714" s="689"/>
      <c r="AM714" s="689"/>
      <c r="AN714" s="689"/>
      <c r="AO714" s="689"/>
      <c r="AP714" s="689"/>
      <c r="AQ714" s="689"/>
      <c r="AR714" s="689"/>
      <c r="AS714" s="689"/>
      <c r="AT714" s="689"/>
      <c r="AU714" s="689"/>
      <c r="AV714" s="689"/>
      <c r="AW714" s="689"/>
      <c r="AX714" s="690"/>
    </row>
    <row r="715" spans="1:50" ht="50.25" customHeight="1" x14ac:dyDescent="0.1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742</v>
      </c>
      <c r="AE715" s="667"/>
      <c r="AF715" s="773"/>
      <c r="AG715" s="522" t="s">
        <v>778</v>
      </c>
      <c r="AH715" s="523"/>
      <c r="AI715" s="523"/>
      <c r="AJ715" s="523"/>
      <c r="AK715" s="523"/>
      <c r="AL715" s="523"/>
      <c r="AM715" s="523"/>
      <c r="AN715" s="523"/>
      <c r="AO715" s="523"/>
      <c r="AP715" s="523"/>
      <c r="AQ715" s="523"/>
      <c r="AR715" s="523"/>
      <c r="AS715" s="523"/>
      <c r="AT715" s="523"/>
      <c r="AU715" s="523"/>
      <c r="AV715" s="523"/>
      <c r="AW715" s="523"/>
      <c r="AX715" s="524"/>
    </row>
    <row r="716" spans="1:50" ht="51.7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742</v>
      </c>
      <c r="AE716" s="755"/>
      <c r="AF716" s="755"/>
      <c r="AG716" s="663" t="s">
        <v>812</v>
      </c>
      <c r="AH716" s="664"/>
      <c r="AI716" s="664"/>
      <c r="AJ716" s="664"/>
      <c r="AK716" s="664"/>
      <c r="AL716" s="664"/>
      <c r="AM716" s="664"/>
      <c r="AN716" s="664"/>
      <c r="AO716" s="664"/>
      <c r="AP716" s="664"/>
      <c r="AQ716" s="664"/>
      <c r="AR716" s="664"/>
      <c r="AS716" s="664"/>
      <c r="AT716" s="664"/>
      <c r="AU716" s="664"/>
      <c r="AV716" s="664"/>
      <c r="AW716" s="664"/>
      <c r="AX716" s="665"/>
    </row>
    <row r="717" spans="1:50" ht="48.9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742</v>
      </c>
      <c r="AE717" s="185"/>
      <c r="AF717" s="185"/>
      <c r="AG717" s="663" t="s">
        <v>779</v>
      </c>
      <c r="AH717" s="664"/>
      <c r="AI717" s="664"/>
      <c r="AJ717" s="664"/>
      <c r="AK717" s="664"/>
      <c r="AL717" s="664"/>
      <c r="AM717" s="664"/>
      <c r="AN717" s="664"/>
      <c r="AO717" s="664"/>
      <c r="AP717" s="664"/>
      <c r="AQ717" s="664"/>
      <c r="AR717" s="664"/>
      <c r="AS717" s="664"/>
      <c r="AT717" s="664"/>
      <c r="AU717" s="664"/>
      <c r="AV717" s="664"/>
      <c r="AW717" s="664"/>
      <c r="AX717" s="665"/>
    </row>
    <row r="718" spans="1:50" ht="66.9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742</v>
      </c>
      <c r="AE718" s="185"/>
      <c r="AF718" s="185"/>
      <c r="AG718" s="193" t="s">
        <v>780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773</v>
      </c>
      <c r="AE719" s="667"/>
      <c r="AF719" s="667"/>
      <c r="AG719" s="190" t="s">
        <v>776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t="s">
        <v>781</v>
      </c>
      <c r="K721" s="911"/>
      <c r="L721" s="77" t="str">
        <f>IF(M721="","","-")</f>
        <v/>
      </c>
      <c r="M721" s="78"/>
      <c r="N721" s="908" t="s">
        <v>715</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813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798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27.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0.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2.25"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41.2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668</v>
      </c>
      <c r="B737" s="158"/>
      <c r="C737" s="158"/>
      <c r="D737" s="159"/>
      <c r="E737" s="105" t="s">
        <v>714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393</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392</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391</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390</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389</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388</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387</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386</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541</v>
      </c>
      <c r="B746" s="109"/>
      <c r="C746" s="109"/>
      <c r="D746" s="109"/>
      <c r="E746" s="112"/>
      <c r="F746" s="113"/>
      <c r="G746" s="113"/>
      <c r="H746" s="100" t="str">
        <f>IF(E746="","","-")</f>
        <v/>
      </c>
      <c r="I746" s="113"/>
      <c r="J746" s="113"/>
      <c r="K746" s="100" t="str">
        <f>IF(I746="","","-")</f>
        <v/>
      </c>
      <c r="L746" s="104">
        <v>129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505</v>
      </c>
      <c r="B747" s="109"/>
      <c r="C747" s="109"/>
      <c r="D747" s="109"/>
      <c r="E747" s="112" t="s">
        <v>792</v>
      </c>
      <c r="F747" s="113"/>
      <c r="G747" s="113"/>
      <c r="H747" s="100" t="str">
        <f>IF(E747="","","-")</f>
        <v>-</v>
      </c>
      <c r="I747" s="113"/>
      <c r="J747" s="113"/>
      <c r="K747" s="100" t="str">
        <f>IF(I747="","","-")</f>
        <v/>
      </c>
      <c r="L747" s="104">
        <v>132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380</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7"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7"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7"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382</v>
      </c>
      <c r="B787" s="757"/>
      <c r="C787" s="757"/>
      <c r="D787" s="757"/>
      <c r="E787" s="757"/>
      <c r="F787" s="758"/>
      <c r="G787" s="435" t="s">
        <v>752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746</v>
      </c>
      <c r="H789" s="446"/>
      <c r="I789" s="446"/>
      <c r="J789" s="446"/>
      <c r="K789" s="447"/>
      <c r="L789" s="448" t="s">
        <v>749</v>
      </c>
      <c r="M789" s="449"/>
      <c r="N789" s="449"/>
      <c r="O789" s="449"/>
      <c r="P789" s="449"/>
      <c r="Q789" s="449"/>
      <c r="R789" s="449"/>
      <c r="S789" s="449"/>
      <c r="T789" s="449"/>
      <c r="U789" s="449"/>
      <c r="V789" s="449"/>
      <c r="W789" s="449"/>
      <c r="X789" s="450"/>
      <c r="Y789" s="451">
        <v>1.3</v>
      </c>
      <c r="Z789" s="452"/>
      <c r="AA789" s="452"/>
      <c r="AB789" s="553"/>
      <c r="AC789" s="445" t="s">
        <v>746</v>
      </c>
      <c r="AD789" s="446"/>
      <c r="AE789" s="446"/>
      <c r="AF789" s="446"/>
      <c r="AG789" s="447"/>
      <c r="AH789" s="448" t="s">
        <v>760</v>
      </c>
      <c r="AI789" s="449"/>
      <c r="AJ789" s="449"/>
      <c r="AK789" s="449"/>
      <c r="AL789" s="449"/>
      <c r="AM789" s="449"/>
      <c r="AN789" s="449"/>
      <c r="AO789" s="449"/>
      <c r="AP789" s="449"/>
      <c r="AQ789" s="449"/>
      <c r="AR789" s="449"/>
      <c r="AS789" s="449"/>
      <c r="AT789" s="450"/>
      <c r="AU789" s="451">
        <v>24.4</v>
      </c>
      <c r="AV789" s="452"/>
      <c r="AW789" s="452"/>
      <c r="AX789" s="453"/>
    </row>
    <row r="790" spans="1:51" ht="24.75" customHeight="1" x14ac:dyDescent="0.15">
      <c r="A790" s="552"/>
      <c r="B790" s="759"/>
      <c r="C790" s="759"/>
      <c r="D790" s="759"/>
      <c r="E790" s="759"/>
      <c r="F790" s="760"/>
      <c r="G790" s="348" t="s">
        <v>747</v>
      </c>
      <c r="H790" s="349"/>
      <c r="I790" s="349"/>
      <c r="J790" s="349"/>
      <c r="K790" s="350"/>
      <c r="L790" s="398" t="s">
        <v>750</v>
      </c>
      <c r="M790" s="399"/>
      <c r="N790" s="399"/>
      <c r="O790" s="399"/>
      <c r="P790" s="399"/>
      <c r="Q790" s="399"/>
      <c r="R790" s="399"/>
      <c r="S790" s="399"/>
      <c r="T790" s="399"/>
      <c r="U790" s="399"/>
      <c r="V790" s="399"/>
      <c r="W790" s="399"/>
      <c r="X790" s="400"/>
      <c r="Y790" s="395">
        <v>0.3</v>
      </c>
      <c r="Z790" s="396"/>
      <c r="AA790" s="396"/>
      <c r="AB790" s="402"/>
      <c r="AC790" s="348" t="s">
        <v>754</v>
      </c>
      <c r="AD790" s="349"/>
      <c r="AE790" s="349"/>
      <c r="AF790" s="349"/>
      <c r="AG790" s="350"/>
      <c r="AH790" s="398" t="s">
        <v>761</v>
      </c>
      <c r="AI790" s="399"/>
      <c r="AJ790" s="399"/>
      <c r="AK790" s="399"/>
      <c r="AL790" s="399"/>
      <c r="AM790" s="399"/>
      <c r="AN790" s="399"/>
      <c r="AO790" s="399"/>
      <c r="AP790" s="399"/>
      <c r="AQ790" s="399"/>
      <c r="AR790" s="399"/>
      <c r="AS790" s="399"/>
      <c r="AT790" s="400"/>
      <c r="AU790" s="395">
        <v>0.7</v>
      </c>
      <c r="AV790" s="396"/>
      <c r="AW790" s="396"/>
      <c r="AX790" s="397"/>
    </row>
    <row r="791" spans="1:51" ht="24.75" customHeight="1" x14ac:dyDescent="0.15">
      <c r="A791" s="552"/>
      <c r="B791" s="759"/>
      <c r="C791" s="759"/>
      <c r="D791" s="759"/>
      <c r="E791" s="759"/>
      <c r="F791" s="760"/>
      <c r="G791" s="348" t="s">
        <v>748</v>
      </c>
      <c r="H791" s="349"/>
      <c r="I791" s="349"/>
      <c r="J791" s="349"/>
      <c r="K791" s="350"/>
      <c r="L791" s="398" t="s">
        <v>751</v>
      </c>
      <c r="M791" s="399"/>
      <c r="N791" s="399"/>
      <c r="O791" s="399"/>
      <c r="P791" s="399"/>
      <c r="Q791" s="399"/>
      <c r="R791" s="399"/>
      <c r="S791" s="399"/>
      <c r="T791" s="399"/>
      <c r="U791" s="399"/>
      <c r="V791" s="399"/>
      <c r="W791" s="399"/>
      <c r="X791" s="400"/>
      <c r="Y791" s="395">
        <v>0.3</v>
      </c>
      <c r="Z791" s="396"/>
      <c r="AA791" s="396"/>
      <c r="AB791" s="402"/>
      <c r="AC791" s="348" t="s">
        <v>755</v>
      </c>
      <c r="AD791" s="349"/>
      <c r="AE791" s="349"/>
      <c r="AF791" s="349"/>
      <c r="AG791" s="350"/>
      <c r="AH791" s="398" t="s">
        <v>762</v>
      </c>
      <c r="AI791" s="399"/>
      <c r="AJ791" s="399"/>
      <c r="AK791" s="399"/>
      <c r="AL791" s="399"/>
      <c r="AM791" s="399"/>
      <c r="AN791" s="399"/>
      <c r="AO791" s="399"/>
      <c r="AP791" s="399"/>
      <c r="AQ791" s="399"/>
      <c r="AR791" s="399"/>
      <c r="AS791" s="399"/>
      <c r="AT791" s="400"/>
      <c r="AU791" s="395">
        <v>1.9</v>
      </c>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t="s">
        <v>756</v>
      </c>
      <c r="AD792" s="349"/>
      <c r="AE792" s="349"/>
      <c r="AF792" s="349"/>
      <c r="AG792" s="350"/>
      <c r="AH792" s="398" t="s">
        <v>763</v>
      </c>
      <c r="AI792" s="399"/>
      <c r="AJ792" s="399"/>
      <c r="AK792" s="399"/>
      <c r="AL792" s="399"/>
      <c r="AM792" s="399"/>
      <c r="AN792" s="399"/>
      <c r="AO792" s="399"/>
      <c r="AP792" s="399"/>
      <c r="AQ792" s="399"/>
      <c r="AR792" s="399"/>
      <c r="AS792" s="399"/>
      <c r="AT792" s="400"/>
      <c r="AU792" s="395">
        <v>0.4</v>
      </c>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t="s">
        <v>757</v>
      </c>
      <c r="AD793" s="349"/>
      <c r="AE793" s="349"/>
      <c r="AF793" s="349"/>
      <c r="AG793" s="350"/>
      <c r="AH793" s="398" t="s">
        <v>764</v>
      </c>
      <c r="AI793" s="399"/>
      <c r="AJ793" s="399"/>
      <c r="AK793" s="399"/>
      <c r="AL793" s="399"/>
      <c r="AM793" s="399"/>
      <c r="AN793" s="399"/>
      <c r="AO793" s="399"/>
      <c r="AP793" s="399"/>
      <c r="AQ793" s="399"/>
      <c r="AR793" s="399"/>
      <c r="AS793" s="399"/>
      <c r="AT793" s="400"/>
      <c r="AU793" s="395">
        <v>4.3</v>
      </c>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t="s">
        <v>758</v>
      </c>
      <c r="AD794" s="349"/>
      <c r="AE794" s="349"/>
      <c r="AF794" s="349"/>
      <c r="AG794" s="350"/>
      <c r="AH794" s="398" t="s">
        <v>765</v>
      </c>
      <c r="AI794" s="399"/>
      <c r="AJ794" s="399"/>
      <c r="AK794" s="399"/>
      <c r="AL794" s="399"/>
      <c r="AM794" s="399"/>
      <c r="AN794" s="399"/>
      <c r="AO794" s="399"/>
      <c r="AP794" s="399"/>
      <c r="AQ794" s="399"/>
      <c r="AR794" s="399"/>
      <c r="AS794" s="399"/>
      <c r="AT794" s="400"/>
      <c r="AU794" s="395">
        <v>4.3</v>
      </c>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t="s">
        <v>759</v>
      </c>
      <c r="AD795" s="349"/>
      <c r="AE795" s="349"/>
      <c r="AF795" s="349"/>
      <c r="AG795" s="350"/>
      <c r="AH795" s="398" t="s">
        <v>766</v>
      </c>
      <c r="AI795" s="399"/>
      <c r="AJ795" s="399"/>
      <c r="AK795" s="399"/>
      <c r="AL795" s="399"/>
      <c r="AM795" s="399"/>
      <c r="AN795" s="399"/>
      <c r="AO795" s="399"/>
      <c r="AP795" s="399"/>
      <c r="AQ795" s="399"/>
      <c r="AR795" s="399"/>
      <c r="AS795" s="399"/>
      <c r="AT795" s="400"/>
      <c r="AU795" s="395">
        <v>2.4</v>
      </c>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t="s">
        <v>748</v>
      </c>
      <c r="AD796" s="349"/>
      <c r="AE796" s="349"/>
      <c r="AF796" s="349"/>
      <c r="AG796" s="350"/>
      <c r="AH796" s="398" t="s">
        <v>767</v>
      </c>
      <c r="AI796" s="399"/>
      <c r="AJ796" s="399"/>
      <c r="AK796" s="399"/>
      <c r="AL796" s="399"/>
      <c r="AM796" s="399"/>
      <c r="AN796" s="399"/>
      <c r="AO796" s="399"/>
      <c r="AP796" s="399"/>
      <c r="AQ796" s="399"/>
      <c r="AR796" s="399"/>
      <c r="AS796" s="399"/>
      <c r="AT796" s="400"/>
      <c r="AU796" s="395">
        <v>10</v>
      </c>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1.9000000000000001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48.399999999999991</v>
      </c>
      <c r="AV799" s="412"/>
      <c r="AW799" s="412"/>
      <c r="AX799" s="414"/>
    </row>
    <row r="800" spans="1:51" ht="24.75" customHeight="1" x14ac:dyDescent="0.15">
      <c r="A800" s="552"/>
      <c r="B800" s="759"/>
      <c r="C800" s="759"/>
      <c r="D800" s="759"/>
      <c r="E800" s="759"/>
      <c r="F800" s="760"/>
      <c r="G800" s="435" t="s">
        <v>807</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2"/>
      <c r="B802" s="759"/>
      <c r="C802" s="759"/>
      <c r="D802" s="759"/>
      <c r="E802" s="759"/>
      <c r="F802" s="760"/>
      <c r="G802" s="445" t="s">
        <v>808</v>
      </c>
      <c r="H802" s="446"/>
      <c r="I802" s="446"/>
      <c r="J802" s="446"/>
      <c r="K802" s="447"/>
      <c r="L802" s="448" t="s">
        <v>810</v>
      </c>
      <c r="M802" s="449"/>
      <c r="N802" s="449"/>
      <c r="O802" s="449"/>
      <c r="P802" s="449"/>
      <c r="Q802" s="449"/>
      <c r="R802" s="449"/>
      <c r="S802" s="449"/>
      <c r="T802" s="449"/>
      <c r="U802" s="449"/>
      <c r="V802" s="449"/>
      <c r="W802" s="449"/>
      <c r="X802" s="450"/>
      <c r="Y802" s="451">
        <v>1.9</v>
      </c>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customHeight="1" x14ac:dyDescent="0.15">
      <c r="A803" s="552"/>
      <c r="B803" s="759"/>
      <c r="C803" s="759"/>
      <c r="D803" s="759"/>
      <c r="E803" s="759"/>
      <c r="F803" s="760"/>
      <c r="G803" s="348" t="s">
        <v>809</v>
      </c>
      <c r="H803" s="349"/>
      <c r="I803" s="349"/>
      <c r="J803" s="349"/>
      <c r="K803" s="350"/>
      <c r="L803" s="398" t="s">
        <v>811</v>
      </c>
      <c r="M803" s="399"/>
      <c r="N803" s="399"/>
      <c r="O803" s="399"/>
      <c r="P803" s="399"/>
      <c r="Q803" s="399"/>
      <c r="R803" s="399"/>
      <c r="S803" s="399"/>
      <c r="T803" s="399"/>
      <c r="U803" s="399"/>
      <c r="V803" s="399"/>
      <c r="W803" s="399"/>
      <c r="X803" s="400"/>
      <c r="Y803" s="395">
        <v>0.5</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2.4</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2"/>
      <c r="B813" s="759"/>
      <c r="C813" s="759"/>
      <c r="D813" s="759"/>
      <c r="E813" s="759"/>
      <c r="F813" s="760"/>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343</v>
      </c>
      <c r="AM839" s="950"/>
      <c r="AN839" s="950"/>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782</v>
      </c>
      <c r="D845" s="415"/>
      <c r="E845" s="415"/>
      <c r="F845" s="415"/>
      <c r="G845" s="415"/>
      <c r="H845" s="415"/>
      <c r="I845" s="415"/>
      <c r="J845" s="416">
        <v>9011101039249</v>
      </c>
      <c r="K845" s="417"/>
      <c r="L845" s="417"/>
      <c r="M845" s="417"/>
      <c r="N845" s="417"/>
      <c r="O845" s="417"/>
      <c r="P845" s="421" t="s">
        <v>783</v>
      </c>
      <c r="Q845" s="317"/>
      <c r="R845" s="317"/>
      <c r="S845" s="317"/>
      <c r="T845" s="317"/>
      <c r="U845" s="317"/>
      <c r="V845" s="317"/>
      <c r="W845" s="317"/>
      <c r="X845" s="317"/>
      <c r="Y845" s="318">
        <v>1.9</v>
      </c>
      <c r="Z845" s="319"/>
      <c r="AA845" s="319"/>
      <c r="AB845" s="320"/>
      <c r="AC845" s="322" t="s">
        <v>369</v>
      </c>
      <c r="AD845" s="323"/>
      <c r="AE845" s="323"/>
      <c r="AF845" s="323"/>
      <c r="AG845" s="323"/>
      <c r="AH845" s="418">
        <v>3</v>
      </c>
      <c r="AI845" s="419"/>
      <c r="AJ845" s="419"/>
      <c r="AK845" s="419"/>
      <c r="AL845" s="326">
        <v>58</v>
      </c>
      <c r="AM845" s="327"/>
      <c r="AN845" s="327"/>
      <c r="AO845" s="328"/>
      <c r="AP845" s="321" t="s">
        <v>776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784</v>
      </c>
      <c r="D878" s="415"/>
      <c r="E878" s="415"/>
      <c r="F878" s="415"/>
      <c r="G878" s="415"/>
      <c r="H878" s="415"/>
      <c r="I878" s="415"/>
      <c r="J878" s="416">
        <v>8021005009182</v>
      </c>
      <c r="K878" s="417"/>
      <c r="L878" s="417"/>
      <c r="M878" s="417"/>
      <c r="N878" s="417"/>
      <c r="O878" s="417"/>
      <c r="P878" s="421" t="s">
        <v>785</v>
      </c>
      <c r="Q878" s="317"/>
      <c r="R878" s="317"/>
      <c r="S878" s="317"/>
      <c r="T878" s="317"/>
      <c r="U878" s="317"/>
      <c r="V878" s="317"/>
      <c r="W878" s="317"/>
      <c r="X878" s="317"/>
      <c r="Y878" s="318">
        <v>48.4</v>
      </c>
      <c r="Z878" s="319"/>
      <c r="AA878" s="319"/>
      <c r="AB878" s="320"/>
      <c r="AC878" s="322" t="s">
        <v>374</v>
      </c>
      <c r="AD878" s="323"/>
      <c r="AE878" s="323"/>
      <c r="AF878" s="323"/>
      <c r="AG878" s="323"/>
      <c r="AH878" s="418">
        <v>1</v>
      </c>
      <c r="AI878" s="419"/>
      <c r="AJ878" s="419"/>
      <c r="AK878" s="419"/>
      <c r="AL878" s="326">
        <v>99.9</v>
      </c>
      <c r="AM878" s="327"/>
      <c r="AN878" s="327"/>
      <c r="AO878" s="328"/>
      <c r="AP878" s="321" t="s">
        <v>774</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52.9" customHeight="1" x14ac:dyDescent="0.15">
      <c r="A911" s="401">
        <v>1</v>
      </c>
      <c r="B911" s="401">
        <v>1</v>
      </c>
      <c r="C911" s="420" t="s">
        <v>801</v>
      </c>
      <c r="D911" s="415"/>
      <c r="E911" s="415"/>
      <c r="F911" s="415"/>
      <c r="G911" s="415"/>
      <c r="H911" s="415"/>
      <c r="I911" s="415"/>
      <c r="J911" s="416" t="s">
        <v>802</v>
      </c>
      <c r="K911" s="417"/>
      <c r="L911" s="417"/>
      <c r="M911" s="417"/>
      <c r="N911" s="417"/>
      <c r="O911" s="417"/>
      <c r="P911" s="421" t="s">
        <v>803</v>
      </c>
      <c r="Q911" s="317"/>
      <c r="R911" s="317"/>
      <c r="S911" s="317"/>
      <c r="T911" s="317"/>
      <c r="U911" s="317"/>
      <c r="V911" s="317"/>
      <c r="W911" s="317"/>
      <c r="X911" s="317"/>
      <c r="Y911" s="318">
        <v>2.4</v>
      </c>
      <c r="Z911" s="319"/>
      <c r="AA911" s="319"/>
      <c r="AB911" s="320"/>
      <c r="AC911" s="322" t="s">
        <v>376</v>
      </c>
      <c r="AD911" s="323"/>
      <c r="AE911" s="323"/>
      <c r="AF911" s="323"/>
      <c r="AG911" s="323"/>
      <c r="AH911" s="418" t="s">
        <v>805</v>
      </c>
      <c r="AI911" s="419"/>
      <c r="AJ911" s="419"/>
      <c r="AK911" s="419"/>
      <c r="AL911" s="326" t="s">
        <v>806</v>
      </c>
      <c r="AM911" s="327"/>
      <c r="AN911" s="327"/>
      <c r="AO911" s="328"/>
      <c r="AP911" s="321" t="s">
        <v>804</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343</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329</v>
      </c>
      <c r="AQ1109" s="423"/>
      <c r="AR1109" s="423"/>
      <c r="AS1109" s="423"/>
      <c r="AT1109" s="423"/>
      <c r="AU1109" s="423"/>
      <c r="AV1109" s="423"/>
      <c r="AW1109" s="423"/>
      <c r="AX1109" s="423"/>
    </row>
    <row r="1110" spans="1:51" ht="30" customHeight="1" x14ac:dyDescent="0.15">
      <c r="A1110" s="401">
        <v>1</v>
      </c>
      <c r="B1110" s="401">
        <v>1</v>
      </c>
      <c r="C1110" s="887"/>
      <c r="D1110" s="887"/>
      <c r="E1110" s="262" t="s">
        <v>774</v>
      </c>
      <c r="F1110" s="886"/>
      <c r="G1110" s="886"/>
      <c r="H1110" s="886"/>
      <c r="I1110" s="886"/>
      <c r="J1110" s="416" t="s">
        <v>776</v>
      </c>
      <c r="K1110" s="417"/>
      <c r="L1110" s="417"/>
      <c r="M1110" s="417"/>
      <c r="N1110" s="417"/>
      <c r="O1110" s="417"/>
      <c r="P1110" s="421" t="s">
        <v>774</v>
      </c>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t="s">
        <v>793</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47"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369</v>
      </c>
      <c r="AI2" s="51" t="s">
        <v>402</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669</v>
      </c>
      <c r="W3" s="32" t="s">
        <v>150</v>
      </c>
      <c r="Y3" s="32" t="s">
        <v>69</v>
      </c>
      <c r="Z3" s="32" t="s">
        <v>544</v>
      </c>
      <c r="AA3" s="94" t="s">
        <v>507</v>
      </c>
      <c r="AB3" s="94" t="s">
        <v>638</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414</v>
      </c>
      <c r="Z4" s="32" t="s">
        <v>545</v>
      </c>
      <c r="AA4" s="94" t="s">
        <v>508</v>
      </c>
      <c r="AB4" s="94" t="s">
        <v>639</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694</v>
      </c>
      <c r="Y5" s="32" t="s">
        <v>415</v>
      </c>
      <c r="Z5" s="32" t="s">
        <v>546</v>
      </c>
      <c r="AA5" s="94" t="s">
        <v>509</v>
      </c>
      <c r="AB5" s="94" t="s">
        <v>640</v>
      </c>
      <c r="AC5" s="94" t="s">
        <v>177</v>
      </c>
      <c r="AD5" s="31"/>
      <c r="AE5" s="43" t="s">
        <v>381</v>
      </c>
      <c r="AF5" s="30"/>
      <c r="AG5" s="53" t="s">
        <v>372</v>
      </c>
      <c r="AI5" s="51" t="s">
        <v>411</v>
      </c>
      <c r="AK5" s="51" t="str">
        <f t="shared" si="7"/>
        <v>D</v>
      </c>
      <c r="AP5" s="53" t="s">
        <v>372</v>
      </c>
    </row>
    <row r="6" spans="1:42" ht="13.5" customHeight="1" x14ac:dyDescent="0.15">
      <c r="A6" s="14" t="s">
        <v>89</v>
      </c>
      <c r="B6" s="15" t="s">
        <v>742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383</v>
      </c>
      <c r="W6" s="32" t="s">
        <v>152</v>
      </c>
      <c r="Y6" s="32" t="s">
        <v>416</v>
      </c>
      <c r="Z6" s="32" t="s">
        <v>547</v>
      </c>
      <c r="AA6" s="94" t="s">
        <v>510</v>
      </c>
      <c r="AB6" s="94" t="s">
        <v>641</v>
      </c>
      <c r="AC6" s="94" t="s">
        <v>138</v>
      </c>
      <c r="AD6" s="31"/>
      <c r="AE6" s="43" t="s">
        <v>379</v>
      </c>
      <c r="AF6" s="30"/>
      <c r="AG6" s="53" t="s">
        <v>373</v>
      </c>
      <c r="AI6" s="51" t="s">
        <v>412</v>
      </c>
      <c r="AK6" s="51" t="str">
        <f>CHAR(CODE(AK5)+1)</f>
        <v>E</v>
      </c>
      <c r="AP6" s="53" t="s">
        <v>373</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417</v>
      </c>
      <c r="Z7" s="32" t="s">
        <v>548</v>
      </c>
      <c r="AA7" s="94" t="s">
        <v>511</v>
      </c>
      <c r="AB7" s="94" t="s">
        <v>642</v>
      </c>
      <c r="AC7" s="31"/>
      <c r="AD7" s="31"/>
      <c r="AE7" s="32" t="s">
        <v>138</v>
      </c>
      <c r="AF7" s="30"/>
      <c r="AG7" s="53" t="s">
        <v>374</v>
      </c>
      <c r="AH7" s="85"/>
      <c r="AI7" s="53" t="s">
        <v>396</v>
      </c>
      <c r="AK7" s="51" t="str">
        <f>CHAR(CODE(AK6)+1)</f>
        <v>F</v>
      </c>
      <c r="AP7" s="53" t="s">
        <v>374</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409</v>
      </c>
      <c r="W8" s="32" t="s">
        <v>154</v>
      </c>
      <c r="Y8" s="32" t="s">
        <v>418</v>
      </c>
      <c r="Z8" s="32" t="s">
        <v>549</v>
      </c>
      <c r="AA8" s="94" t="s">
        <v>512</v>
      </c>
      <c r="AB8" s="94" t="s">
        <v>643</v>
      </c>
      <c r="AC8" s="31"/>
      <c r="AD8" s="31"/>
      <c r="AE8" s="31"/>
      <c r="AF8" s="30"/>
      <c r="AG8" s="53" t="s">
        <v>375</v>
      </c>
      <c r="AI8" s="51" t="s">
        <v>397</v>
      </c>
      <c r="AK8" s="51" t="str">
        <f t="shared" si="7"/>
        <v>G</v>
      </c>
      <c r="AP8" s="53" t="s">
        <v>375</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376</v>
      </c>
      <c r="AI9" s="81"/>
      <c r="AK9" s="51" t="str">
        <f t="shared" si="7"/>
        <v>H</v>
      </c>
      <c r="AP9" s="53" t="s">
        <v>376</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420</v>
      </c>
      <c r="Z10" s="32" t="s">
        <v>551</v>
      </c>
      <c r="AA10" s="94" t="s">
        <v>514</v>
      </c>
      <c r="AB10" s="94" t="s">
        <v>645</v>
      </c>
      <c r="AC10" s="31"/>
      <c r="AD10" s="31"/>
      <c r="AE10" s="31"/>
      <c r="AF10" s="30"/>
      <c r="AG10" s="53" t="s">
        <v>359</v>
      </c>
      <c r="AK10" s="51" t="str">
        <f t="shared" si="7"/>
        <v>I</v>
      </c>
      <c r="AP10" s="51" t="s">
        <v>356</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360</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361</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t="s">
        <v>742</v>
      </c>
      <c r="C20" s="13" t="str">
        <f t="shared" si="9"/>
        <v>知的財産</v>
      </c>
      <c r="D20" s="13" t="str">
        <f t="shared" si="8"/>
        <v>科学技術・イノベーション、知的財産</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科学技術・イノベーション、知的財産</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t="s">
        <v>742</v>
      </c>
      <c r="C22" s="13" t="str">
        <f t="shared" si="9"/>
        <v>ＯＤＡ</v>
      </c>
      <c r="D22" s="13" t="str">
        <f>IF(C22="",D21,IF(D21&lt;&gt;"",CONCATENATE(D21,"、",C22),C22))</f>
        <v>科学技術・イノベーション、知的財産、ＯＤＡ</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科学技術・イノベーション、知的財産、ＯＤＡ</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科学技術・イノベーション、知的財産、ＯＤＡ</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科学技術・イノベーション、知的財産、ＯＤＡ</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386</v>
      </c>
      <c r="AF2" s="990"/>
      <c r="AG2" s="990"/>
      <c r="AH2" s="990"/>
      <c r="AI2" s="990" t="s">
        <v>408</v>
      </c>
      <c r="AJ2" s="990"/>
      <c r="AK2" s="990"/>
      <c r="AL2" s="454"/>
      <c r="AM2" s="990" t="s">
        <v>505</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377</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348</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386</v>
      </c>
      <c r="AF9" s="990"/>
      <c r="AG9" s="990"/>
      <c r="AH9" s="990"/>
      <c r="AI9" s="990" t="s">
        <v>408</v>
      </c>
      <c r="AJ9" s="990"/>
      <c r="AK9" s="990"/>
      <c r="AL9" s="454"/>
      <c r="AM9" s="990" t="s">
        <v>505</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377</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348</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386</v>
      </c>
      <c r="AF16" s="990"/>
      <c r="AG16" s="990"/>
      <c r="AH16" s="990"/>
      <c r="AI16" s="990" t="s">
        <v>408</v>
      </c>
      <c r="AJ16" s="990"/>
      <c r="AK16" s="990"/>
      <c r="AL16" s="454"/>
      <c r="AM16" s="990" t="s">
        <v>505</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377</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348</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386</v>
      </c>
      <c r="AF23" s="990"/>
      <c r="AG23" s="990"/>
      <c r="AH23" s="990"/>
      <c r="AI23" s="990" t="s">
        <v>408</v>
      </c>
      <c r="AJ23" s="990"/>
      <c r="AK23" s="990"/>
      <c r="AL23" s="454"/>
      <c r="AM23" s="990" t="s">
        <v>505</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377</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348</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386</v>
      </c>
      <c r="AF30" s="990"/>
      <c r="AG30" s="990"/>
      <c r="AH30" s="990"/>
      <c r="AI30" s="990" t="s">
        <v>408</v>
      </c>
      <c r="AJ30" s="990"/>
      <c r="AK30" s="990"/>
      <c r="AL30" s="454"/>
      <c r="AM30" s="990" t="s">
        <v>505</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377</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348</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386</v>
      </c>
      <c r="AF37" s="990"/>
      <c r="AG37" s="990"/>
      <c r="AH37" s="990"/>
      <c r="AI37" s="990" t="s">
        <v>408</v>
      </c>
      <c r="AJ37" s="990"/>
      <c r="AK37" s="990"/>
      <c r="AL37" s="454"/>
      <c r="AM37" s="990" t="s">
        <v>505</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348</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386</v>
      </c>
      <c r="AF44" s="990"/>
      <c r="AG44" s="990"/>
      <c r="AH44" s="990"/>
      <c r="AI44" s="990" t="s">
        <v>408</v>
      </c>
      <c r="AJ44" s="990"/>
      <c r="AK44" s="990"/>
      <c r="AL44" s="454"/>
      <c r="AM44" s="990" t="s">
        <v>505</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348</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386</v>
      </c>
      <c r="AF51" s="990"/>
      <c r="AG51" s="990"/>
      <c r="AH51" s="990"/>
      <c r="AI51" s="990" t="s">
        <v>408</v>
      </c>
      <c r="AJ51" s="990"/>
      <c r="AK51" s="990"/>
      <c r="AL51" s="454"/>
      <c r="AM51" s="990" t="s">
        <v>505</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348</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386</v>
      </c>
      <c r="AF58" s="990"/>
      <c r="AG58" s="990"/>
      <c r="AH58" s="990"/>
      <c r="AI58" s="990" t="s">
        <v>408</v>
      </c>
      <c r="AJ58" s="990"/>
      <c r="AK58" s="990"/>
      <c r="AL58" s="454"/>
      <c r="AM58" s="990" t="s">
        <v>505</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348</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386</v>
      </c>
      <c r="AF65" s="990"/>
      <c r="AG65" s="990"/>
      <c r="AH65" s="990"/>
      <c r="AI65" s="990" t="s">
        <v>408</v>
      </c>
      <c r="AJ65" s="990"/>
      <c r="AK65" s="990"/>
      <c r="AL65" s="454"/>
      <c r="AM65" s="990" t="s">
        <v>505</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377</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363</v>
      </c>
      <c r="H2" s="436"/>
      <c r="I2" s="436"/>
      <c r="J2" s="436"/>
      <c r="K2" s="436"/>
      <c r="L2" s="436"/>
      <c r="M2" s="436"/>
      <c r="N2" s="436"/>
      <c r="O2" s="436"/>
      <c r="P2" s="436"/>
      <c r="Q2" s="436"/>
      <c r="R2" s="436"/>
      <c r="S2" s="436"/>
      <c r="T2" s="436"/>
      <c r="U2" s="436"/>
      <c r="V2" s="436"/>
      <c r="W2" s="436"/>
      <c r="X2" s="436"/>
      <c r="Y2" s="436"/>
      <c r="Z2" s="436"/>
      <c r="AA2" s="436"/>
      <c r="AB2" s="437"/>
      <c r="AC2" s="435" t="s">
        <v>365</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2021-05-27T00:21:34Z</cp:lastPrinted>
  <dcterms:created xsi:type="dcterms:W3CDTF">2012-03-13T00:50:25Z</dcterms:created>
  <dcterms:modified xsi:type="dcterms:W3CDTF">2021-06-29T09:05:07Z</dcterms:modified>
</cp:coreProperties>
</file>