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807" i="3" l="1"/>
  <c r="Y806" i="3"/>
  <c r="Y805" i="3"/>
  <c r="Y804" i="3"/>
  <c r="Y803" i="3"/>
  <c r="Y802" i="3"/>
  <c r="AU832" i="3" l="1"/>
  <c r="AI1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<sst xmlns="http://schemas.openxmlformats.org/spreadsheetml/2006/main" count="3168" uniqueCount="866">
  <si>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</si>
  <si>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</si>
  <si>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</si>
  <si>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</si>
  <si>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</si>
  <si>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</si>
  <si>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</si>
  <si>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</si>
  <si>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</si>
  <si>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</si>
  <si>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</si>
  <si>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</si>
  <si>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</si>
  <si>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</si>
  <si>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</si>
  <si>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</si>
  <si>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</si>
  <si>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</si>
  <si>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</si>
  <si>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</si>
  <si>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</si>
  <si>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</si>
  <si>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</si>
  <si>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</si>
  <si>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</si>
  <si>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</si>
  <si>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</si>
  <si>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</si>
  <si>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</si>
  <si>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</si>
  <si>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</si>
  <si>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</si>
  <si>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</si>
  <si>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</si>
  <si>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</si>
  <si>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</si>
  <si>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</si>
  <si>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</si>
  <si>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</si>
  <si>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</si>
  <si>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</si>
  <si>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</si>
  <si>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</si>
  <si>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</si>
  <si>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</si>
  <si>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</si>
  <si>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</si>
  <si>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</si>
  <si>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</si>
  <si>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</si>
  <si>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</si>
  <si>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</si>
  <si>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</si>
  <si>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</si>
  <si>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</si>
  <si>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</si>
  <si>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</si>
  <si>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</si>
  <si>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</si>
  <si>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</si>
  <si>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</si>
  <si>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</si>
  <si>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</si>
  <si>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</si>
  <si>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</si>
  <si>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</si>
  <si>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</si>
  <si>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</si>
  <si>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</si>
  <si>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</si>
  <si>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</si>
  <si>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</si>
  <si>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</si>
  <si>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</si>
  <si>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</si>
  <si>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</si>
  <si>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</si>
  <si>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</si>
  <si>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</si>
  <si>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</si>
  <si>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</si>
  <si>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</si>
  <si>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</si>
  <si>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</si>
  <si>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</si>
  <si>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</si>
  <si>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</si>
  <si>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</si>
  <si>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</si>
  <si>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</si>
  <si>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</si>
  <si>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</si>
  <si>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</si>
  <si>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</si>
  <si>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</si>
  <si>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</si>
  <si>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</si>
  <si>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</si>
  <si>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</si>
  <si>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</si>
  <si>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</si>
  <si>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</si>
  <si>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</si>
  <si>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</si>
  <si>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</si>
  <si>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</si>
  <si>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</si>
  <si>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</si>
  <si>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</si>
  <si>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</si>
  <si>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</si>
  <si>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</si>
  <si>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</si>
  <si>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</si>
  <si>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</si>
  <si>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</si>
  <si>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</si>
  <si>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</si>
  <si>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</si>
  <si>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</si>
  <si>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</si>
  <si>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</si>
  <si>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</si>
  <si>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</si>
  <si>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</si>
  <si>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</si>
  <si>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</si>
  <si>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</si>
  <si>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</si>
  <si>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</si>
  <si>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</si>
  <si>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</si>
  <si>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</si>
  <si>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</si>
  <si>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</si>
  <si>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</si>
  <si>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</si>
  <si>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</si>
  <si>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</si>
  <si>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</si>
  <si>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</si>
  <si>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</si>
  <si>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</si>
  <si>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</si>
  <si>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</si>
  <si>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</si>
  <si>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</si>
  <si>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</si>
  <si>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</si>
  <si>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</si>
  <si>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</si>
  <si>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</si>
  <si>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</si>
  <si>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</si>
  <si>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</si>
  <si>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</si>
  <si>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</si>
  <si>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</si>
  <si>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</si>
  <si>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</si>
  <si>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</si>
  <si>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</si>
  <si>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</si>
  <si>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</si>
  <si>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</si>
  <si>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</si>
  <si>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</si>
  <si>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</si>
  <si>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</si>
  <si>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</si>
  <si>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</si>
  <si>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</si>
  <si>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</si>
  <si>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</si>
  <si>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</si>
  <si>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</si>
  <si>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</si>
  <si>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</si>
  <si>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</si>
  <si>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</si>
  <si>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</si>
  <si>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</si>
  <si>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</si>
  <si>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</si>
  <si>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</si>
  <si>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</si>
  <si>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</si>
  <si>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</si>
  <si>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</si>
  <si>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</si>
  <si>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</si>
  <si>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</si>
  <si>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</si>
  <si>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</si>
  <si>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</si>
  <si>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</si>
  <si>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</si>
  <si>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</si>
  <si>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</si>
  <si>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</si>
  <si>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</si>
  <si>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</si>
  <si>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</si>
  <si>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</si>
  <si>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</si>
  <si>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</si>
  <si>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</si>
  <si>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</si>
  <si>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</si>
  <si>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</si>
  <si>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</si>
  <si>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</si>
  <si>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</si>
  <si>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</si>
  <si>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</si>
  <si>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</si>
  <si>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</si>
  <si>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</si>
  <si>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</si>
  <si>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</si>
  <si>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</si>
  <si>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</si>
  <si>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</si>
  <si>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</si>
  <si>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</si>
  <si>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</si>
  <si>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</si>
  <si>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</si>
  <si>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</si>
  <si>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</si>
  <si>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</si>
  <si>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</si>
  <si>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</si>
  <si>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</si>
  <si>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</si>
  <si>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</si>
  <si>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</si>
  <si>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</si>
  <si>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</si>
  <si>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</si>
  <si>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</si>
  <si>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</si>
  <si>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</si>
  <si>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</si>
  <si>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</si>
  <si>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</si>
  <si>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</si>
  <si>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</si>
  <si>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</si>
  <si>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</si>
  <si>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</si>
  <si>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</si>
  <si>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</si>
  <si>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</si>
  <si>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</si>
  <si>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</si>
  <si>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</si>
  <si>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</si>
  <si>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</si>
  <si>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</si>
  <si>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</si>
  <si>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</si>
  <si>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</si>
  <si>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</si>
  <si>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</si>
  <si>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</si>
  <si>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</si>
  <si>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</si>
  <si>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</si>
  <si>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</si>
  <si>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</si>
  <si>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</si>
  <si>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</si>
  <si>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</si>
  <si>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</si>
  <si>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</si>
  <si>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</si>
  <si>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</si>
  <si>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</si>
  <si>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</si>
  <si>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</si>
  <si>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</si>
  <si>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</si>
  <si>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</si>
  <si>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</si>
  <si>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</si>
  <si>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</si>
  <si>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</si>
  <si>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</si>
  <si>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</si>
  <si>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</si>
  <si>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</si>
  <si>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</si>
  <si>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</si>
  <si>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</si>
  <si>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</si>
  <si>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</si>
  <si>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</si>
  <si>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</si>
  <si>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</si>
  <si>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</si>
  <si>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</si>
  <si>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</si>
  <si>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</si>
  <si>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</si>
  <si>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</si>
  <si>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</si>
  <si>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</si>
  <si>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</si>
  <si>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</si>
  <si>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</si>
  <si>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</si>
  <si>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</si>
  <si>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</si>
  <si>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</si>
  <si>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</si>
  <si>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</si>
  <si>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</si>
  <si>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</si>
  <si>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</si>
  <si>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</si>
  <si>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</si>
  <si>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</si>
  <si>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</si>
  <si>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</si>
  <si>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</si>
  <si>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</si>
  <si>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</si>
  <si>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</si>
  <si>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</si>
  <si>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</si>
  <si>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</si>
  <si>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</si>
  <si>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</si>
  <si>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</si>
  <si>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</si>
  <si>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</si>
  <si>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</si>
  <si>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</si>
  <si>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</si>
  <si>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</si>
  <si>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</si>
  <si>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</si>
  <si>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</si>
  <si>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</si>
  <si>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</si>
  <si>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</si>
  <si>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</si>
  <si>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</si>
  <si>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</si>
  <si>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</si>
  <si>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</si>
  <si>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</si>
  <si>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</si>
  <si>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</si>
  <si>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</si>
  <si>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</si>
  <si>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</si>
  <si>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</si>
  <si>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</si>
  <si>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</si>
  <si>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</si>
  <si>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</si>
  <si>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</si>
  <si>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</si>
  <si>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</si>
  <si>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</si>
  <si>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</si>
  <si>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</si>
  <si>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</si>
  <si>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</si>
  <si>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</si>
  <si>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</si>
  <si>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</si>
  <si>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</si>
  <si>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</si>
  <si>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</si>
  <si>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</si>
  <si>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</si>
  <si>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</si>
  <si>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</si>
  <si>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</si>
  <si>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</si>
  <si>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</si>
  <si>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</si>
  <si>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</si>
  <si>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</si>
  <si>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</si>
  <si>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</si>
  <si>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</si>
  <si>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</si>
  <si>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</si>
  <si>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</si>
  <si>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</si>
  <si>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</si>
  <si>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</si>
  <si>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</si>
  <si>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</si>
  <si>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</si>
  <si>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</si>
  <si>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</si>
  <si>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</si>
  <si>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</si>
  <si>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</si>
  <si>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</si>
  <si>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</si>
  <si>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</si>
  <si>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</si>
  <si>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</si>
  <si>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</si>
  <si>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</si>
  <si>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</si>
  <si>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</si>
  <si>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</si>
  <si>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</si>
  <si>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</si>
  <si>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</si>
  <si>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</si>
  <si>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</si>
  <si>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</si>
  <si>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</si>
  <si>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</si>
  <si>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</si>
  <si>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</si>
  <si>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</si>
  <si>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</si>
  <si>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</si>
  <si>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</si>
  <si>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</si>
  <si>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</si>
  <si>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</si>
  <si>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</si>
  <si>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</si>
  <si>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</si>
  <si>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</si>
  <si>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</si>
  <si>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</si>
  <si>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</si>
  <si>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</si>
  <si>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</si>
  <si>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</si>
  <si>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</si>
  <si>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</si>
  <si>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</si>
  <si>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</si>
  <si>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</si>
  <si>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</si>
  <si>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</si>
  <si>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</si>
  <si>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</si>
  <si>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</si>
  <si>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</si>
  <si>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</si>
  <si>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</si>
  <si>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</si>
  <si>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</si>
  <si>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</si>
  <si>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</si>
  <si>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</si>
  <si>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</si>
  <si>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</si>
  <si>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</si>
  <si>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</si>
  <si>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</si>
  <si>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</si>
  <si>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</si>
  <si>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</si>
  <si>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</si>
  <si>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</si>
  <si>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</si>
  <si>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</si>
  <si>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</si>
  <si>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</si>
  <si>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</si>
  <si>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</si>
  <si>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</si>
  <si>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</si>
  <si>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</si>
  <si>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</si>
  <si>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</si>
  <si>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</si>
  <si>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</si>
  <si>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</si>
  <si>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</si>
  <si>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</si>
  <si>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</si>
  <si>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</si>
  <si>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</si>
  <si>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</si>
  <si>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</si>
  <si>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</si>
  <si>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</si>
  <si>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</si>
  <si>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</si>
  <si>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</si>
  <si>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</si>
  <si>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</si>
  <si>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</si>
  <si>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</si>
  <si>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</si>
  <si>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</si>
  <si>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</si>
  <si>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</si>
  <si>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</si>
  <si>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</si>
  <si>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</si>
  <si>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</si>
  <si>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</si>
  <si>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</si>
  <si>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</si>
  <si>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</si>
  <si>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</si>
  <si>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</si>
  <si>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</si>
  <si>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</si>
  <si>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</si>
  <si>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</si>
  <si>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</si>
  <si>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</si>
  <si>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</si>
  <si>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</si>
  <si>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</si>
  <si>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</si>
  <si>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</si>
  <si>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</si>
  <si>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</si>
  <si>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</si>
  <si>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</si>
  <si>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</si>
  <si>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</si>
  <si>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</si>
  <si>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</si>
  <si>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</si>
  <si>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</si>
  <si>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</si>
  <si>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</si>
  <si>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</si>
  <si>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</si>
  <si>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</si>
  <si>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</si>
  <si>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</si>
  <si>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</si>
  <si>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</si>
  <si>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</si>
  <si>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</si>
  <si>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</si>
  <si>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</si>
  <si>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</si>
  <si>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</si>
  <si>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</si>
  <si>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</si>
  <si>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</si>
  <si>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</si>
  <si>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</si>
  <si>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</si>
  <si>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</si>
  <si>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</si>
  <si>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</si>
  <si>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</si>
  <si>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</si>
  <si>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</si>
  <si>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</si>
  <si>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</si>
  <si>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</si>
  <si>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</si>
  <si>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</si>
  <si>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</si>
  <si>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</si>
  <si>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</si>
  <si>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</si>
  <si>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</si>
  <si>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</si>
  <si>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</si>
  <si>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</si>
  <si>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</si>
  <si>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</si>
  <si>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</si>
  <si>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</si>
  <si>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</si>
  <si>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</si>
  <si>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</si>
  <si>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</si>
  <si>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</si>
  <si>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</si>
  <si>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</si>
  <si>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</si>
  <si>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</si>
  <si>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</si>
  <si>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</si>
  <si>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</si>
  <si>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</si>
  <si>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</si>
  <si>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</si>
  <si>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</si>
  <si>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</si>
  <si>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</si>
  <si>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</si>
  <si>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</si>
  <si>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</si>
  <si>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</si>
  <si>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</si>
  <si>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</si>
  <si>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</si>
  <si>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</si>
  <si>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</si>
  <si>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</si>
  <si>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</si>
  <si>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</si>
  <si>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</si>
  <si>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</si>
  <si>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</si>
  <si>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</si>
  <si>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</si>
  <si>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</si>
  <si>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</si>
  <si>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</si>
  <si>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</si>
  <si>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</si>
  <si>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</si>
  <si>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</si>
  <si>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</si>
  <si>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</si>
  <si>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</si>
  <si>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</si>
  <si>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</si>
  <si>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</si>
  <si>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</si>
  <si>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</si>
  <si>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</si>
  <si>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</si>
  <si>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</si>
  <si>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</si>
  <si>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</si>
  <si>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</si>
  <si>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</si>
  <si>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</si>
  <si>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</si>
  <si>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</si>
  <si>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</si>
  <si>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</si>
  <si>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</si>
  <si>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</si>
  <si>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</si>
  <si>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</si>
  <si>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</si>
  <si>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</si>
  <si>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</si>
  <si>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</si>
  <si>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</si>
  <si>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</si>
  <si>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</si>
  <si>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</si>
  <si>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</si>
  <si>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</si>
  <si>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</si>
  <si>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</si>
  <si>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</si>
  <si>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</si>
  <si>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</si>
  <si>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</si>
  <si>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</si>
  <si>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</si>
  <si>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</si>
  <si>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</si>
  <si>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</si>
  <si>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</si>
  <si>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</si>
  <si>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</si>
  <si>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</si>
  <si>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</si>
  <si>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</si>
  <si>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</si>
  <si>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</si>
  <si>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</si>
  <si>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</si>
  <si>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</si>
  <si>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</si>
  <si>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</si>
  <si>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</si>
  <si>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</si>
  <si>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</si>
  <si>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</si>
  <si>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</si>
  <si>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</si>
  <si>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</si>
  <si>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</si>
  <si>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</si>
  <si>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</si>
  <si>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</si>
  <si>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</si>
  <si>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</si>
  <si>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</si>
  <si>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</si>
  <si>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</si>
  <si>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</si>
  <si>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</si>
  <si>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</si>
  <si>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</si>
  <si>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</si>
  <si>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</si>
  <si>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</si>
  <si>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地下水・地盤環境対策費</t>
  </si>
  <si>
    <t>水・大気環境局</t>
  </si>
  <si>
    <t>地下水・地盤環境室長
新田　晃</t>
  </si>
  <si>
    <t>平成19年度</t>
  </si>
  <si>
    <t>終了予定なし</t>
  </si>
  <si>
    <t>土壌環境課地下水・地盤環境室</t>
  </si>
  <si>
    <t>環境基本法第6条及び第16条第4項、水循環基本法第4条及び第19条、水質汚濁防止法第8条、第12条の3、第12条の4、第15条第1項及び第2項、第26条</t>
  </si>
  <si>
    <t>環境基本計画（平成30年4月閣議決定）
水循環基本計画（令和2年6月閣議決定）</t>
  </si>
  <si>
    <t>多様な機能と生活環境や生物生息環境への影響を有する地下水を今後も持続性ある共有資源として保全・利用していくため、地下水流域全体の地下水・地盤環境情報を統合的に捉え、地下水の流動や利用状況を踏まえた管理方策を検討し、必要な制度の見直し等を実施することにより、地下水・地盤環境の保全を図ることを目的とする。
また、地域における地下水マネジメントの実現による健全な地下水環境の維持により、国民の健康の保護・生活環境の保全を図ることを目的とし、地下浸透規制の適正化や全国の地下水質の汚染状況を把握し、必要な対策を行うことで、地下水の環境基準の達成を目指す。これにより、国民共有の貴重な財産である地下水の価値を向上させ、地域活性化を推進すると考えられる。</t>
  </si>
  <si>
    <t>-</t>
  </si>
  <si>
    <t>環境保全調査費</t>
  </si>
  <si>
    <t>各所修繕</t>
  </si>
  <si>
    <t>用水二法（「工業用水法」及び「建築物用地下水の採取の規制に関する法律」）の規制地域において、顕著な地盤沈下が見られない地域の割合について100%を目指す。</t>
  </si>
  <si>
    <t>●●</t>
    <phoneticPr fontId="5"/>
  </si>
  <si>
    <t>検討会等の開催回数</t>
  </si>
  <si>
    <t>回</t>
  </si>
  <si>
    <t>当該事業執行額／検討会等の開催回数　　　　　　　　　　　　</t>
    <phoneticPr fontId="5"/>
  </si>
  <si>
    <t>百万円</t>
  </si>
  <si>
    <t>百万/回</t>
    <phoneticPr fontId="5"/>
  </si>
  <si>
    <t>72/6</t>
  </si>
  <si>
    <t>75/８</t>
  </si>
  <si>
    <t>／　</t>
    <phoneticPr fontId="5"/>
  </si>
  <si>
    <t>　　/</t>
    <phoneticPr fontId="5"/>
  </si>
  <si>
    <t>／　　　　　　　　　　　　　　</t>
    <phoneticPr fontId="5"/>
  </si>
  <si>
    <t>-</t>
    <phoneticPr fontId="5"/>
  </si>
  <si>
    <t>３．大気・水・土壌環境等の保全</t>
  </si>
  <si>
    <t>全国の地盤沈下監視を実施した地域の内、2cm/年を超える沈下が発生していない地域の割合について100%を目指す。</t>
  </si>
  <si>
    <t>%</t>
  </si>
  <si>
    <t>地下水における水質環境基準の達成率</t>
  </si>
  <si>
    <t>81</t>
  </si>
  <si>
    <t>73</t>
  </si>
  <si>
    <t>72</t>
  </si>
  <si>
    <t>118</t>
  </si>
  <si>
    <t>123,新26-030,新27-0017</t>
  </si>
  <si>
    <t>127,137,新27-13,新28-26</t>
  </si>
  <si>
    <t>121,133</t>
  </si>
  <si>
    <t>137</t>
  </si>
  <si>
    <t>0134</t>
  </si>
  <si>
    <t>○</t>
  </si>
  <si>
    <t>C.東北緑化環境保全（株）</t>
    <rPh sb="2" eb="4">
      <t>トウホク</t>
    </rPh>
    <rPh sb="4" eb="6">
      <t>リョッカ</t>
    </rPh>
    <rPh sb="6" eb="8">
      <t>カンキョウ</t>
    </rPh>
    <rPh sb="8" eb="10">
      <t>ホゼン</t>
    </rPh>
    <rPh sb="11" eb="12">
      <t>カブ</t>
    </rPh>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</si>
  <si>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</si>
  <si>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</si>
  <si>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</si>
  <si>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分析費</t>
    <rPh sb="0" eb="2">
      <t>ブンセキ</t>
    </rPh>
    <rPh sb="2" eb="3">
      <t>ヒ</t>
    </rPh>
    <phoneticPr fontId="5"/>
  </si>
  <si>
    <t>運搬費</t>
    <rPh sb="0" eb="3">
      <t>ウンパンヒ</t>
    </rPh>
    <phoneticPr fontId="5"/>
  </si>
  <si>
    <t>その他</t>
    <rPh sb="2" eb="3">
      <t>タ</t>
    </rPh>
    <phoneticPr fontId="5"/>
  </si>
  <si>
    <t>計画準備、調査等</t>
    <rPh sb="0" eb="2">
      <t>ケイカク</t>
    </rPh>
    <rPh sb="2" eb="4">
      <t>ジュンビ</t>
    </rPh>
    <rPh sb="5" eb="7">
      <t>チョウサ</t>
    </rPh>
    <rPh sb="7" eb="8">
      <t>トウ</t>
    </rPh>
    <phoneticPr fontId="5"/>
  </si>
  <si>
    <t>業務打合せ、現地採取</t>
    <rPh sb="0" eb="2">
      <t>ギョウム</t>
    </rPh>
    <rPh sb="2" eb="4">
      <t>ウチアワ</t>
    </rPh>
    <rPh sb="6" eb="8">
      <t>ゲンチ</t>
    </rPh>
    <rPh sb="8" eb="10">
      <t>サイシュ</t>
    </rPh>
    <phoneticPr fontId="5"/>
  </si>
  <si>
    <t>PFOS,PFOA,PFHxS</t>
    <phoneticPr fontId="5"/>
  </si>
  <si>
    <t>機器損料、送料</t>
    <rPh sb="0" eb="2">
      <t>キキ</t>
    </rPh>
    <rPh sb="2" eb="4">
      <t>ソンリョウ</t>
    </rPh>
    <rPh sb="5" eb="7">
      <t>ソウリョウ</t>
    </rPh>
    <phoneticPr fontId="5"/>
  </si>
  <si>
    <t>一般管理費、消費税等</t>
    <rPh sb="0" eb="2">
      <t>イッパン</t>
    </rPh>
    <rPh sb="2" eb="5">
      <t>カンリヒ</t>
    </rPh>
    <rPh sb="6" eb="9">
      <t>ショウヒゼイ</t>
    </rPh>
    <rPh sb="9" eb="10">
      <t>トウ</t>
    </rPh>
    <phoneticPr fontId="5"/>
  </si>
  <si>
    <t>報告書（取りまとめ含む）</t>
    <rPh sb="0" eb="3">
      <t>ホウコクショ</t>
    </rPh>
    <rPh sb="4" eb="5">
      <t>ト</t>
    </rPh>
    <rPh sb="9" eb="10">
      <t>フク</t>
    </rPh>
    <phoneticPr fontId="5"/>
  </si>
  <si>
    <t>「令和元年度全国の地盤沈下地域の概況」（令和３年3月　環境省　水・大気環境局）
http://www.env.go.jp/water/jiban/gaikyo/gaikyo_r01.pdf
「全国地盤環境情報ディレクトリ（令和元年度版）」（令和3年3月　環境省　水・大気環境局）
http://www.env.go.jp/water/jiban/directory/index.html</t>
    <rPh sb="1" eb="3">
      <t>レイワ</t>
    </rPh>
    <rPh sb="3" eb="4">
      <t>ガン</t>
    </rPh>
    <rPh sb="111" eb="113">
      <t>レイワ</t>
    </rPh>
    <rPh sb="113" eb="114">
      <t>ガン</t>
    </rPh>
    <phoneticPr fontId="5"/>
  </si>
  <si>
    <t>環境基準超過井戸割合
（令和２年度実績は集計中）</t>
    <phoneticPr fontId="5"/>
  </si>
  <si>
    <t>「令和元年度地下水質測定結果」（令和３年２月　環境省　水・大気環境局）
http://www.env.go.jp/water/report/r02-03/post_2.html</t>
    <rPh sb="1" eb="3">
      <t>レイワ</t>
    </rPh>
    <rPh sb="3" eb="4">
      <t>ガン</t>
    </rPh>
    <phoneticPr fontId="5"/>
  </si>
  <si>
    <t>-</t>
    <phoneticPr fontId="5"/>
  </si>
  <si>
    <t>地下水流域全体の地下水・地盤環境情報を統合的に捉え、流域の地域特性を踏まえた地下水・地盤環境の管理手法の確立により、適正な地下水の利用と保全及び地盤沈下の防止に資する。
また、地下浸透規制の適正化、また、全国の地下水質の汚染状況を把握した上で、地域における地下水マネジメントの実現による健全な地下水環境の維持により、国民の健康の保護・生活環境の保全を図ることに寄与する。</t>
    <phoneticPr fontId="5"/>
  </si>
  <si>
    <t>地盤沈下が国民の財産に及ぼす影響は大きく、対策を講じる必要がある。地下浸透規制のあり方については、中央環境審議会答申において検討が求められている。また、地下水環境基準項目において最も超過率が高い硝酸性窒素及び亜硝酸性窒素に対する対策は急務である。</t>
    <phoneticPr fontId="5"/>
  </si>
  <si>
    <t>行政界を超える地下水管理方策に関して、国が指針を示す必要がある。制度のあり方そのものを検討する事業であるため、国が行う必要がある。また、地方自治体間を超える広域な汚染に対し、必要な対策については国が示す必要がある。</t>
  </si>
  <si>
    <t>地盤沈下の沈静化と健全な水循環の確保を達成するために必要な事業である。地下浸透規制は、事業者の施設投資にも影響を与える事から、適正な施策の実施のために、優先的に基準値や制度のあり方を見直す必要があり、基準値の見直しをする際は、科学的知見の収集と有識者による検討が不可欠である。また、硝酸性窒素及び亜硝酸性窒素は、地下水環境基準項目において最も超過率が高い項目となっている。</t>
    <phoneticPr fontId="5"/>
  </si>
  <si>
    <t>有</t>
  </si>
  <si>
    <t>無</t>
  </si>
  <si>
    <t>‐</t>
  </si>
  <si>
    <t>支出に当たり過大とならないよう、競争性を確保することで単位当たりコストの低減を図った。</t>
    <rPh sb="0" eb="2">
      <t>シシュツ</t>
    </rPh>
    <rPh sb="3" eb="4">
      <t>ア</t>
    </rPh>
    <rPh sb="6" eb="8">
      <t>カダイ</t>
    </rPh>
    <rPh sb="16" eb="19">
      <t>キョウソウセイ</t>
    </rPh>
    <rPh sb="20" eb="22">
      <t>カクホ</t>
    </rPh>
    <rPh sb="27" eb="29">
      <t>タンイ</t>
    </rPh>
    <rPh sb="29" eb="30">
      <t>ア</t>
    </rPh>
    <rPh sb="36" eb="38">
      <t>テイゲン</t>
    </rPh>
    <rPh sb="39" eb="40">
      <t>ハカ</t>
    </rPh>
    <phoneticPr fontId="5"/>
  </si>
  <si>
    <t>-</t>
    <phoneticPr fontId="5"/>
  </si>
  <si>
    <t>有識者や学識経験者を交えた検討会の開催により、業務がより効果的な成果を出せるよう知見・助言を得ている。</t>
    <rPh sb="0" eb="3">
      <t>ユウシキシャ</t>
    </rPh>
    <rPh sb="4" eb="6">
      <t>ガクシキ</t>
    </rPh>
    <rPh sb="6" eb="8">
      <t>ケイケン</t>
    </rPh>
    <rPh sb="8" eb="9">
      <t>シャ</t>
    </rPh>
    <rPh sb="10" eb="11">
      <t>マジ</t>
    </rPh>
    <rPh sb="13" eb="16">
      <t>ケントウカイ</t>
    </rPh>
    <rPh sb="17" eb="19">
      <t>カイサイ</t>
    </rPh>
    <rPh sb="23" eb="25">
      <t>ギョウム</t>
    </rPh>
    <rPh sb="28" eb="31">
      <t>コウカテキ</t>
    </rPh>
    <rPh sb="32" eb="34">
      <t>セイカ</t>
    </rPh>
    <rPh sb="35" eb="36">
      <t>ダ</t>
    </rPh>
    <rPh sb="40" eb="42">
      <t>チケン</t>
    </rPh>
    <rPh sb="43" eb="45">
      <t>ジョゲン</t>
    </rPh>
    <rPh sb="46" eb="47">
      <t>エ</t>
    </rPh>
    <phoneticPr fontId="5"/>
  </si>
  <si>
    <t>△</t>
  </si>
  <si>
    <t>有識者や学識経験者を交えた検討会の開催により、業務がより効果的な成果を出せるよう、知見・助言を得ている。</t>
  </si>
  <si>
    <t>成果物を公表するなどし、活用している。</t>
  </si>
  <si>
    <t>・地盤沈下が国民の財産や社会に及ぼす影響は大きく、引き続き対策を講じていく必要がある。
・一般競争において、適正な競争に努めたが、一者応札の案件が発生した。
・硝酸性窒素及び亜硝酸性窒素については地下水環境基準超過率が依然、最も高い項目となっており、引き続き事業を継続する必要がある。</t>
  </si>
  <si>
    <t>雑役務費</t>
    <rPh sb="0" eb="1">
      <t>ザツ</t>
    </rPh>
    <rPh sb="1" eb="4">
      <t>エキムヒ</t>
    </rPh>
    <phoneticPr fontId="5"/>
  </si>
  <si>
    <t>印刷製本費</t>
    <rPh sb="0" eb="2">
      <t>インサツ</t>
    </rPh>
    <rPh sb="2" eb="4">
      <t>セイホン</t>
    </rPh>
    <rPh sb="4" eb="5">
      <t>ヒ</t>
    </rPh>
    <phoneticPr fontId="5"/>
  </si>
  <si>
    <t>その他</t>
    <rPh sb="2" eb="3">
      <t>タ</t>
    </rPh>
    <phoneticPr fontId="5"/>
  </si>
  <si>
    <t>構成・資料検討、取材、原稿執筆、編集、デザイン等</t>
    <phoneticPr fontId="5"/>
  </si>
  <si>
    <t>有識者監修謝礼等</t>
    <rPh sb="7" eb="8">
      <t>トウ</t>
    </rPh>
    <phoneticPr fontId="5"/>
  </si>
  <si>
    <t>ポスター　パンフレット　報告書</t>
    <rPh sb="12" eb="15">
      <t>ホウコクショ</t>
    </rPh>
    <phoneticPr fontId="5"/>
  </si>
  <si>
    <t>梱包発送、媒体費、一般管理費、消費税等</t>
    <rPh sb="0" eb="2">
      <t>コンポウ</t>
    </rPh>
    <rPh sb="2" eb="4">
      <t>ハッソウ</t>
    </rPh>
    <rPh sb="5" eb="7">
      <t>バイタイ</t>
    </rPh>
    <rPh sb="7" eb="8">
      <t>ヒ</t>
    </rPh>
    <rPh sb="9" eb="11">
      <t>イッパン</t>
    </rPh>
    <rPh sb="11" eb="14">
      <t>カンリヒ</t>
    </rPh>
    <rPh sb="15" eb="18">
      <t>ショウヒゼイ</t>
    </rPh>
    <rPh sb="18" eb="19">
      <t>トウ</t>
    </rPh>
    <phoneticPr fontId="5"/>
  </si>
  <si>
    <t>人件費</t>
    <rPh sb="0" eb="3">
      <t>ジンケンヒ</t>
    </rPh>
    <phoneticPr fontId="5"/>
  </si>
  <si>
    <t>旅費</t>
    <rPh sb="0" eb="2">
      <t>リョヒ</t>
    </rPh>
    <phoneticPr fontId="5"/>
  </si>
  <si>
    <t>諸謝金</t>
    <rPh sb="0" eb="3">
      <t>ショシャキン</t>
    </rPh>
    <phoneticPr fontId="5"/>
  </si>
  <si>
    <t>通信運搬費</t>
    <rPh sb="0" eb="2">
      <t>ツウシン</t>
    </rPh>
    <rPh sb="2" eb="4">
      <t>ウンパン</t>
    </rPh>
    <rPh sb="4" eb="5">
      <t>ヒ</t>
    </rPh>
    <phoneticPr fontId="5"/>
  </si>
  <si>
    <t>現地調査、検討等に係る労務費</t>
    <phoneticPr fontId="5"/>
  </si>
  <si>
    <t>現地調査等</t>
    <phoneticPr fontId="5"/>
  </si>
  <si>
    <t>ヒアリング料</t>
    <phoneticPr fontId="5"/>
  </si>
  <si>
    <t>報告書製本等</t>
    <phoneticPr fontId="5"/>
  </si>
  <si>
    <t>アンケート調査等</t>
    <phoneticPr fontId="5"/>
  </si>
  <si>
    <t>一般管理費、消費税等</t>
    <phoneticPr fontId="5"/>
  </si>
  <si>
    <t>諸経費　消費税</t>
    <rPh sb="0" eb="3">
      <t>ショケイヒ</t>
    </rPh>
    <rPh sb="4" eb="7">
      <t>ショウヒゼイ</t>
    </rPh>
    <phoneticPr fontId="5"/>
  </si>
  <si>
    <t>調査業務</t>
    <rPh sb="0" eb="2">
      <t>チョウサ</t>
    </rPh>
    <rPh sb="2" eb="4">
      <t>ギョウム</t>
    </rPh>
    <phoneticPr fontId="5"/>
  </si>
  <si>
    <t>パンフレット現行作成、報告書印刷・製本</t>
    <rPh sb="6" eb="8">
      <t>ゲンコウ</t>
    </rPh>
    <rPh sb="8" eb="10">
      <t>サクセイ</t>
    </rPh>
    <rPh sb="11" eb="14">
      <t>ホウコクショ</t>
    </rPh>
    <rPh sb="14" eb="16">
      <t>インサツ</t>
    </rPh>
    <rPh sb="17" eb="19">
      <t>セイホン</t>
    </rPh>
    <phoneticPr fontId="5"/>
  </si>
  <si>
    <t>地中熱利用システムの利用状況に関する調査</t>
    <phoneticPr fontId="5"/>
  </si>
  <si>
    <t>地中熱普及に関する調査・検討</t>
    <phoneticPr fontId="5"/>
  </si>
  <si>
    <t>地中熱利用システム普及啓発資料作成</t>
    <phoneticPr fontId="5"/>
  </si>
  <si>
    <t>D.中央開発(株)</t>
    <phoneticPr fontId="5"/>
  </si>
  <si>
    <t>中央開発（株）</t>
    <rPh sb="0" eb="2">
      <t>チュウオウ</t>
    </rPh>
    <rPh sb="2" eb="4">
      <t>カイハツ</t>
    </rPh>
    <rPh sb="5" eb="6">
      <t>カブ</t>
    </rPh>
    <phoneticPr fontId="5"/>
  </si>
  <si>
    <t>ガイドラインの改訂に向けた方針の整理に関する資料収集・とりまとめ補助業務</t>
    <phoneticPr fontId="5"/>
  </si>
  <si>
    <t>E.(株)地域環境研究所</t>
    <phoneticPr fontId="5"/>
  </si>
  <si>
    <t>有機フッ素化合物に係る調査における地下水採水</t>
    <rPh sb="0" eb="2">
      <t>ユウキ</t>
    </rPh>
    <rPh sb="4" eb="5">
      <t>ソ</t>
    </rPh>
    <rPh sb="5" eb="8">
      <t>カゴウブツ</t>
    </rPh>
    <rPh sb="9" eb="10">
      <t>カカ</t>
    </rPh>
    <rPh sb="11" eb="13">
      <t>チョウサ</t>
    </rPh>
    <rPh sb="17" eb="20">
      <t>チカスイ</t>
    </rPh>
    <rPh sb="20" eb="22">
      <t>サイスイ</t>
    </rPh>
    <phoneticPr fontId="5"/>
  </si>
  <si>
    <t>外注費</t>
    <rPh sb="0" eb="3">
      <t>ガイチュウヒ</t>
    </rPh>
    <phoneticPr fontId="5"/>
  </si>
  <si>
    <t>打合せ交通費</t>
    <rPh sb="0" eb="2">
      <t>ウチアワ</t>
    </rPh>
    <rPh sb="3" eb="6">
      <t>コウツウヒ</t>
    </rPh>
    <phoneticPr fontId="5"/>
  </si>
  <si>
    <t>検討会謝金</t>
    <rPh sb="0" eb="3">
      <t>ケントウカイ</t>
    </rPh>
    <rPh sb="3" eb="5">
      <t>シャキン</t>
    </rPh>
    <phoneticPr fontId="5"/>
  </si>
  <si>
    <t>報告書・ガイドライン製本</t>
    <rPh sb="0" eb="3">
      <t>ホウコクショ</t>
    </rPh>
    <rPh sb="10" eb="12">
      <t>セイホン</t>
    </rPh>
    <phoneticPr fontId="5"/>
  </si>
  <si>
    <t>資料収集・整理</t>
    <rPh sb="0" eb="2">
      <t>シリョウ</t>
    </rPh>
    <rPh sb="2" eb="4">
      <t>シュウシュウ</t>
    </rPh>
    <rPh sb="5" eb="7">
      <t>セイリ</t>
    </rPh>
    <phoneticPr fontId="5"/>
  </si>
  <si>
    <t>支出額100万円未満のため非掲載</t>
    <phoneticPr fontId="5"/>
  </si>
  <si>
    <t>I.タカラ工業（株）</t>
    <phoneticPr fontId="5"/>
  </si>
  <si>
    <t>-</t>
    <phoneticPr fontId="5"/>
  </si>
  <si>
    <t>タカラ工業（株）</t>
    <rPh sb="3" eb="5">
      <t>コウギョウ</t>
    </rPh>
    <rPh sb="6" eb="7">
      <t>カブ</t>
    </rPh>
    <phoneticPr fontId="5"/>
  </si>
  <si>
    <t>新潟市浜町地盤沈下観測局観測施設の修繕</t>
    <rPh sb="0" eb="3">
      <t>ニイガタシ</t>
    </rPh>
    <rPh sb="3" eb="4">
      <t>ハマ</t>
    </rPh>
    <rPh sb="4" eb="5">
      <t>マチ</t>
    </rPh>
    <rPh sb="5" eb="7">
      <t>ジバン</t>
    </rPh>
    <rPh sb="7" eb="9">
      <t>チンカ</t>
    </rPh>
    <rPh sb="9" eb="11">
      <t>カンソク</t>
    </rPh>
    <rPh sb="11" eb="12">
      <t>キョク</t>
    </rPh>
    <rPh sb="12" eb="14">
      <t>カンソク</t>
    </rPh>
    <rPh sb="14" eb="16">
      <t>シセツ</t>
    </rPh>
    <rPh sb="17" eb="19">
      <t>シュウゼン</t>
    </rPh>
    <phoneticPr fontId="5"/>
  </si>
  <si>
    <t>人件費</t>
    <rPh sb="0" eb="3">
      <t>ジンケンヒ</t>
    </rPh>
    <phoneticPr fontId="5"/>
  </si>
  <si>
    <t>印刷製本費</t>
    <rPh sb="0" eb="2">
      <t>インサツ</t>
    </rPh>
    <rPh sb="2" eb="4">
      <t>セイホン</t>
    </rPh>
    <rPh sb="4" eb="5">
      <t>ヒ</t>
    </rPh>
    <phoneticPr fontId="5"/>
  </si>
  <si>
    <t>通信運搬費</t>
    <rPh sb="0" eb="2">
      <t>ツウシン</t>
    </rPh>
    <rPh sb="2" eb="5">
      <t>ウンパンヒ</t>
    </rPh>
    <phoneticPr fontId="5"/>
  </si>
  <si>
    <t>消耗品費</t>
    <rPh sb="0" eb="3">
      <t>ショウモウヒン</t>
    </rPh>
    <rPh sb="3" eb="4">
      <t>ヒ</t>
    </rPh>
    <phoneticPr fontId="5"/>
  </si>
  <si>
    <t>その他</t>
    <rPh sb="2" eb="3">
      <t>タ</t>
    </rPh>
    <phoneticPr fontId="5"/>
  </si>
  <si>
    <t>一般管理費、消費税等消費税等</t>
    <rPh sb="10" eb="13">
      <t>ショウヒゼイ</t>
    </rPh>
    <rPh sb="13" eb="14">
      <t>ナド</t>
    </rPh>
    <phoneticPr fontId="5"/>
  </si>
  <si>
    <t>集計・解析業務</t>
    <rPh sb="0" eb="2">
      <t>シュウケイ</t>
    </rPh>
    <rPh sb="3" eb="5">
      <t>カイセキ</t>
    </rPh>
    <rPh sb="5" eb="7">
      <t>ギョウム</t>
    </rPh>
    <phoneticPr fontId="5"/>
  </si>
  <si>
    <t>冊子・成果物印刷</t>
    <rPh sb="0" eb="2">
      <t>サッシ</t>
    </rPh>
    <rPh sb="3" eb="6">
      <t>セイカブツ</t>
    </rPh>
    <rPh sb="6" eb="8">
      <t>インサツ</t>
    </rPh>
    <phoneticPr fontId="5"/>
  </si>
  <si>
    <t>通信・環境整備等</t>
    <rPh sb="0" eb="2">
      <t>ツウシン</t>
    </rPh>
    <rPh sb="3" eb="5">
      <t>カンキョウ</t>
    </rPh>
    <rPh sb="5" eb="7">
      <t>セイビ</t>
    </rPh>
    <rPh sb="7" eb="8">
      <t>トウ</t>
    </rPh>
    <phoneticPr fontId="5"/>
  </si>
  <si>
    <t>文献、資料コピー代等</t>
    <rPh sb="0" eb="2">
      <t>ブンケン</t>
    </rPh>
    <rPh sb="3" eb="5">
      <t>シリョウ</t>
    </rPh>
    <rPh sb="8" eb="9">
      <t>ダイ</t>
    </rPh>
    <rPh sb="9" eb="10">
      <t>トウ</t>
    </rPh>
    <phoneticPr fontId="5"/>
  </si>
  <si>
    <t>地下水質測定結果等集計・解析</t>
    <rPh sb="0" eb="2">
      <t>チカ</t>
    </rPh>
    <rPh sb="2" eb="4">
      <t>スイシツ</t>
    </rPh>
    <rPh sb="4" eb="6">
      <t>ソクテイ</t>
    </rPh>
    <rPh sb="6" eb="8">
      <t>ケッカ</t>
    </rPh>
    <rPh sb="8" eb="9">
      <t>トウ</t>
    </rPh>
    <rPh sb="9" eb="11">
      <t>シュウケイ</t>
    </rPh>
    <rPh sb="12" eb="14">
      <t>カイセキ</t>
    </rPh>
    <phoneticPr fontId="5"/>
  </si>
  <si>
    <t>-</t>
    <phoneticPr fontId="5"/>
  </si>
  <si>
    <t>-</t>
    <phoneticPr fontId="5"/>
  </si>
  <si>
    <t>1cm/年を超える地盤沈下が見られなかった地域の割合（令和２年度実績は集計中）。</t>
    <phoneticPr fontId="5"/>
  </si>
  <si>
    <t>72/9</t>
    <phoneticPr fontId="5"/>
  </si>
  <si>
    <t>-</t>
    <phoneticPr fontId="5"/>
  </si>
  <si>
    <t>-</t>
    <phoneticPr fontId="5"/>
  </si>
  <si>
    <t>A.㈱エム・シー・アンド・ピー</t>
    <phoneticPr fontId="5"/>
  </si>
  <si>
    <t>B.パシフィックコンサルタンツ(株)</t>
    <phoneticPr fontId="5"/>
  </si>
  <si>
    <t>F. （株）アサノ大成基礎エンジニアリング</t>
    <phoneticPr fontId="5"/>
  </si>
  <si>
    <t>G.特定非営利活動法人地中熱利用促進協会</t>
    <phoneticPr fontId="5"/>
  </si>
  <si>
    <t>J.高倉産業（株）</t>
    <phoneticPr fontId="5"/>
  </si>
  <si>
    <t>支出額100万円未満のため非掲載</t>
    <phoneticPr fontId="5"/>
  </si>
  <si>
    <t>支出額100万円未満のため非掲載</t>
    <phoneticPr fontId="5"/>
  </si>
  <si>
    <t>新潟市浜町地盤沈下観測機器収集運搬・処分</t>
    <phoneticPr fontId="5"/>
  </si>
  <si>
    <t>高倉産業（株）</t>
    <phoneticPr fontId="5"/>
  </si>
  <si>
    <t>健全な地下水保全と持続可能な地下水利用に関する調査・検討</t>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</si>
  <si>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</si>
  <si>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</si>
  <si>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</si>
  <si>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</si>
  <si>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賃金</t>
    <rPh sb="0" eb="2">
      <t>チンギン</t>
    </rPh>
    <phoneticPr fontId="5"/>
  </si>
  <si>
    <t>雑役務費</t>
    <rPh sb="0" eb="1">
      <t>ザツ</t>
    </rPh>
    <rPh sb="1" eb="3">
      <t>エキム</t>
    </rPh>
    <rPh sb="3" eb="4">
      <t>ヒ</t>
    </rPh>
    <phoneticPr fontId="5"/>
  </si>
  <si>
    <t>消費税</t>
    <rPh sb="0" eb="3">
      <t>ショウヒゼイ</t>
    </rPh>
    <phoneticPr fontId="5"/>
  </si>
  <si>
    <t>延べ125人日</t>
    <rPh sb="0" eb="1">
      <t>ノ</t>
    </rPh>
    <rPh sb="5" eb="7">
      <t>ニンニチ</t>
    </rPh>
    <phoneticPr fontId="5"/>
  </si>
  <si>
    <t>対象委員（検討会2回、地域における取組支援（千葉県協議会）1回、ガイドライン説明会3回）</t>
    <rPh sb="0" eb="2">
      <t>タイショウ</t>
    </rPh>
    <rPh sb="2" eb="4">
      <t>イイン</t>
    </rPh>
    <rPh sb="5" eb="8">
      <t>ケントウカイ</t>
    </rPh>
    <rPh sb="9" eb="10">
      <t>カイ</t>
    </rPh>
    <rPh sb="11" eb="13">
      <t>チイキ</t>
    </rPh>
    <rPh sb="17" eb="18">
      <t>ト</t>
    </rPh>
    <rPh sb="18" eb="19">
      <t>ク</t>
    </rPh>
    <rPh sb="19" eb="21">
      <t>シエン</t>
    </rPh>
    <rPh sb="22" eb="25">
      <t>チバケン</t>
    </rPh>
    <rPh sb="25" eb="28">
      <t>キョウギカイ</t>
    </rPh>
    <rPh sb="30" eb="31">
      <t>カイ</t>
    </rPh>
    <rPh sb="38" eb="41">
      <t>セツメイカイ</t>
    </rPh>
    <rPh sb="42" eb="43">
      <t>カイ</t>
    </rPh>
    <phoneticPr fontId="5"/>
  </si>
  <si>
    <t>社員・委員等旅費（交通費、宿泊費）（検討会2回、関係者協議、地域における取組支援（千葉県協議会）、ガイドライン説明会）</t>
    <rPh sb="0" eb="2">
      <t>シャイン</t>
    </rPh>
    <rPh sb="3" eb="5">
      <t>イイン</t>
    </rPh>
    <rPh sb="5" eb="6">
      <t>トウ</t>
    </rPh>
    <rPh sb="6" eb="8">
      <t>リョヒ</t>
    </rPh>
    <rPh sb="9" eb="12">
      <t>コウツウヒ</t>
    </rPh>
    <rPh sb="13" eb="16">
      <t>シュクハクヒ</t>
    </rPh>
    <rPh sb="18" eb="21">
      <t>ケントウカイ</t>
    </rPh>
    <rPh sb="22" eb="23">
      <t>カイ</t>
    </rPh>
    <rPh sb="24" eb="27">
      <t>カンケイシャ</t>
    </rPh>
    <rPh sb="27" eb="29">
      <t>キョウギ</t>
    </rPh>
    <rPh sb="30" eb="32">
      <t>チイキ</t>
    </rPh>
    <rPh sb="36" eb="37">
      <t>ト</t>
    </rPh>
    <rPh sb="37" eb="38">
      <t>ク</t>
    </rPh>
    <rPh sb="38" eb="40">
      <t>シエン</t>
    </rPh>
    <rPh sb="41" eb="44">
      <t>チバケン</t>
    </rPh>
    <rPh sb="44" eb="47">
      <t>キョウギカイ</t>
    </rPh>
    <rPh sb="55" eb="58">
      <t>セツメイカイ</t>
    </rPh>
    <phoneticPr fontId="5"/>
  </si>
  <si>
    <t>検討会資料（全2回）、ガイドライン説明会資料（全4回）、ガイドライン、報告書印刷費</t>
    <rPh sb="0" eb="3">
      <t>ケントウカイ</t>
    </rPh>
    <rPh sb="3" eb="5">
      <t>シリョウ</t>
    </rPh>
    <rPh sb="6" eb="7">
      <t>ゼン</t>
    </rPh>
    <rPh sb="8" eb="9">
      <t>カイ</t>
    </rPh>
    <rPh sb="17" eb="20">
      <t>セツメイカイ</t>
    </rPh>
    <rPh sb="20" eb="22">
      <t>シリョウ</t>
    </rPh>
    <rPh sb="23" eb="24">
      <t>ゼン</t>
    </rPh>
    <rPh sb="25" eb="26">
      <t>カイ</t>
    </rPh>
    <rPh sb="35" eb="38">
      <t>ホウコクショ</t>
    </rPh>
    <rPh sb="38" eb="41">
      <t>インサツヒ</t>
    </rPh>
    <phoneticPr fontId="5"/>
  </si>
  <si>
    <t>アルバイト代</t>
    <rPh sb="5" eb="6">
      <t>ダイ</t>
    </rPh>
    <phoneticPr fontId="5"/>
  </si>
  <si>
    <t>派遣料等</t>
    <rPh sb="0" eb="2">
      <t>ハケン</t>
    </rPh>
    <rPh sb="2" eb="3">
      <t>リョウ</t>
    </rPh>
    <rPh sb="3" eb="4">
      <t>トウ</t>
    </rPh>
    <phoneticPr fontId="5"/>
  </si>
  <si>
    <t>硝酸性窒素及び亜硝酸性窒素による地下水汚染に対する取組の推進に関する検討</t>
  </si>
  <si>
    <t>・地盤沈下を始めとする地下水障害の防止や、再生可能エネルギーへの利用など、持続可能な地下水の保全と利用の実現を目的とした地下水採取規制のあり方について検討する。
・全国の地盤沈下等の状況について自治体から測量結果等の情報を取りまとめ、ホームページの更新を行い、情報の一元化と共有を図る。
・「有害物質を含むものとしての要件」について、その妥当性を検証するため、基準値の見直しを含めた規制のあり方の検討と物質の挙動等の知見の収集を行う。
・水質汚濁防止法に基づく地下水の水質の汚濁の状況の結果をとりまとめるとともに、汚染原因等を分析し、結果の公表を行う。
・水循環基本計画に基づく地下水マネジメントの推進にあたり、地域の関係者間の合意形成を図るために必要とされる、地下水の収支・挙動や汚染メカニズムや対策効果等の可視化を可能とし、地域の関係者が使用可能なシステムの構築に向けた検討を行う。また、地下水環境基準項目の中で超過率が最も高く、超過が長期にわたり継続している硝酸性窒素及び亜硝酸性窒素に対し、面的な地下水汚染に対し、地域が主体となった取組の推進の支援を実施する。</t>
    <rPh sb="476" eb="478">
      <t>シエン</t>
    </rPh>
    <rPh sb="479" eb="481">
      <t>ジッシ</t>
    </rPh>
    <phoneticPr fontId="5"/>
  </si>
  <si>
    <t>㈱エム・シー・アンド・ピー</t>
    <phoneticPr fontId="5"/>
  </si>
  <si>
    <t>(株)地域環境研究所</t>
    <phoneticPr fontId="5"/>
  </si>
  <si>
    <t>（株）アサノ大成基礎エンジニアリング</t>
    <phoneticPr fontId="5"/>
  </si>
  <si>
    <t>特定非営利活動法人地中熱利用促進協会</t>
    <phoneticPr fontId="5"/>
  </si>
  <si>
    <t>事業内容について精査し、必要な事業のみに費用を充てた。</t>
    <rPh sb="0" eb="2">
      <t>ジギョウ</t>
    </rPh>
    <rPh sb="2" eb="4">
      <t>ナイヨウ</t>
    </rPh>
    <rPh sb="8" eb="10">
      <t>セイサ</t>
    </rPh>
    <rPh sb="12" eb="14">
      <t>ヒツヨウ</t>
    </rPh>
    <rPh sb="15" eb="17">
      <t>ジギョウ</t>
    </rPh>
    <rPh sb="20" eb="22">
      <t>ヒヨウ</t>
    </rPh>
    <rPh sb="23" eb="24">
      <t>ア</t>
    </rPh>
    <phoneticPr fontId="5"/>
  </si>
  <si>
    <t>令和２年度実績は集計中であるが、顕著な地盤沈下や環境基準超過した井戸の割合は横ばいの状況である。</t>
    <rPh sb="0" eb="2">
      <t>レイワ</t>
    </rPh>
    <rPh sb="3" eb="5">
      <t>ネンド</t>
    </rPh>
    <rPh sb="4" eb="5">
      <t>ド</t>
    </rPh>
    <rPh sb="5" eb="7">
      <t>ジッセキ</t>
    </rPh>
    <rPh sb="8" eb="10">
      <t>シュウケイ</t>
    </rPh>
    <rPh sb="10" eb="11">
      <t>ナカ</t>
    </rPh>
    <rPh sb="16" eb="18">
      <t>ケンチョ</t>
    </rPh>
    <rPh sb="38" eb="39">
      <t>ヨコ</t>
    </rPh>
    <rPh sb="42" eb="44">
      <t>ジョウキョウ</t>
    </rPh>
    <phoneticPr fontId="5"/>
  </si>
  <si>
    <t>・国民や社会のニーズを的確に反映しつつ効率的・効果的な結果が得られるよう、事業の実施に努める。
・一者応札の改善に向けた取組については、引き続き遠方業者を考慮し、入札説明会参加を必須条件としないことで幅広い業者獲得に努める。
・硝酸性窒素及び亜硝酸性窒素に対する対策等について、一者応札の改善に向けた取組として、提案書の提出期限を延長する等競争性の高い調達を行うとともに、効率的な予算の執行に努める。</t>
    <phoneticPr fontId="5"/>
  </si>
  <si>
    <t>パシフィックコンサルタンツ(株)</t>
    <phoneticPr fontId="5"/>
  </si>
  <si>
    <t>東北緑化環境保全(株)</t>
    <rPh sb="0" eb="2">
      <t>トウホク</t>
    </rPh>
    <rPh sb="2" eb="4">
      <t>リョッカ</t>
    </rPh>
    <rPh sb="4" eb="6">
      <t>カンキョウ</t>
    </rPh>
    <rPh sb="6" eb="8">
      <t>ホゼン</t>
    </rPh>
    <phoneticPr fontId="5"/>
  </si>
  <si>
    <t>H.(株)ピーシーサポートサービス</t>
    <phoneticPr fontId="5"/>
  </si>
  <si>
    <t>(株)ピーシーサポートサービス</t>
    <phoneticPr fontId="5"/>
  </si>
  <si>
    <t>最低価格落札方式及び総合評価落札方式を採用し、競争性の確保に努めたが、一者応札が発生した。</t>
    <phoneticPr fontId="5"/>
  </si>
  <si>
    <t>継続監視調査井戸における硝酸性窒素及び亜硝酸性窒素による超過井戸割合の収束</t>
    <rPh sb="35" eb="37">
      <t>シュウソク</t>
    </rPh>
    <phoneticPr fontId="5"/>
  </si>
  <si>
    <t>検討会等開催数について、適切な活動実績である。</t>
    <rPh sb="3" eb="4">
      <t>トウ</t>
    </rPh>
    <phoneticPr fontId="5"/>
  </si>
  <si>
    <t>73/８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</si>
</sst>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4</xdr:rowOff>
    </xdr:from>
    <xdr:to>
      <xdr:col>43</xdr:col>
      <xdr:colOff>101466</xdr:colOff>
      <xdr:row>752</xdr:row>
      <xdr:rowOff>122467</xdr:rowOff>
    </xdr:to>
    <xdr:grpSp>
      <xdr:nvGrpSpPr>
        <xdr:cNvPr id="2" name="グループ化 1"/>
        <xdr:cNvGrpSpPr/>
      </xdr:nvGrpSpPr>
      <xdr:grpSpPr>
        <a:xfrm>
          <a:off x="1727200" y="45427904"/>
          <a:ext cx="7657966" cy="1544863"/>
          <a:chOff x="1638934" y="42560240"/>
          <a:chExt cx="6336666" cy="1538966"/>
        </a:xfrm>
      </xdr:grpSpPr>
      <xdr:grpSp>
        <xdr:nvGrpSpPr>
          <xdr:cNvPr id="3" name="グループ化 2"/>
          <xdr:cNvGrpSpPr/>
        </xdr:nvGrpSpPr>
        <xdr:grpSpPr>
          <a:xfrm>
            <a:off x="1638934" y="42566646"/>
            <a:ext cx="2934359" cy="1532560"/>
            <a:chOff x="1771344" y="31908756"/>
            <a:chExt cx="3202735" cy="888947"/>
          </a:xfrm>
        </xdr:grpSpPr>
        <xdr:sp macro="" textlink="">
          <xdr:nvSpPr>
            <xdr:cNvPr id="5" name="テキスト ボックス 4"/>
            <xdr:cNvSpPr txBox="1"/>
          </xdr:nvSpPr>
          <xdr:spPr bwMode="auto">
            <a:xfrm>
              <a:off x="1780380" y="31908756"/>
              <a:ext cx="3193699" cy="4044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j-ea"/>
                  <a:ea typeface="+mj-ea"/>
                </a:rPr>
                <a:t>環境省</a:t>
              </a:r>
              <a:endParaRPr kumimoji="1" lang="en-US" altLang="ja-JP" sz="1600">
                <a:latin typeface="+mj-ea"/>
                <a:ea typeface="+mj-ea"/>
              </a:endParaRPr>
            </a:p>
            <a:p>
              <a:pPr algn="ctr">
                <a:lnSpc>
                  <a:spcPts val="1700"/>
                </a:lnSpc>
              </a:pPr>
              <a:r>
                <a:rPr kumimoji="1" lang="en-US" altLang="ja-JP" sz="1600">
                  <a:latin typeface="+mj-ea"/>
                  <a:ea typeface="+mj-ea"/>
                </a:rPr>
                <a:t>77.3</a:t>
              </a:r>
              <a:r>
                <a:rPr kumimoji="1" lang="ja-JP" altLang="en-US" sz="1600">
                  <a:latin typeface="+mj-ea"/>
                  <a:ea typeface="+mj-ea"/>
                </a:rPr>
                <a:t>万円</a:t>
              </a:r>
            </a:p>
          </xdr:txBody>
        </xdr:sp>
        <xdr:sp macro="" textlink="">
          <xdr:nvSpPr>
            <xdr:cNvPr id="6" name="大かっこ 5"/>
            <xdr:cNvSpPr/>
          </xdr:nvSpPr>
          <xdr:spPr>
            <a:xfrm>
              <a:off x="1771344" y="32355635"/>
              <a:ext cx="3201323" cy="442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・事業内容の確定と契約</a:t>
              </a:r>
              <a:endParaRPr lang="en-US" altLang="ja-JP"/>
            </a:p>
            <a:p>
              <a:r>
                <a:rPr lang="ja-JP" altLang="en-US"/>
                <a:t>・事業進捗状況の確認</a:t>
              </a:r>
              <a:endParaRPr lang="en-US" altLang="ja-JP"/>
            </a:p>
            <a:p>
              <a:r>
                <a:rPr lang="ja-JP" altLang="en-US"/>
                <a:t>・事業成果の確認</a:t>
              </a:r>
            </a:p>
          </xdr:txBody>
        </xdr:sp>
      </xdr:grpSp>
      <xdr:sp macro="" textlink="">
        <xdr:nvSpPr>
          <xdr:cNvPr id="4" name="大かっこ 3"/>
          <xdr:cNvSpPr/>
        </xdr:nvSpPr>
        <xdr:spPr>
          <a:xfrm>
            <a:off x="4767206" y="42560240"/>
            <a:ext cx="3208394" cy="720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latin typeface="+mn-ea"/>
                <a:ea typeface="+mn-ea"/>
              </a:rPr>
              <a:t>・事業実施に係る事務費（人件費等）</a:t>
            </a:r>
            <a:r>
              <a:rPr kumimoji="1" lang="en-US" altLang="ja-JP" sz="1100">
                <a:solidFill>
                  <a:sysClr val="windowText" lastClr="000000"/>
                </a:solidFill>
                <a:latin typeface="+mn-ea"/>
                <a:ea typeface="+mn-ea"/>
              </a:rPr>
              <a:t>  </a:t>
            </a:r>
            <a:r>
              <a:rPr kumimoji="1" lang="en-US" altLang="ja-JP" sz="1100" baseline="0">
                <a:solidFill>
                  <a:sysClr val="windowText" lastClr="000000"/>
                </a:solidFill>
                <a:latin typeface="+mn-ea"/>
                <a:ea typeface="+mn-ea"/>
              </a:rPr>
              <a:t>3.6</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a:p>
            <a:pPr algn="l">
              <a:lnSpc>
                <a:spcPts val="1100"/>
              </a:lnSpc>
            </a:pPr>
            <a:r>
              <a:rPr kumimoji="1" lang="ja-JP" altLang="en-US" sz="1100">
                <a:solidFill>
                  <a:sysClr val="windowText" lastClr="000000"/>
                </a:solidFill>
                <a:latin typeface="+mn-ea"/>
                <a:ea typeface="+mn-ea"/>
              </a:rPr>
              <a:t>・印刷費　</a:t>
            </a:r>
            <a:r>
              <a:rPr kumimoji="1" lang="en-US" altLang="ja-JP" sz="1100">
                <a:solidFill>
                  <a:sysClr val="windowText" lastClr="000000"/>
                </a:solidFill>
                <a:latin typeface="+mn-ea"/>
                <a:ea typeface="+mn-ea"/>
              </a:rPr>
              <a:t>0.4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clientData/>
  </xdr:twoCellAnchor>
  <xdr:twoCellAnchor>
    <xdr:from>
      <xdr:col>8</xdr:col>
      <xdr:colOff>22411</xdr:colOff>
      <xdr:row>753</xdr:row>
      <xdr:rowOff>34386</xdr:rowOff>
    </xdr:from>
    <xdr:to>
      <xdr:col>49</xdr:col>
      <xdr:colOff>28319</xdr:colOff>
      <xdr:row>783</xdr:row>
      <xdr:rowOff>12207</xdr:rowOff>
    </xdr:to>
    <xdr:grpSp>
      <xdr:nvGrpSpPr>
        <xdr:cNvPr id="51" name="グループ化 50"/>
        <xdr:cNvGrpSpPr/>
      </xdr:nvGrpSpPr>
      <xdr:grpSpPr>
        <a:xfrm>
          <a:off x="1749611" y="47075186"/>
          <a:ext cx="8857808" cy="10950621"/>
          <a:chOff x="4717143" y="235543272"/>
          <a:chExt cx="7444479" cy="11035908"/>
        </a:xfrm>
      </xdr:grpSpPr>
      <xdr:cxnSp macro="">
        <xdr:nvCxnSpPr>
          <xdr:cNvPr id="7" name="カギ線コネクタ 6"/>
          <xdr:cNvCxnSpPr>
            <a:endCxn id="53" idx="1"/>
          </xdr:cNvCxnSpPr>
        </xdr:nvCxnSpPr>
        <xdr:spPr>
          <a:xfrm rot="16200000" flipH="1">
            <a:off x="-427428" y="240870119"/>
            <a:ext cx="10853632" cy="564489"/>
          </a:xfrm>
          <a:prstGeom prst="bentConnector2">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grpSp>
        <xdr:nvGrpSpPr>
          <xdr:cNvPr id="8" name="グループ化 7"/>
          <xdr:cNvGrpSpPr/>
        </xdr:nvGrpSpPr>
        <xdr:grpSpPr>
          <a:xfrm>
            <a:off x="5291464" y="235543272"/>
            <a:ext cx="3153288" cy="979418"/>
            <a:chOff x="2964339" y="48359565"/>
            <a:chExt cx="3108959" cy="943989"/>
          </a:xfrm>
        </xdr:grpSpPr>
        <xdr:sp macro="" textlink="">
          <xdr:nvSpPr>
            <xdr:cNvPr id="11" name="テキスト ボックス 10"/>
            <xdr:cNvSpPr txBox="1"/>
          </xdr:nvSpPr>
          <xdr:spPr bwMode="auto">
            <a:xfrm>
              <a:off x="2964339" y="48638111"/>
              <a:ext cx="3108959" cy="6654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A</a:t>
              </a:r>
              <a:r>
                <a:rPr kumimoji="1" lang="ja-JP" altLang="en-US" sz="1600">
                  <a:latin typeface="+mj-ea"/>
                  <a:ea typeface="+mj-ea"/>
                </a:rPr>
                <a:t>．㈱エム・シー・アンド・ピー</a:t>
              </a:r>
              <a:endParaRPr kumimoji="1" lang="en-US" altLang="ja-JP" sz="1600">
                <a:latin typeface="+mj-ea"/>
                <a:ea typeface="+mj-ea"/>
              </a:endParaRPr>
            </a:p>
            <a:p>
              <a:pPr algn="ctr">
                <a:lnSpc>
                  <a:spcPts val="1900"/>
                </a:lnSpc>
              </a:pPr>
              <a:r>
                <a:rPr kumimoji="1" lang="en-US" altLang="ja-JP" sz="1600">
                  <a:latin typeface="+mj-ea"/>
                  <a:ea typeface="+mj-ea"/>
                </a:rPr>
                <a:t>24</a:t>
              </a:r>
              <a:r>
                <a:rPr kumimoji="1" lang="ja-JP" altLang="en-US" sz="1600">
                  <a:latin typeface="+mj-ea"/>
                  <a:ea typeface="+mj-ea"/>
                </a:rPr>
                <a:t>百万円</a:t>
              </a:r>
            </a:p>
          </xdr:txBody>
        </xdr:sp>
        <xdr:sp macro="" textlink="">
          <xdr:nvSpPr>
            <xdr:cNvPr id="10" name="テキスト ボックス 9"/>
            <xdr:cNvSpPr txBox="1"/>
          </xdr:nvSpPr>
          <xdr:spPr bwMode="auto">
            <a:xfrm>
              <a:off x="2964339" y="48359565"/>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随意契約（企画競争）</a:t>
              </a:r>
              <a:r>
                <a:rPr kumimoji="1" lang="en-US" altLang="ja-JP" sz="1600">
                  <a:latin typeface="+mj-ea"/>
                  <a:ea typeface="+mj-ea"/>
                </a:rPr>
                <a:t>】</a:t>
              </a:r>
              <a:endParaRPr kumimoji="1" lang="ja-JP" altLang="en-US" sz="1600">
                <a:latin typeface="+mj-ea"/>
                <a:ea typeface="+mj-ea"/>
              </a:endParaRPr>
            </a:p>
          </xdr:txBody>
        </xdr:sp>
      </xdr:grpSp>
      <xdr:grpSp>
        <xdr:nvGrpSpPr>
          <xdr:cNvPr id="13" name="グループ化 12"/>
          <xdr:cNvGrpSpPr/>
        </xdr:nvGrpSpPr>
        <xdr:grpSpPr>
          <a:xfrm>
            <a:off x="5288643" y="237100752"/>
            <a:ext cx="3168814" cy="1599616"/>
            <a:chOff x="2910838" y="46288879"/>
            <a:chExt cx="3111241" cy="1609737"/>
          </a:xfrm>
        </xdr:grpSpPr>
        <xdr:grpSp>
          <xdr:nvGrpSpPr>
            <xdr:cNvPr id="14" name="グループ化 13"/>
            <xdr:cNvGrpSpPr/>
          </xdr:nvGrpSpPr>
          <xdr:grpSpPr>
            <a:xfrm>
              <a:off x="2915918" y="46566165"/>
              <a:ext cx="3106161" cy="1332451"/>
              <a:chOff x="3049213" y="39009867"/>
              <a:chExt cx="3776909" cy="1842667"/>
            </a:xfrm>
          </xdr:grpSpPr>
          <xdr:sp macro="" textlink="">
            <xdr:nvSpPr>
              <xdr:cNvPr id="16" name="テキスト ボックス 15"/>
              <xdr:cNvSpPr txBox="1"/>
            </xdr:nvSpPr>
            <xdr:spPr bwMode="auto">
              <a:xfrm>
                <a:off x="3049213" y="39009867"/>
                <a:ext cx="3764554" cy="9857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B</a:t>
                </a:r>
                <a:r>
                  <a:rPr kumimoji="1" lang="ja-JP" altLang="en-US" sz="1600">
                    <a:latin typeface="+mj-ea"/>
                    <a:ea typeface="+mj-ea"/>
                  </a:rPr>
                  <a:t>．パシフィックコンサルタンツ</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21.9</a:t>
                </a:r>
                <a:r>
                  <a:rPr kumimoji="1" lang="ja-JP" altLang="en-US" sz="1600">
                    <a:latin typeface="+mj-ea"/>
                    <a:ea typeface="+mj-ea"/>
                  </a:rPr>
                  <a:t>百万円</a:t>
                </a:r>
              </a:p>
            </xdr:txBody>
          </xdr:sp>
          <xdr:sp macro="" textlink="">
            <xdr:nvSpPr>
              <xdr:cNvPr id="17" name="大かっこ 16"/>
              <xdr:cNvSpPr/>
            </xdr:nvSpPr>
            <xdr:spPr>
              <a:xfrm>
                <a:off x="3061568" y="40093298"/>
                <a:ext cx="3764554" cy="7592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硝酸性窒素及び亜硝酸性窒素による地下水汚染に対する取組の推進に関する検討</a:t>
                </a:r>
                <a:endParaRPr lang="ja-JP" altLang="ja-JP">
                  <a:effectLst/>
                </a:endParaRPr>
              </a:p>
            </xdr:txBody>
          </xdr:sp>
        </xdr:grpSp>
        <xdr:sp macro="" textlink="">
          <xdr:nvSpPr>
            <xdr:cNvPr id="15" name="テキスト ボックス 14"/>
            <xdr:cNvSpPr txBox="1"/>
          </xdr:nvSpPr>
          <xdr:spPr bwMode="auto">
            <a:xfrm>
              <a:off x="2910838" y="46288879"/>
              <a:ext cx="3096000" cy="359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一般競争契約（総合評価）</a:t>
              </a:r>
              <a:r>
                <a:rPr kumimoji="1" lang="en-US" altLang="ja-JP" sz="1600">
                  <a:latin typeface="+mj-ea"/>
                  <a:ea typeface="+mj-ea"/>
                </a:rPr>
                <a:t>】</a:t>
              </a:r>
              <a:endParaRPr kumimoji="1" lang="ja-JP" altLang="en-US" sz="1600">
                <a:latin typeface="+mj-ea"/>
                <a:ea typeface="+mj-ea"/>
              </a:endParaRPr>
            </a:p>
          </xdr:txBody>
        </xdr:sp>
      </xdr:grpSp>
      <xdr:grpSp>
        <xdr:nvGrpSpPr>
          <xdr:cNvPr id="18" name="グループ化 17"/>
          <xdr:cNvGrpSpPr/>
        </xdr:nvGrpSpPr>
        <xdr:grpSpPr>
          <a:xfrm>
            <a:off x="5288643" y="240127472"/>
            <a:ext cx="3150187" cy="1618285"/>
            <a:chOff x="2926079" y="46570500"/>
            <a:chExt cx="3096001" cy="2219077"/>
          </a:xfrm>
        </xdr:grpSpPr>
        <xdr:grpSp>
          <xdr:nvGrpSpPr>
            <xdr:cNvPr id="19" name="グループ化 18"/>
            <xdr:cNvGrpSpPr/>
          </xdr:nvGrpSpPr>
          <xdr:grpSpPr>
            <a:xfrm>
              <a:off x="2926079" y="46970619"/>
              <a:ext cx="3096000" cy="1818958"/>
              <a:chOff x="3070330" y="41620589"/>
              <a:chExt cx="3749528" cy="2166872"/>
            </a:xfrm>
          </xdr:grpSpPr>
          <xdr:sp macro="" textlink="">
            <xdr:nvSpPr>
              <xdr:cNvPr id="21" name="テキスト ボックス 20"/>
              <xdr:cNvSpPr txBox="1"/>
            </xdr:nvSpPr>
            <xdr:spPr bwMode="auto">
              <a:xfrm>
                <a:off x="3070330" y="41620589"/>
                <a:ext cx="3749528" cy="11588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D</a:t>
                </a:r>
                <a:r>
                  <a:rPr kumimoji="1" lang="ja-JP" altLang="en-US" sz="1600">
                    <a:latin typeface="+mj-ea"/>
                    <a:ea typeface="+mj-ea"/>
                  </a:rPr>
                  <a:t>．中央開発</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10.1</a:t>
                </a:r>
                <a:r>
                  <a:rPr kumimoji="1" lang="ja-JP" altLang="en-US" sz="1600">
                    <a:latin typeface="+mj-ea"/>
                    <a:ea typeface="+mj-ea"/>
                  </a:rPr>
                  <a:t>百万円</a:t>
                </a:r>
              </a:p>
            </xdr:txBody>
          </xdr:sp>
          <xdr:sp macro="" textlink="">
            <xdr:nvSpPr>
              <xdr:cNvPr id="22" name="大かっこ 21"/>
              <xdr:cNvSpPr/>
            </xdr:nvSpPr>
            <xdr:spPr>
              <a:xfrm>
                <a:off x="3070330" y="42858484"/>
                <a:ext cx="3749528" cy="928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b="0" i="0" u="none" strike="noStrike" baseline="0" smtClean="0">
                    <a:solidFill>
                      <a:schemeClr val="tx1"/>
                    </a:solidFill>
                    <a:latin typeface="+mn-lt"/>
                    <a:ea typeface="+mn-ea"/>
                    <a:cs typeface="+mn-cs"/>
                  </a:rPr>
                  <a:t>健全な地下水保全と持続可能な地下水利用に関する調査・検討</a:t>
                </a:r>
                <a:endParaRPr lang="en-US" altLang="ja-JP"/>
              </a:p>
            </xdr:txBody>
          </xdr:sp>
        </xdr:grpSp>
        <xdr:sp macro="" textlink="">
          <xdr:nvSpPr>
            <xdr:cNvPr id="20" name="テキスト ボックス 19"/>
            <xdr:cNvSpPr txBox="1"/>
          </xdr:nvSpPr>
          <xdr:spPr bwMode="auto">
            <a:xfrm>
              <a:off x="2926080" y="46570500"/>
              <a:ext cx="3096000" cy="490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一般競争契約（総合評価）</a:t>
              </a:r>
              <a:r>
                <a:rPr kumimoji="1" lang="en-US" altLang="ja-JP" sz="1600">
                  <a:latin typeface="+mj-ea"/>
                  <a:ea typeface="+mj-ea"/>
                </a:rPr>
                <a:t>】</a:t>
              </a:r>
              <a:endParaRPr kumimoji="1" lang="ja-JP" altLang="en-US" sz="1600">
                <a:latin typeface="+mj-ea"/>
                <a:ea typeface="+mj-ea"/>
              </a:endParaRPr>
            </a:p>
          </xdr:txBody>
        </xdr:sp>
      </xdr:grpSp>
      <xdr:grpSp>
        <xdr:nvGrpSpPr>
          <xdr:cNvPr id="28" name="グループ化 27"/>
          <xdr:cNvGrpSpPr/>
        </xdr:nvGrpSpPr>
        <xdr:grpSpPr>
          <a:xfrm>
            <a:off x="5275943" y="244625494"/>
            <a:ext cx="3150188" cy="1345796"/>
            <a:chOff x="3545363" y="40120276"/>
            <a:chExt cx="3628320" cy="1674366"/>
          </a:xfrm>
        </xdr:grpSpPr>
        <xdr:sp macro="" textlink="">
          <xdr:nvSpPr>
            <xdr:cNvPr id="29" name="テキスト ボックス 28"/>
            <xdr:cNvSpPr txBox="1"/>
          </xdr:nvSpPr>
          <xdr:spPr bwMode="auto">
            <a:xfrm>
              <a:off x="3545365" y="40523704"/>
              <a:ext cx="3628318" cy="8692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eaLnBrk="1" fontAlgn="auto" latinLnBrk="0" hangingPunct="1"/>
              <a:r>
                <a:rPr kumimoji="1" lang="en-US" altLang="ja-JP" sz="1600" b="0" i="0" baseline="0">
                  <a:solidFill>
                    <a:schemeClr val="dk1"/>
                  </a:solidFill>
                  <a:effectLst/>
                  <a:latin typeface="+mn-ea"/>
                  <a:ea typeface="+mn-ea"/>
                  <a:cs typeface="+mn-cs"/>
                </a:rPr>
                <a:t>H</a:t>
              </a:r>
              <a:r>
                <a:rPr kumimoji="1" lang="ja-JP" altLang="ja-JP" sz="1600" b="0" i="0" baseline="0">
                  <a:solidFill>
                    <a:schemeClr val="dk1"/>
                  </a:solidFill>
                  <a:effectLst/>
                  <a:latin typeface="+mn-ea"/>
                  <a:ea typeface="+mn-ea"/>
                  <a:cs typeface="+mn-cs"/>
                </a:rPr>
                <a:t>．</a:t>
              </a:r>
              <a:r>
                <a:rPr kumimoji="1" lang="en-US" altLang="ja-JP" sz="1600" b="0" i="0" baseline="0">
                  <a:solidFill>
                    <a:schemeClr val="dk1"/>
                  </a:solidFill>
                  <a:effectLst/>
                  <a:latin typeface="+mn-ea"/>
                  <a:ea typeface="+mn-ea"/>
                  <a:cs typeface="+mn-cs"/>
                </a:rPr>
                <a:t>(</a:t>
              </a:r>
              <a:r>
                <a:rPr kumimoji="1" lang="ja-JP" altLang="ja-JP" sz="1600" b="0" i="0" baseline="0">
                  <a:solidFill>
                    <a:schemeClr val="dk1"/>
                  </a:solidFill>
                  <a:effectLst/>
                  <a:latin typeface="+mn-ea"/>
                  <a:ea typeface="+mn-ea"/>
                  <a:cs typeface="+mn-cs"/>
                </a:rPr>
                <a:t>株</a:t>
              </a:r>
              <a:r>
                <a:rPr kumimoji="1" lang="en-US" altLang="ja-JP" sz="1600" b="0" i="0" baseline="0">
                  <a:solidFill>
                    <a:schemeClr val="dk1"/>
                  </a:solidFill>
                  <a:effectLst/>
                  <a:latin typeface="+mn-ea"/>
                  <a:ea typeface="+mn-ea"/>
                  <a:cs typeface="+mn-cs"/>
                </a:rPr>
                <a:t>)</a:t>
              </a:r>
              <a:r>
                <a:rPr kumimoji="1" lang="ja-JP" altLang="ja-JP" sz="1600" b="0" i="0" baseline="0">
                  <a:solidFill>
                    <a:schemeClr val="dk1"/>
                  </a:solidFill>
                  <a:effectLst/>
                  <a:latin typeface="+mn-ea"/>
                  <a:ea typeface="+mn-ea"/>
                  <a:cs typeface="+mn-cs"/>
                </a:rPr>
                <a:t>ピーシーサポートサービス</a:t>
              </a:r>
              <a:endParaRPr lang="ja-JP" altLang="ja-JP" sz="1600">
                <a:effectLst/>
                <a:latin typeface="+mn-ea"/>
                <a:ea typeface="+mn-ea"/>
              </a:endParaRPr>
            </a:p>
            <a:p>
              <a:pPr algn="ctr" eaLnBrk="1" fontAlgn="auto" latinLnBrk="0" hangingPunct="1"/>
              <a:r>
                <a:rPr kumimoji="1" lang="ja-JP" altLang="ja-JP" sz="1600" b="0" i="0" baseline="0">
                  <a:solidFill>
                    <a:schemeClr val="dk1"/>
                  </a:solidFill>
                  <a:effectLst/>
                  <a:latin typeface="+mn-ea"/>
                  <a:ea typeface="+mn-ea"/>
                  <a:cs typeface="+mn-cs"/>
                </a:rPr>
                <a:t>１</a:t>
              </a:r>
              <a:r>
                <a:rPr kumimoji="1" lang="en-US" altLang="ja-JP" sz="1600" b="0" i="0" baseline="0">
                  <a:solidFill>
                    <a:schemeClr val="dk1"/>
                  </a:solidFill>
                  <a:effectLst/>
                  <a:latin typeface="+mn-ea"/>
                  <a:ea typeface="+mn-ea"/>
                  <a:cs typeface="+mn-cs"/>
                </a:rPr>
                <a:t>.5</a:t>
              </a:r>
              <a:r>
                <a:rPr kumimoji="1" lang="ja-JP" altLang="ja-JP" sz="1600" b="0" i="0" baseline="0">
                  <a:solidFill>
                    <a:schemeClr val="dk1"/>
                  </a:solidFill>
                  <a:effectLst/>
                  <a:latin typeface="+mn-ea"/>
                  <a:ea typeface="+mn-ea"/>
                  <a:cs typeface="+mn-cs"/>
                </a:rPr>
                <a:t>百万円</a:t>
              </a:r>
              <a:endParaRPr lang="ja-JP" altLang="ja-JP" sz="1600">
                <a:effectLst/>
                <a:latin typeface="+mn-ea"/>
                <a:ea typeface="+mn-ea"/>
              </a:endParaRPr>
            </a:p>
          </xdr:txBody>
        </xdr:sp>
        <xdr:sp macro="" textlink="">
          <xdr:nvSpPr>
            <xdr:cNvPr id="30" name="大かっこ 29"/>
            <xdr:cNvSpPr/>
          </xdr:nvSpPr>
          <xdr:spPr>
            <a:xfrm>
              <a:off x="3545363" y="41463497"/>
              <a:ext cx="3628318" cy="3311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地下水質測定結果集計・解析</a:t>
              </a:r>
              <a:endParaRPr lang="ja-JP" altLang="ja-JP">
                <a:effectLst/>
              </a:endParaRPr>
            </a:p>
          </xdr:txBody>
        </xdr:sp>
        <xdr:sp macro="" textlink="">
          <xdr:nvSpPr>
            <xdr:cNvPr id="31" name="テキスト ボックス 30"/>
            <xdr:cNvSpPr txBox="1"/>
          </xdr:nvSpPr>
          <xdr:spPr bwMode="auto">
            <a:xfrm>
              <a:off x="3545363" y="40120276"/>
              <a:ext cx="3628318" cy="42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ja-JP" sz="1600" b="0" i="0" baseline="0">
                  <a:solidFill>
                    <a:schemeClr val="dk1"/>
                  </a:solidFill>
                  <a:effectLst/>
                  <a:latin typeface="+mn-lt"/>
                  <a:ea typeface="+mn-ea"/>
                  <a:cs typeface="+mn-cs"/>
                </a:rPr>
                <a:t>一般競争契約（最低価格</a:t>
              </a:r>
              <a:r>
                <a:rPr kumimoji="1" lang="ja-JP" altLang="ja-JP" sz="1100" b="0" i="0" baseline="0">
                  <a:solidFill>
                    <a:schemeClr val="dk1"/>
                  </a:solidFill>
                  <a:effectLst/>
                  <a:latin typeface="+mn-lt"/>
                  <a:ea typeface="+mn-ea"/>
                  <a:cs typeface="+mn-cs"/>
                </a:rPr>
                <a:t>）</a:t>
              </a:r>
              <a:r>
                <a:rPr kumimoji="1" lang="en-US" altLang="ja-JP" sz="1600">
                  <a:latin typeface="+mj-ea"/>
                  <a:ea typeface="+mj-ea"/>
                </a:rPr>
                <a:t>】</a:t>
              </a:r>
              <a:endParaRPr kumimoji="1" lang="ja-JP" altLang="en-US" sz="1600">
                <a:latin typeface="+mj-ea"/>
                <a:ea typeface="+mj-ea"/>
              </a:endParaRPr>
            </a:p>
          </xdr:txBody>
        </xdr:sp>
      </xdr:grpSp>
      <xdr:grpSp>
        <xdr:nvGrpSpPr>
          <xdr:cNvPr id="32" name="グループ化 31"/>
          <xdr:cNvGrpSpPr/>
        </xdr:nvGrpSpPr>
        <xdr:grpSpPr>
          <a:xfrm>
            <a:off x="5275944" y="241743549"/>
            <a:ext cx="4008931" cy="1432300"/>
            <a:chOff x="2939041" y="50696301"/>
            <a:chExt cx="3938663" cy="1415181"/>
          </a:xfrm>
        </xdr:grpSpPr>
        <xdr:grpSp>
          <xdr:nvGrpSpPr>
            <xdr:cNvPr id="33" name="グループ化 32"/>
            <xdr:cNvGrpSpPr/>
          </xdr:nvGrpSpPr>
          <xdr:grpSpPr>
            <a:xfrm>
              <a:off x="2939041" y="50987749"/>
              <a:ext cx="3938663" cy="1123733"/>
              <a:chOff x="3567001" y="42962475"/>
              <a:chExt cx="4632507" cy="2520175"/>
            </a:xfrm>
          </xdr:grpSpPr>
          <xdr:sp macro="" textlink="">
            <xdr:nvSpPr>
              <xdr:cNvPr id="35" name="テキスト ボックス 34"/>
              <xdr:cNvSpPr txBox="1"/>
            </xdr:nvSpPr>
            <xdr:spPr bwMode="auto">
              <a:xfrm>
                <a:off x="3567001" y="42962475"/>
                <a:ext cx="4632507" cy="15985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F</a:t>
                </a:r>
                <a:r>
                  <a:rPr kumimoji="1" lang="ja-JP" altLang="en-US" sz="1600">
                    <a:latin typeface="+mj-ea"/>
                    <a:ea typeface="+mj-ea"/>
                  </a:rPr>
                  <a:t>．（株）アサノ大成基礎エンジニアリング</a:t>
                </a:r>
                <a:endParaRPr kumimoji="1" lang="en-US" altLang="ja-JP" sz="1600">
                  <a:latin typeface="+mj-ea"/>
                  <a:ea typeface="+mj-ea"/>
                </a:endParaRPr>
              </a:p>
              <a:p>
                <a:pPr algn="ctr">
                  <a:lnSpc>
                    <a:spcPts val="1900"/>
                  </a:lnSpc>
                </a:pPr>
                <a:r>
                  <a:rPr kumimoji="1" lang="en-US" altLang="ja-JP" sz="1600">
                    <a:latin typeface="+mj-ea"/>
                    <a:ea typeface="+mj-ea"/>
                  </a:rPr>
                  <a:t>3.9</a:t>
                </a:r>
                <a:r>
                  <a:rPr kumimoji="1" lang="ja-JP" altLang="en-US" sz="1600">
                    <a:latin typeface="+mj-ea"/>
                    <a:ea typeface="+mj-ea"/>
                  </a:rPr>
                  <a:t>百万円</a:t>
                </a:r>
              </a:p>
            </xdr:txBody>
          </xdr:sp>
          <xdr:sp macro="" textlink="">
            <xdr:nvSpPr>
              <xdr:cNvPr id="36" name="大かっこ 35"/>
              <xdr:cNvSpPr/>
            </xdr:nvSpPr>
            <xdr:spPr>
              <a:xfrm>
                <a:off x="3581631" y="44675284"/>
                <a:ext cx="3641398" cy="807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地中熱普及に関する調査・検討</a:t>
                </a:r>
              </a:p>
            </xdr:txBody>
          </xdr:sp>
        </xdr:grpSp>
        <xdr:sp macro="" textlink="">
          <xdr:nvSpPr>
            <xdr:cNvPr id="34" name="テキスト ボックス 33"/>
            <xdr:cNvSpPr txBox="1"/>
          </xdr:nvSpPr>
          <xdr:spPr bwMode="auto">
            <a:xfrm>
              <a:off x="2941579" y="50696301"/>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一般競争契約（総合評価）</a:t>
              </a:r>
              <a:r>
                <a:rPr kumimoji="1" lang="en-US" altLang="ja-JP" sz="1600">
                  <a:latin typeface="+mj-ea"/>
                  <a:ea typeface="+mj-ea"/>
                </a:rPr>
                <a:t>】</a:t>
              </a:r>
              <a:endParaRPr kumimoji="1" lang="ja-JP" altLang="en-US" sz="1600">
                <a:latin typeface="+mj-ea"/>
                <a:ea typeface="+mj-ea"/>
              </a:endParaRPr>
            </a:p>
          </xdr:txBody>
        </xdr:sp>
      </xdr:grpSp>
      <xdr:grpSp>
        <xdr:nvGrpSpPr>
          <xdr:cNvPr id="37" name="グループ化 36"/>
          <xdr:cNvGrpSpPr/>
        </xdr:nvGrpSpPr>
        <xdr:grpSpPr>
          <a:xfrm>
            <a:off x="5275942" y="243226474"/>
            <a:ext cx="4589503" cy="1351327"/>
            <a:chOff x="3533455" y="40261015"/>
            <a:chExt cx="5284267" cy="1600379"/>
          </a:xfrm>
        </xdr:grpSpPr>
        <xdr:sp macro="" textlink="">
          <xdr:nvSpPr>
            <xdr:cNvPr id="38" name="テキスト ボックス 37"/>
            <xdr:cNvSpPr txBox="1"/>
          </xdr:nvSpPr>
          <xdr:spPr bwMode="auto">
            <a:xfrm>
              <a:off x="3533455" y="40594429"/>
              <a:ext cx="5284267" cy="8354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G</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．特定非営利活動法人地中熱利用促進協会</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3.5</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sp macro="" textlink="">
          <xdr:nvSpPr>
            <xdr:cNvPr id="39" name="大かっこ 38"/>
            <xdr:cNvSpPr/>
          </xdr:nvSpPr>
          <xdr:spPr>
            <a:xfrm>
              <a:off x="3545363" y="41469867"/>
              <a:ext cx="3628318" cy="391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地中熱利用システムの利用状況に関する調査</a:t>
              </a:r>
              <a:endParaRPr lang="ja-JP" altLang="ja-JP">
                <a:effectLst/>
              </a:endParaRPr>
            </a:p>
            <a:p>
              <a:endParaRPr lang="ja-JP" altLang="en-US"/>
            </a:p>
          </xdr:txBody>
        </xdr:sp>
        <xdr:sp macro="" textlink="">
          <xdr:nvSpPr>
            <xdr:cNvPr id="40" name="テキスト ボックス 39"/>
            <xdr:cNvSpPr txBox="1"/>
          </xdr:nvSpPr>
          <xdr:spPr bwMode="auto">
            <a:xfrm>
              <a:off x="3545363" y="40261015"/>
              <a:ext cx="3628318" cy="42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一般競争契約（最低価格）</a:t>
              </a:r>
              <a:r>
                <a:rPr kumimoji="1" lang="en-US" altLang="ja-JP" sz="1600">
                  <a:latin typeface="+mj-ea"/>
                  <a:ea typeface="+mj-ea"/>
                </a:rPr>
                <a:t>】</a:t>
              </a:r>
              <a:endParaRPr kumimoji="1" lang="ja-JP" altLang="en-US" sz="1600">
                <a:latin typeface="+mj-ea"/>
                <a:ea typeface="+mj-ea"/>
              </a:endParaRPr>
            </a:p>
          </xdr:txBody>
        </xdr:sp>
      </xdr:grpSp>
      <xdr:grpSp>
        <xdr:nvGrpSpPr>
          <xdr:cNvPr id="41" name="グループ化 40"/>
          <xdr:cNvGrpSpPr/>
        </xdr:nvGrpSpPr>
        <xdr:grpSpPr>
          <a:xfrm>
            <a:off x="9001276" y="240158018"/>
            <a:ext cx="3160346" cy="1632777"/>
            <a:chOff x="6215381" y="45886602"/>
            <a:chExt cx="3106159" cy="1486286"/>
          </a:xfrm>
        </xdr:grpSpPr>
        <xdr:grpSp>
          <xdr:nvGrpSpPr>
            <xdr:cNvPr id="42" name="グループ化 41"/>
            <xdr:cNvGrpSpPr/>
          </xdr:nvGrpSpPr>
          <xdr:grpSpPr>
            <a:xfrm>
              <a:off x="6215381" y="46160516"/>
              <a:ext cx="3101340" cy="1212372"/>
              <a:chOff x="3127440" y="41171146"/>
              <a:chExt cx="3718998" cy="1542353"/>
            </a:xfrm>
          </xdr:grpSpPr>
          <xdr:sp macro="" textlink="">
            <xdr:nvSpPr>
              <xdr:cNvPr id="44" name="テキスト ボックス 43"/>
              <xdr:cNvSpPr txBox="1"/>
            </xdr:nvSpPr>
            <xdr:spPr bwMode="auto">
              <a:xfrm>
                <a:off x="3133843" y="41171146"/>
                <a:ext cx="3712595" cy="8210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E</a:t>
                </a:r>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地域環境研究所</a:t>
                </a:r>
              </a:p>
              <a:p>
                <a:pPr algn="ctr">
                  <a:lnSpc>
                    <a:spcPts val="1900"/>
                  </a:lnSpc>
                </a:pPr>
                <a:r>
                  <a:rPr kumimoji="1" lang="en-US" altLang="ja-JP" sz="1600">
                    <a:latin typeface="+mj-ea"/>
                    <a:ea typeface="+mj-ea"/>
                  </a:rPr>
                  <a:t>0.2</a:t>
                </a:r>
                <a:r>
                  <a:rPr kumimoji="1" lang="ja-JP" altLang="en-US" sz="1600">
                    <a:latin typeface="+mj-ea"/>
                    <a:ea typeface="+mj-ea"/>
                  </a:rPr>
                  <a:t>百万円</a:t>
                </a:r>
              </a:p>
            </xdr:txBody>
          </xdr:sp>
          <xdr:sp macro="" textlink="">
            <xdr:nvSpPr>
              <xdr:cNvPr id="45" name="大かっこ 44"/>
              <xdr:cNvSpPr/>
            </xdr:nvSpPr>
            <xdr:spPr>
              <a:xfrm>
                <a:off x="3127440" y="42038051"/>
                <a:ext cx="3712595" cy="675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ガイドラインの改</a:t>
                </a:r>
                <a:r>
                  <a:rPr lang="ja-JP" altLang="en-US" sz="1100">
                    <a:solidFill>
                      <a:schemeClr val="tx1"/>
                    </a:solidFill>
                    <a:effectLst/>
                    <a:latin typeface="+mn-lt"/>
                    <a:ea typeface="+mn-ea"/>
                    <a:cs typeface="+mn-cs"/>
                  </a:rPr>
                  <a:t>訂</a:t>
                </a:r>
                <a:r>
                  <a:rPr lang="ja-JP" altLang="ja-JP" sz="1100">
                    <a:solidFill>
                      <a:schemeClr val="tx1"/>
                    </a:solidFill>
                    <a:effectLst/>
                    <a:latin typeface="+mn-lt"/>
                    <a:ea typeface="+mn-ea"/>
                    <a:cs typeface="+mn-cs"/>
                  </a:rPr>
                  <a:t>に向けた方針の整理に関する資料収集・とりまとめ補助業務</a:t>
                </a:r>
                <a:endParaRPr lang="ja-JP" altLang="ja-JP">
                  <a:effectLst/>
                </a:endParaRPr>
              </a:p>
            </xdr:txBody>
          </xdr:sp>
        </xdr:grpSp>
        <xdr:sp macro="" textlink="">
          <xdr:nvSpPr>
            <xdr:cNvPr id="43" name="テキスト ボックス 42"/>
            <xdr:cNvSpPr txBox="1"/>
          </xdr:nvSpPr>
          <xdr:spPr bwMode="auto">
            <a:xfrm>
              <a:off x="6225540" y="45886602"/>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再委任</a:t>
              </a:r>
              <a:r>
                <a:rPr kumimoji="1" lang="en-US" altLang="ja-JP" sz="1600">
                  <a:latin typeface="+mj-ea"/>
                  <a:ea typeface="+mj-ea"/>
                </a:rPr>
                <a:t>【</a:t>
              </a:r>
              <a:r>
                <a:rPr kumimoji="1" lang="ja-JP" altLang="en-US" sz="1600">
                  <a:latin typeface="+mj-ea"/>
                  <a:ea typeface="+mj-ea"/>
                </a:rPr>
                <a:t>随意契約（その他）</a:t>
              </a:r>
              <a:r>
                <a:rPr kumimoji="1" lang="en-US" altLang="ja-JP" sz="1600">
                  <a:latin typeface="+mj-ea"/>
                  <a:ea typeface="+mj-ea"/>
                </a:rPr>
                <a:t>】</a:t>
              </a:r>
              <a:endParaRPr kumimoji="1" lang="ja-JP" altLang="en-US" sz="1600">
                <a:latin typeface="+mj-ea"/>
                <a:ea typeface="+mj-ea"/>
              </a:endParaRPr>
            </a:p>
          </xdr:txBody>
        </xdr:sp>
      </xdr:grpSp>
      <xdr:cxnSp macro="">
        <xdr:nvCxnSpPr>
          <xdr:cNvPr id="46" name="直線矢印コネクタ 45"/>
          <xdr:cNvCxnSpPr>
            <a:endCxn id="11" idx="1"/>
          </xdr:cNvCxnSpPr>
        </xdr:nvCxnSpPr>
        <xdr:spPr>
          <a:xfrm>
            <a:off x="4717143" y="236169806"/>
            <a:ext cx="575731" cy="25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xdr:cNvCxnSpPr/>
        </xdr:nvCxnSpPr>
        <xdr:spPr>
          <a:xfrm>
            <a:off x="4727223" y="240796184"/>
            <a:ext cx="575731" cy="25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xdr:nvCxnSpPr>
        <xdr:spPr>
          <a:xfrm>
            <a:off x="4717143" y="242403917"/>
            <a:ext cx="575731" cy="25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xdr:cNvCxnSpPr/>
        </xdr:nvCxnSpPr>
        <xdr:spPr>
          <a:xfrm>
            <a:off x="4717143" y="243806459"/>
            <a:ext cx="575731" cy="25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22412</xdr:colOff>
      <xdr:row>782</xdr:row>
      <xdr:rowOff>100855</xdr:rowOff>
    </xdr:from>
    <xdr:to>
      <xdr:col>28</xdr:col>
      <xdr:colOff>95399</xdr:colOff>
      <xdr:row>784</xdr:row>
      <xdr:rowOff>170034</xdr:rowOff>
    </xdr:to>
    <xdr:sp macro="" textlink="">
      <xdr:nvSpPr>
        <xdr:cNvPr id="53" name="テキスト ボックス 52"/>
        <xdr:cNvSpPr txBox="1"/>
      </xdr:nvSpPr>
      <xdr:spPr bwMode="auto">
        <a:xfrm>
          <a:off x="2241177" y="246831973"/>
          <a:ext cx="3501987" cy="6967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I</a:t>
          </a:r>
          <a:r>
            <a:rPr kumimoji="1" lang="ja-JP" altLang="en-US" sz="1600">
              <a:latin typeface="+mj-ea"/>
              <a:ea typeface="+mj-ea"/>
            </a:rPr>
            <a:t>．タカラ工業（株）</a:t>
          </a:r>
          <a:endParaRPr kumimoji="1" lang="en-US" altLang="ja-JP" sz="1600">
            <a:latin typeface="+mj-ea"/>
            <a:ea typeface="+mj-ea"/>
          </a:endParaRPr>
        </a:p>
        <a:p>
          <a:pPr algn="ctr">
            <a:lnSpc>
              <a:spcPts val="1900"/>
            </a:lnSpc>
          </a:pPr>
          <a:r>
            <a:rPr kumimoji="1" lang="en-US" altLang="ja-JP" sz="1600">
              <a:latin typeface="+mj-ea"/>
              <a:ea typeface="+mj-ea"/>
            </a:rPr>
            <a:t>0.6</a:t>
          </a:r>
          <a:r>
            <a:rPr kumimoji="1" lang="ja-JP" altLang="en-US" sz="1600">
              <a:latin typeface="+mj-ea"/>
              <a:ea typeface="+mj-ea"/>
            </a:rPr>
            <a:t>百万円</a:t>
          </a:r>
        </a:p>
      </xdr:txBody>
    </xdr:sp>
    <xdr:clientData/>
  </xdr:twoCellAnchor>
  <xdr:twoCellAnchor>
    <xdr:from>
      <xdr:col>11</xdr:col>
      <xdr:colOff>11206</xdr:colOff>
      <xdr:row>784</xdr:row>
      <xdr:rowOff>224120</xdr:rowOff>
    </xdr:from>
    <xdr:to>
      <xdr:col>28</xdr:col>
      <xdr:colOff>84193</xdr:colOff>
      <xdr:row>784</xdr:row>
      <xdr:rowOff>627017</xdr:rowOff>
    </xdr:to>
    <xdr:sp macro="" textlink="">
      <xdr:nvSpPr>
        <xdr:cNvPr id="56" name="大かっこ 55"/>
        <xdr:cNvSpPr/>
      </xdr:nvSpPr>
      <xdr:spPr>
        <a:xfrm>
          <a:off x="2080363" y="59633994"/>
          <a:ext cx="3270774" cy="402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新潟市浜町地盤沈下観測局観測施設の修繕</a:t>
          </a:r>
        </a:p>
      </xdr:txBody>
    </xdr:sp>
    <xdr:clientData/>
  </xdr:twoCellAnchor>
  <xdr:twoCellAnchor>
    <xdr:from>
      <xdr:col>11</xdr:col>
      <xdr:colOff>22411</xdr:colOff>
      <xdr:row>781</xdr:row>
      <xdr:rowOff>100855</xdr:rowOff>
    </xdr:from>
    <xdr:to>
      <xdr:col>28</xdr:col>
      <xdr:colOff>95398</xdr:colOff>
      <xdr:row>782</xdr:row>
      <xdr:rowOff>125252</xdr:rowOff>
    </xdr:to>
    <xdr:sp macro="" textlink="">
      <xdr:nvSpPr>
        <xdr:cNvPr id="59" name="テキスト ボックス 58"/>
        <xdr:cNvSpPr txBox="1"/>
      </xdr:nvSpPr>
      <xdr:spPr bwMode="auto">
        <a:xfrm>
          <a:off x="2241176" y="246518208"/>
          <a:ext cx="3501987" cy="338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随意契約（少額）</a:t>
          </a:r>
          <a:r>
            <a:rPr kumimoji="1" lang="en-US" altLang="ja-JP" sz="1600">
              <a:latin typeface="+mj-ea"/>
              <a:ea typeface="+mj-ea"/>
            </a:rPr>
            <a:t>】</a:t>
          </a:r>
          <a:endParaRPr kumimoji="1" lang="ja-JP" altLang="en-US" sz="1600">
            <a:latin typeface="+mj-ea"/>
            <a:ea typeface="+mj-ea"/>
          </a:endParaRPr>
        </a:p>
      </xdr:txBody>
    </xdr:sp>
    <xdr:clientData/>
  </xdr:twoCellAnchor>
  <xdr:twoCellAnchor>
    <xdr:from>
      <xdr:col>8</xdr:col>
      <xdr:colOff>22411</xdr:colOff>
      <xdr:row>778</xdr:row>
      <xdr:rowOff>302562</xdr:rowOff>
    </xdr:from>
    <xdr:to>
      <xdr:col>11</xdr:col>
      <xdr:colOff>38500</xdr:colOff>
      <xdr:row>778</xdr:row>
      <xdr:rowOff>304648</xdr:rowOff>
    </xdr:to>
    <xdr:cxnSp macro="">
      <xdr:nvCxnSpPr>
        <xdr:cNvPr id="85" name="直線矢印コネクタ 84"/>
        <xdr:cNvCxnSpPr>
          <a:endCxn id="29" idx="1"/>
        </xdr:cNvCxnSpPr>
      </xdr:nvCxnSpPr>
      <xdr:spPr>
        <a:xfrm>
          <a:off x="1636058" y="245778621"/>
          <a:ext cx="621207" cy="20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33617</xdr:colOff>
      <xdr:row>759</xdr:row>
      <xdr:rowOff>137667</xdr:rowOff>
    </xdr:from>
    <xdr:to>
      <xdr:col>11</xdr:col>
      <xdr:colOff>68525</xdr:colOff>
      <xdr:row>759</xdr:row>
      <xdr:rowOff>140181</xdr:rowOff>
    </xdr:to>
    <xdr:cxnSp macro="">
      <xdr:nvCxnSpPr>
        <xdr:cNvPr id="61" name="直線矢印コネクタ 60"/>
        <xdr:cNvCxnSpPr/>
      </xdr:nvCxnSpPr>
      <xdr:spPr>
        <a:xfrm>
          <a:off x="1647264" y="238240255"/>
          <a:ext cx="640026" cy="25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123266</xdr:colOff>
      <xdr:row>766</xdr:row>
      <xdr:rowOff>60565</xdr:rowOff>
    </xdr:from>
    <xdr:to>
      <xdr:col>31</xdr:col>
      <xdr:colOff>158175</xdr:colOff>
      <xdr:row>766</xdr:row>
      <xdr:rowOff>63079</xdr:rowOff>
    </xdr:to>
    <xdr:cxnSp macro="">
      <xdr:nvCxnSpPr>
        <xdr:cNvPr id="62" name="直線矢印コネクタ 61"/>
        <xdr:cNvCxnSpPr/>
      </xdr:nvCxnSpPr>
      <xdr:spPr>
        <a:xfrm>
          <a:off x="5390210" y="53304771"/>
          <a:ext cx="599225" cy="25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35214</xdr:colOff>
      <xdr:row>763</xdr:row>
      <xdr:rowOff>39806</xdr:rowOff>
    </xdr:from>
    <xdr:to>
      <xdr:col>28</xdr:col>
      <xdr:colOff>109411</xdr:colOff>
      <xdr:row>764</xdr:row>
      <xdr:rowOff>483865</xdr:rowOff>
    </xdr:to>
    <xdr:sp macro="" textlink="">
      <xdr:nvSpPr>
        <xdr:cNvPr id="63" name="テキスト ボックス 62"/>
        <xdr:cNvSpPr txBox="1"/>
      </xdr:nvSpPr>
      <xdr:spPr bwMode="auto">
        <a:xfrm>
          <a:off x="2280393" y="51610877"/>
          <a:ext cx="3544018" cy="797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C</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．東北緑化環境保全</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株</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7.7</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clientData/>
  </xdr:twoCellAnchor>
  <xdr:twoCellAnchor>
    <xdr:from>
      <xdr:col>11</xdr:col>
      <xdr:colOff>73923</xdr:colOff>
      <xdr:row>762</xdr:row>
      <xdr:rowOff>140077</xdr:rowOff>
    </xdr:from>
    <xdr:to>
      <xdr:col>28</xdr:col>
      <xdr:colOff>148120</xdr:colOff>
      <xdr:row>763</xdr:row>
      <xdr:rowOff>147944</xdr:rowOff>
    </xdr:to>
    <xdr:sp macro="" textlink="">
      <xdr:nvSpPr>
        <xdr:cNvPr id="65" name="テキスト ボックス 64"/>
        <xdr:cNvSpPr txBox="1"/>
      </xdr:nvSpPr>
      <xdr:spPr bwMode="auto">
        <a:xfrm>
          <a:off x="2319102" y="51275720"/>
          <a:ext cx="3544018" cy="443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一般競争契約（最低価格）</a:t>
          </a:r>
          <a:r>
            <a:rPr kumimoji="1" lang="en-US" altLang="ja-JP" sz="1600">
              <a:latin typeface="+mj-ea"/>
              <a:ea typeface="+mj-ea"/>
            </a:rPr>
            <a:t>】</a:t>
          </a:r>
          <a:endParaRPr kumimoji="1" lang="ja-JP" altLang="en-US" sz="1600">
            <a:latin typeface="+mj-ea"/>
            <a:ea typeface="+mj-ea"/>
          </a:endParaRPr>
        </a:p>
      </xdr:txBody>
    </xdr:sp>
    <xdr:clientData/>
  </xdr:twoCellAnchor>
  <xdr:twoCellAnchor>
    <xdr:from>
      <xdr:col>11</xdr:col>
      <xdr:colOff>36811</xdr:colOff>
      <xdr:row>764</xdr:row>
      <xdr:rowOff>530678</xdr:rowOff>
    </xdr:from>
    <xdr:to>
      <xdr:col>30</xdr:col>
      <xdr:colOff>149679</xdr:colOff>
      <xdr:row>765</xdr:row>
      <xdr:rowOff>217715</xdr:rowOff>
    </xdr:to>
    <xdr:sp macro="" textlink="">
      <xdr:nvSpPr>
        <xdr:cNvPr id="66" name="大かっこ 65"/>
        <xdr:cNvSpPr/>
      </xdr:nvSpPr>
      <xdr:spPr>
        <a:xfrm>
          <a:off x="2281990" y="52646035"/>
          <a:ext cx="3990903" cy="3537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有機フッ素化合物に係る調査における地下水採水</a:t>
          </a:r>
          <a:r>
            <a:rPr lang="ja-JP" altLang="en-US" sz="1100">
              <a:solidFill>
                <a:schemeClr val="tx1"/>
              </a:solidFill>
              <a:effectLst/>
              <a:latin typeface="+mn-lt"/>
              <a:ea typeface="+mn-ea"/>
              <a:cs typeface="+mn-cs"/>
            </a:rPr>
            <a:t>・分析</a:t>
          </a:r>
          <a:endParaRPr lang="ja-JP" altLang="ja-JP">
            <a:effectLst/>
          </a:endParaRPr>
        </a:p>
      </xdr:txBody>
    </xdr:sp>
    <xdr:clientData/>
  </xdr:twoCellAnchor>
  <xdr:twoCellAnchor>
    <xdr:from>
      <xdr:col>8</xdr:col>
      <xdr:colOff>33618</xdr:colOff>
      <xdr:row>763</xdr:row>
      <xdr:rowOff>313762</xdr:rowOff>
    </xdr:from>
    <xdr:to>
      <xdr:col>11</xdr:col>
      <xdr:colOff>68526</xdr:colOff>
      <xdr:row>763</xdr:row>
      <xdr:rowOff>316276</xdr:rowOff>
    </xdr:to>
    <xdr:cxnSp macro="">
      <xdr:nvCxnSpPr>
        <xdr:cNvPr id="68" name="直線矢印コネクタ 67"/>
        <xdr:cNvCxnSpPr/>
      </xdr:nvCxnSpPr>
      <xdr:spPr>
        <a:xfrm>
          <a:off x="1647265" y="239805880"/>
          <a:ext cx="640026" cy="25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112059</xdr:colOff>
      <xdr:row>756</xdr:row>
      <xdr:rowOff>56030</xdr:rowOff>
    </xdr:from>
    <xdr:to>
      <xdr:col>28</xdr:col>
      <xdr:colOff>188497</xdr:colOff>
      <xdr:row>757</xdr:row>
      <xdr:rowOff>78441</xdr:rowOff>
    </xdr:to>
    <xdr:sp macro="" textlink="">
      <xdr:nvSpPr>
        <xdr:cNvPr id="70" name="大かっこ 69"/>
        <xdr:cNvSpPr/>
      </xdr:nvSpPr>
      <xdr:spPr>
        <a:xfrm>
          <a:off x="2330824" y="237116471"/>
          <a:ext cx="3505438"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地中熱利用システム普及啓発資料作成</a:t>
          </a:r>
          <a:endParaRPr lang="ja-JP" altLang="ja-JP">
            <a:effectLst/>
          </a:endParaRPr>
        </a:p>
      </xdr:txBody>
    </xdr:sp>
    <xdr:clientData/>
  </xdr:twoCellAnchor>
  <xdr:twoCellAnchor>
    <xdr:from>
      <xdr:col>10</xdr:col>
      <xdr:colOff>170361</xdr:colOff>
      <xdr:row>784</xdr:row>
      <xdr:rowOff>611233</xdr:rowOff>
    </xdr:from>
    <xdr:to>
      <xdr:col>28</xdr:col>
      <xdr:colOff>55242</xdr:colOff>
      <xdr:row>784</xdr:row>
      <xdr:rowOff>949138</xdr:rowOff>
    </xdr:to>
    <xdr:sp macro="" textlink="">
      <xdr:nvSpPr>
        <xdr:cNvPr id="57" name="テキスト ボックス 56"/>
        <xdr:cNvSpPr txBox="1"/>
      </xdr:nvSpPr>
      <xdr:spPr bwMode="auto">
        <a:xfrm>
          <a:off x="2211432" y="60033626"/>
          <a:ext cx="3558810" cy="337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随意契約（少額）</a:t>
          </a:r>
          <a:r>
            <a:rPr kumimoji="1" lang="en-US" altLang="ja-JP" sz="1600">
              <a:latin typeface="+mj-ea"/>
              <a:ea typeface="+mj-ea"/>
            </a:rPr>
            <a:t>】</a:t>
          </a:r>
          <a:endParaRPr kumimoji="1" lang="ja-JP" altLang="en-US" sz="1600">
            <a:latin typeface="+mj-ea"/>
            <a:ea typeface="+mj-ea"/>
          </a:endParaRPr>
        </a:p>
      </xdr:txBody>
    </xdr:sp>
    <xdr:clientData/>
  </xdr:twoCellAnchor>
  <xdr:twoCellAnchor>
    <xdr:from>
      <xdr:col>10</xdr:col>
      <xdr:colOff>190500</xdr:colOff>
      <xdr:row>784</xdr:row>
      <xdr:rowOff>918427</xdr:rowOff>
    </xdr:from>
    <xdr:to>
      <xdr:col>28</xdr:col>
      <xdr:colOff>59379</xdr:colOff>
      <xdr:row>785</xdr:row>
      <xdr:rowOff>130683</xdr:rowOff>
    </xdr:to>
    <xdr:sp macro="" textlink="">
      <xdr:nvSpPr>
        <xdr:cNvPr id="58" name="テキスト ボックス 57"/>
        <xdr:cNvSpPr txBox="1"/>
      </xdr:nvSpPr>
      <xdr:spPr bwMode="auto">
        <a:xfrm>
          <a:off x="2231571" y="60340820"/>
          <a:ext cx="3542808" cy="6954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J</a:t>
          </a:r>
          <a:r>
            <a:rPr kumimoji="1" lang="ja-JP" altLang="en-US" sz="1600">
              <a:latin typeface="+mj-ea"/>
              <a:ea typeface="+mj-ea"/>
            </a:rPr>
            <a:t>．高倉産業（株）</a:t>
          </a:r>
          <a:endParaRPr kumimoji="1" lang="en-US" altLang="ja-JP" sz="1600">
            <a:latin typeface="+mj-ea"/>
            <a:ea typeface="+mj-ea"/>
          </a:endParaRPr>
        </a:p>
        <a:p>
          <a:pPr algn="ctr">
            <a:lnSpc>
              <a:spcPts val="1900"/>
            </a:lnSpc>
          </a:pPr>
          <a:r>
            <a:rPr kumimoji="1" lang="en-US" altLang="ja-JP" sz="1600">
              <a:latin typeface="+mj-ea"/>
              <a:ea typeface="+mj-ea"/>
            </a:rPr>
            <a:t>0.1</a:t>
          </a:r>
          <a:r>
            <a:rPr kumimoji="1" lang="ja-JP" altLang="en-US" sz="1600">
              <a:latin typeface="+mj-ea"/>
              <a:ea typeface="+mj-ea"/>
            </a:rPr>
            <a:t>百万円</a:t>
          </a:r>
        </a:p>
      </xdr:txBody>
    </xdr:sp>
    <xdr:clientData/>
  </xdr:twoCellAnchor>
  <xdr:twoCellAnchor>
    <xdr:from>
      <xdr:col>10</xdr:col>
      <xdr:colOff>200951</xdr:colOff>
      <xdr:row>785</xdr:row>
      <xdr:rowOff>191044</xdr:rowOff>
    </xdr:from>
    <xdr:to>
      <xdr:col>28</xdr:col>
      <xdr:colOff>69830</xdr:colOff>
      <xdr:row>785</xdr:row>
      <xdr:rowOff>515003</xdr:rowOff>
    </xdr:to>
    <xdr:sp macro="" textlink="">
      <xdr:nvSpPr>
        <xdr:cNvPr id="60" name="大かっこ 59"/>
        <xdr:cNvSpPr/>
      </xdr:nvSpPr>
      <xdr:spPr>
        <a:xfrm>
          <a:off x="2242022" y="61096615"/>
          <a:ext cx="3542808" cy="323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新潟市浜町地盤沈下観測機器収集運搬・処分</a:t>
          </a:r>
          <a:endParaRPr lang="ja-JP" altLang="en-US"/>
        </a:p>
      </xdr:txBody>
    </xdr:sp>
    <xdr:clientData/>
  </xdr:twoCellAnchor>
  <xdr:twoCellAnchor>
    <xdr:from>
      <xdr:col>8</xdr:col>
      <xdr:colOff>7292</xdr:colOff>
      <xdr:row>782</xdr:row>
      <xdr:rowOff>238618</xdr:rowOff>
    </xdr:from>
    <xdr:to>
      <xdr:col>10</xdr:col>
      <xdr:colOff>174497</xdr:colOff>
      <xdr:row>784</xdr:row>
      <xdr:rowOff>1266525</xdr:rowOff>
    </xdr:to>
    <xdr:cxnSp macro="">
      <xdr:nvCxnSpPr>
        <xdr:cNvPr id="64" name="カギ線コネクタ 63"/>
        <xdr:cNvCxnSpPr>
          <a:endCxn id="58" idx="1"/>
        </xdr:cNvCxnSpPr>
      </xdr:nvCxnSpPr>
      <xdr:spPr>
        <a:xfrm rot="16200000" flipH="1">
          <a:off x="1100941" y="59574290"/>
          <a:ext cx="1653836" cy="575419"/>
        </a:xfrm>
        <a:prstGeom prst="bentConnector2">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394</v>
      </c>
      <c r="AJ2" s="942" t="s">
        <v>698</v>
      </c>
      <c r="AK2" s="942"/>
      <c r="AL2" s="942"/>
      <c r="AM2" s="942"/>
      <c r="AN2" s="98" t="s">
        <v>394</v>
      </c>
      <c r="AO2" s="942">
        <v>20</v>
      </c>
      <c r="AP2" s="942"/>
      <c r="AQ2" s="942"/>
      <c r="AR2" s="99" t="s">
        <v>697</v>
      </c>
      <c r="AS2" s="948">
        <v>135</v>
      </c>
      <c r="AT2" s="948"/>
      <c r="AU2" s="948"/>
      <c r="AV2" s="98" t="str">
        <f>IF(AW2="","","-")</f>
        <v/>
      </c>
      <c r="AW2" s="908"/>
      <c r="AX2" s="908"/>
    </row>
    <row r="3" spans="1:50" ht="21" customHeight="1" thickBot="1" x14ac:dyDescent="0.2">
      <c r="A3" s="861" t="s">
        <v>690</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700</v>
      </c>
      <c r="AK3" s="863"/>
      <c r="AL3" s="863"/>
      <c r="AM3" s="863"/>
      <c r="AN3" s="863"/>
      <c r="AO3" s="863"/>
      <c r="AP3" s="863"/>
      <c r="AQ3" s="863"/>
      <c r="AR3" s="863"/>
      <c r="AS3" s="863"/>
      <c r="AT3" s="863"/>
      <c r="AU3" s="863"/>
      <c r="AV3" s="863"/>
      <c r="AW3" s="863"/>
      <c r="AX3" s="24" t="s">
        <v>65</v>
      </c>
    </row>
    <row r="4" spans="1:50" ht="24.75" customHeight="1" x14ac:dyDescent="0.15">
      <c r="A4" s="704" t="s">
        <v>25</v>
      </c>
      <c r="B4" s="705"/>
      <c r="C4" s="705"/>
      <c r="D4" s="705"/>
      <c r="E4" s="705"/>
      <c r="F4" s="705"/>
      <c r="G4" s="682" t="s">
        <v>701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702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3" t="s">
        <v>704</v>
      </c>
      <c r="H5" s="834"/>
      <c r="I5" s="834"/>
      <c r="J5" s="834"/>
      <c r="K5" s="834"/>
      <c r="L5" s="834"/>
      <c r="M5" s="835" t="s">
        <v>66</v>
      </c>
      <c r="N5" s="836"/>
      <c r="O5" s="836"/>
      <c r="P5" s="836"/>
      <c r="Q5" s="836"/>
      <c r="R5" s="837"/>
      <c r="S5" s="838" t="s">
        <v>705</v>
      </c>
      <c r="T5" s="834"/>
      <c r="U5" s="834"/>
      <c r="V5" s="834"/>
      <c r="W5" s="834"/>
      <c r="X5" s="839"/>
      <c r="Y5" s="698" t="s">
        <v>3</v>
      </c>
      <c r="Z5" s="548"/>
      <c r="AA5" s="548"/>
      <c r="AB5" s="548"/>
      <c r="AC5" s="548"/>
      <c r="AD5" s="549"/>
      <c r="AE5" s="699" t="s">
        <v>706</v>
      </c>
      <c r="AF5" s="699"/>
      <c r="AG5" s="699"/>
      <c r="AH5" s="699"/>
      <c r="AI5" s="699"/>
      <c r="AJ5" s="699"/>
      <c r="AK5" s="699"/>
      <c r="AL5" s="699"/>
      <c r="AM5" s="699"/>
      <c r="AN5" s="699"/>
      <c r="AO5" s="699"/>
      <c r="AP5" s="700"/>
      <c r="AQ5" s="701" t="s">
        <v>703</v>
      </c>
      <c r="AR5" s="702"/>
      <c r="AS5" s="702"/>
      <c r="AT5" s="702"/>
      <c r="AU5" s="702"/>
      <c r="AV5" s="702"/>
      <c r="AW5" s="702"/>
      <c r="AX5" s="703"/>
    </row>
    <row r="6" spans="1:50" ht="39" customHeight="1" x14ac:dyDescent="0.15">
      <c r="A6" s="706" t="s">
        <v>4</v>
      </c>
      <c r="B6" s="707"/>
      <c r="C6" s="707"/>
      <c r="D6" s="707"/>
      <c r="E6" s="707"/>
      <c r="F6" s="707"/>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707</v>
      </c>
      <c r="H7" s="503"/>
      <c r="I7" s="503"/>
      <c r="J7" s="503"/>
      <c r="K7" s="503"/>
      <c r="L7" s="503"/>
      <c r="M7" s="503"/>
      <c r="N7" s="503"/>
      <c r="O7" s="503"/>
      <c r="P7" s="503"/>
      <c r="Q7" s="503"/>
      <c r="R7" s="503"/>
      <c r="S7" s="503"/>
      <c r="T7" s="503"/>
      <c r="U7" s="503"/>
      <c r="V7" s="503"/>
      <c r="W7" s="503"/>
      <c r="X7" s="504"/>
      <c r="Y7" s="920" t="s">
        <v>377</v>
      </c>
      <c r="Z7" s="444"/>
      <c r="AA7" s="444"/>
      <c r="AB7" s="444"/>
      <c r="AC7" s="444"/>
      <c r="AD7" s="921"/>
      <c r="AE7" s="909" t="s">
        <v>708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9" t="s">
        <v>255</v>
      </c>
      <c r="B8" s="500"/>
      <c r="C8" s="500"/>
      <c r="D8" s="500"/>
      <c r="E8" s="500"/>
      <c r="F8" s="501"/>
      <c r="G8" s="943" t="str">
        <f>入力規則等!A27</f>
        <v>-</v>
      </c>
      <c r="H8" s="720"/>
      <c r="I8" s="720"/>
      <c r="J8" s="720"/>
      <c r="K8" s="720"/>
      <c r="L8" s="720"/>
      <c r="M8" s="720"/>
      <c r="N8" s="720"/>
      <c r="O8" s="720"/>
      <c r="P8" s="720"/>
      <c r="Q8" s="720"/>
      <c r="R8" s="720"/>
      <c r="S8" s="720"/>
      <c r="T8" s="720"/>
      <c r="U8" s="720"/>
      <c r="V8" s="720"/>
      <c r="W8" s="720"/>
      <c r="X8" s="944"/>
      <c r="Y8" s="840" t="s">
        <v>256</v>
      </c>
      <c r="Z8" s="841"/>
      <c r="AA8" s="841"/>
      <c r="AB8" s="841"/>
      <c r="AC8" s="841"/>
      <c r="AD8" s="84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75.599999999999994" customHeight="1" x14ac:dyDescent="0.15">
      <c r="A9" s="843" t="s">
        <v>23</v>
      </c>
      <c r="B9" s="844"/>
      <c r="C9" s="844"/>
      <c r="D9" s="844"/>
      <c r="E9" s="844"/>
      <c r="F9" s="844"/>
      <c r="G9" s="845" t="s">
        <v>709</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127.5" customHeight="1" x14ac:dyDescent="0.15">
      <c r="A10" s="660" t="s">
        <v>30</v>
      </c>
      <c r="B10" s="661"/>
      <c r="C10" s="661"/>
      <c r="D10" s="661"/>
      <c r="E10" s="661"/>
      <c r="F10" s="661"/>
      <c r="G10" s="756" t="s">
        <v>850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3"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2"/>
      <c r="H12" s="763"/>
      <c r="I12" s="763"/>
      <c r="J12" s="763"/>
      <c r="K12" s="763"/>
      <c r="L12" s="763"/>
      <c r="M12" s="763"/>
      <c r="N12" s="763"/>
      <c r="O12" s="763"/>
      <c r="P12" s="451" t="s">
        <v>378</v>
      </c>
      <c r="Q12" s="446"/>
      <c r="R12" s="446"/>
      <c r="S12" s="446"/>
      <c r="T12" s="446"/>
      <c r="U12" s="446"/>
      <c r="V12" s="447"/>
      <c r="W12" s="451" t="s">
        <v>400</v>
      </c>
      <c r="X12" s="446"/>
      <c r="Y12" s="446"/>
      <c r="Z12" s="446"/>
      <c r="AA12" s="446"/>
      <c r="AB12" s="446"/>
      <c r="AC12" s="447"/>
      <c r="AD12" s="451" t="s">
        <v>687</v>
      </c>
      <c r="AE12" s="446"/>
      <c r="AF12" s="446"/>
      <c r="AG12" s="446"/>
      <c r="AH12" s="446"/>
      <c r="AI12" s="446"/>
      <c r="AJ12" s="447"/>
      <c r="AK12" s="451" t="s">
        <v>691</v>
      </c>
      <c r="AL12" s="446"/>
      <c r="AM12" s="446"/>
      <c r="AN12" s="446"/>
      <c r="AO12" s="446"/>
      <c r="AP12" s="446"/>
      <c r="AQ12" s="447"/>
      <c r="AR12" s="451" t="s">
        <v>692</v>
      </c>
      <c r="AS12" s="446"/>
      <c r="AT12" s="446"/>
      <c r="AU12" s="446"/>
      <c r="AV12" s="446"/>
      <c r="AW12" s="446"/>
      <c r="AX12" s="722"/>
    </row>
    <row r="13" spans="1:50" ht="21" customHeight="1" x14ac:dyDescent="0.15">
      <c r="A13" s="614"/>
      <c r="B13" s="615"/>
      <c r="C13" s="615"/>
      <c r="D13" s="615"/>
      <c r="E13" s="615"/>
      <c r="F13" s="616"/>
      <c r="G13" s="723" t="s">
        <v>6</v>
      </c>
      <c r="H13" s="724"/>
      <c r="I13" s="766" t="s">
        <v>7</v>
      </c>
      <c r="J13" s="767"/>
      <c r="K13" s="767"/>
      <c r="L13" s="767"/>
      <c r="M13" s="767"/>
      <c r="N13" s="767"/>
      <c r="O13" s="768"/>
      <c r="P13" s="657">
        <v>77</v>
      </c>
      <c r="Q13" s="658"/>
      <c r="R13" s="658"/>
      <c r="S13" s="658"/>
      <c r="T13" s="658"/>
      <c r="U13" s="658"/>
      <c r="V13" s="659"/>
      <c r="W13" s="657">
        <v>78</v>
      </c>
      <c r="X13" s="658"/>
      <c r="Y13" s="658"/>
      <c r="Z13" s="658"/>
      <c r="AA13" s="658"/>
      <c r="AB13" s="658"/>
      <c r="AC13" s="659"/>
      <c r="AD13" s="657">
        <v>76</v>
      </c>
      <c r="AE13" s="658"/>
      <c r="AF13" s="658"/>
      <c r="AG13" s="658"/>
      <c r="AH13" s="658"/>
      <c r="AI13" s="658"/>
      <c r="AJ13" s="659"/>
      <c r="AK13" s="657">
        <v>72</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4"/>
      <c r="K14" s="764"/>
      <c r="L14" s="764"/>
      <c r="M14" s="764"/>
      <c r="N14" s="764"/>
      <c r="O14" s="765"/>
      <c r="P14" s="657" t="s">
        <v>710</v>
      </c>
      <c r="Q14" s="658"/>
      <c r="R14" s="658"/>
      <c r="S14" s="658"/>
      <c r="T14" s="658"/>
      <c r="U14" s="658"/>
      <c r="V14" s="659"/>
      <c r="W14" s="657" t="s">
        <v>710</v>
      </c>
      <c r="X14" s="658"/>
      <c r="Y14" s="658"/>
      <c r="Z14" s="658"/>
      <c r="AA14" s="658"/>
      <c r="AB14" s="658"/>
      <c r="AC14" s="659"/>
      <c r="AD14" s="657" t="s">
        <v>710</v>
      </c>
      <c r="AE14" s="658"/>
      <c r="AF14" s="658"/>
      <c r="AG14" s="658"/>
      <c r="AH14" s="658"/>
      <c r="AI14" s="658"/>
      <c r="AJ14" s="659"/>
      <c r="AK14" s="657" t="s">
        <v>820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710</v>
      </c>
      <c r="Q15" s="658"/>
      <c r="R15" s="658"/>
      <c r="S15" s="658"/>
      <c r="T15" s="658"/>
      <c r="U15" s="658"/>
      <c r="V15" s="659"/>
      <c r="W15" s="657" t="s">
        <v>710</v>
      </c>
      <c r="X15" s="658"/>
      <c r="Y15" s="658"/>
      <c r="Z15" s="658"/>
      <c r="AA15" s="658"/>
      <c r="AB15" s="658"/>
      <c r="AC15" s="659"/>
      <c r="AD15" s="657" t="s">
        <v>710</v>
      </c>
      <c r="AE15" s="658"/>
      <c r="AF15" s="658"/>
      <c r="AG15" s="658"/>
      <c r="AH15" s="658"/>
      <c r="AI15" s="658"/>
      <c r="AJ15" s="659"/>
      <c r="AK15" s="657" t="s">
        <v>821</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710</v>
      </c>
      <c r="Q16" s="658"/>
      <c r="R16" s="658"/>
      <c r="S16" s="658"/>
      <c r="T16" s="658"/>
      <c r="U16" s="658"/>
      <c r="V16" s="659"/>
      <c r="W16" s="657" t="s">
        <v>710</v>
      </c>
      <c r="X16" s="658"/>
      <c r="Y16" s="658"/>
      <c r="Z16" s="658"/>
      <c r="AA16" s="658"/>
      <c r="AB16" s="658"/>
      <c r="AC16" s="659"/>
      <c r="AD16" s="657" t="s">
        <v>710</v>
      </c>
      <c r="AE16" s="658"/>
      <c r="AF16" s="658"/>
      <c r="AG16" s="658"/>
      <c r="AH16" s="658"/>
      <c r="AI16" s="658"/>
      <c r="AJ16" s="659"/>
      <c r="AK16" s="657" t="s">
        <v>820</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5"/>
      <c r="H17" s="726"/>
      <c r="I17" s="711" t="s">
        <v>50</v>
      </c>
      <c r="J17" s="764"/>
      <c r="K17" s="764"/>
      <c r="L17" s="764"/>
      <c r="M17" s="764"/>
      <c r="N17" s="764"/>
      <c r="O17" s="765"/>
      <c r="P17" s="657" t="s">
        <v>710</v>
      </c>
      <c r="Q17" s="658"/>
      <c r="R17" s="658"/>
      <c r="S17" s="658"/>
      <c r="T17" s="658"/>
      <c r="U17" s="658"/>
      <c r="V17" s="659"/>
      <c r="W17" s="657" t="s">
        <v>710</v>
      </c>
      <c r="X17" s="658"/>
      <c r="Y17" s="658"/>
      <c r="Z17" s="658"/>
      <c r="AA17" s="658"/>
      <c r="AB17" s="658"/>
      <c r="AC17" s="659"/>
      <c r="AD17" s="657" t="s">
        <v>710</v>
      </c>
      <c r="AE17" s="658"/>
      <c r="AF17" s="658"/>
      <c r="AG17" s="658"/>
      <c r="AH17" s="658"/>
      <c r="AI17" s="658"/>
      <c r="AJ17" s="659"/>
      <c r="AK17" s="657" t="s">
        <v>820</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2">
        <f>SUM(P13:V17)</f>
        <v>77</v>
      </c>
      <c r="Q18" s="873"/>
      <c r="R18" s="873"/>
      <c r="S18" s="873"/>
      <c r="T18" s="873"/>
      <c r="U18" s="873"/>
      <c r="V18" s="874"/>
      <c r="W18" s="872">
        <f>SUM(W13:AC17)</f>
        <v>78</v>
      </c>
      <c r="X18" s="873"/>
      <c r="Y18" s="873"/>
      <c r="Z18" s="873"/>
      <c r="AA18" s="873"/>
      <c r="AB18" s="873"/>
      <c r="AC18" s="874"/>
      <c r="AD18" s="872">
        <f>SUM(AD13:AJ17)</f>
        <v>76</v>
      </c>
      <c r="AE18" s="873"/>
      <c r="AF18" s="873"/>
      <c r="AG18" s="873"/>
      <c r="AH18" s="873"/>
      <c r="AI18" s="873"/>
      <c r="AJ18" s="874"/>
      <c r="AK18" s="872">
        <f>SUM(AK13:AQ17)</f>
        <v>72</v>
      </c>
      <c r="AL18" s="873"/>
      <c r="AM18" s="873"/>
      <c r="AN18" s="873"/>
      <c r="AO18" s="873"/>
      <c r="AP18" s="873"/>
      <c r="AQ18" s="874"/>
      <c r="AR18" s="872">
        <f>SUM(AR13:AX17)</f>
        <v>0</v>
      </c>
      <c r="AS18" s="873"/>
      <c r="AT18" s="873"/>
      <c r="AU18" s="873"/>
      <c r="AV18" s="873"/>
      <c r="AW18" s="873"/>
      <c r="AX18" s="875"/>
    </row>
    <row r="19" spans="1:50" ht="24.75" customHeight="1" x14ac:dyDescent="0.15">
      <c r="A19" s="614"/>
      <c r="B19" s="615"/>
      <c r="C19" s="615"/>
      <c r="D19" s="615"/>
      <c r="E19" s="615"/>
      <c r="F19" s="616"/>
      <c r="G19" s="870" t="s">
        <v>9</v>
      </c>
      <c r="H19" s="871"/>
      <c r="I19" s="871"/>
      <c r="J19" s="871"/>
      <c r="K19" s="871"/>
      <c r="L19" s="871"/>
      <c r="M19" s="871"/>
      <c r="N19" s="871"/>
      <c r="O19" s="871"/>
      <c r="P19" s="657">
        <v>69</v>
      </c>
      <c r="Q19" s="658"/>
      <c r="R19" s="658"/>
      <c r="S19" s="658"/>
      <c r="T19" s="658"/>
      <c r="U19" s="658"/>
      <c r="V19" s="659"/>
      <c r="W19" s="657">
        <v>68</v>
      </c>
      <c r="X19" s="658"/>
      <c r="Y19" s="658"/>
      <c r="Z19" s="658"/>
      <c r="AA19" s="658"/>
      <c r="AB19" s="658"/>
      <c r="AC19" s="659"/>
      <c r="AD19" s="657">
        <v>77</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0" t="s">
        <v>10</v>
      </c>
      <c r="H20" s="871"/>
      <c r="I20" s="871"/>
      <c r="J20" s="871"/>
      <c r="K20" s="871"/>
      <c r="L20" s="871"/>
      <c r="M20" s="871"/>
      <c r="N20" s="871"/>
      <c r="O20" s="871"/>
      <c r="P20" s="316">
        <f>IF(P18=0, "-", SUM(P19)/P18)</f>
        <v>0.89610389610389607</v>
      </c>
      <c r="Q20" s="316"/>
      <c r="R20" s="316"/>
      <c r="S20" s="316"/>
      <c r="T20" s="316"/>
      <c r="U20" s="316"/>
      <c r="V20" s="316"/>
      <c r="W20" s="316">
        <f t="shared" ref="W20" si="0">IF(W18=0, "-", SUM(W19)/W18)</f>
        <v>0.87179487179487181</v>
      </c>
      <c r="X20" s="316"/>
      <c r="Y20" s="316"/>
      <c r="Z20" s="316"/>
      <c r="AA20" s="316"/>
      <c r="AB20" s="316"/>
      <c r="AC20" s="316"/>
      <c r="AD20" s="316">
        <f t="shared" ref="AD20" si="1">IF(AD18=0, "-", SUM(AD19)/AD18)</f>
        <v>1.013157894736842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4"/>
      <c r="G21" s="314" t="s">
        <v>348</v>
      </c>
      <c r="H21" s="315"/>
      <c r="I21" s="315"/>
      <c r="J21" s="315"/>
      <c r="K21" s="315"/>
      <c r="L21" s="315"/>
      <c r="M21" s="315"/>
      <c r="N21" s="315"/>
      <c r="O21" s="315"/>
      <c r="P21" s="316">
        <f>IF(P19=0, "-", SUM(P19)/SUM(P13,P14))</f>
        <v>0.89610389610389607</v>
      </c>
      <c r="Q21" s="316"/>
      <c r="R21" s="316"/>
      <c r="S21" s="316"/>
      <c r="T21" s="316"/>
      <c r="U21" s="316"/>
      <c r="V21" s="316"/>
      <c r="W21" s="316">
        <f t="shared" ref="W21" si="2">IF(W19=0, "-", SUM(W19)/SUM(W13,W14))</f>
        <v>0.87179487179487181</v>
      </c>
      <c r="X21" s="316"/>
      <c r="Y21" s="316"/>
      <c r="Z21" s="316"/>
      <c r="AA21" s="316"/>
      <c r="AB21" s="316"/>
      <c r="AC21" s="316"/>
      <c r="AD21" s="316">
        <f t="shared" ref="AD21" si="3">IF(AD19=0, "-", SUM(AD19)/SUM(AD13,AD14))</f>
        <v>1.013157894736842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695</v>
      </c>
      <c r="B22" s="971"/>
      <c r="C22" s="971"/>
      <c r="D22" s="971"/>
      <c r="E22" s="971"/>
      <c r="F22" s="972"/>
      <c r="G22" s="966" t="s">
        <v>327</v>
      </c>
      <c r="H22" s="222"/>
      <c r="I22" s="222"/>
      <c r="J22" s="222"/>
      <c r="K22" s="222"/>
      <c r="L22" s="222"/>
      <c r="M22" s="222"/>
      <c r="N22" s="222"/>
      <c r="O22" s="223"/>
      <c r="P22" s="931" t="s">
        <v>693</v>
      </c>
      <c r="Q22" s="222"/>
      <c r="R22" s="222"/>
      <c r="S22" s="222"/>
      <c r="T22" s="222"/>
      <c r="U22" s="222"/>
      <c r="V22" s="223"/>
      <c r="W22" s="931" t="s">
        <v>694</v>
      </c>
      <c r="X22" s="222"/>
      <c r="Y22" s="222"/>
      <c r="Z22" s="222"/>
      <c r="AA22" s="222"/>
      <c r="AB22" s="222"/>
      <c r="AC22" s="223"/>
      <c r="AD22" s="931" t="s">
        <v>326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711</v>
      </c>
      <c r="H23" s="968"/>
      <c r="I23" s="968"/>
      <c r="J23" s="968"/>
      <c r="K23" s="968"/>
      <c r="L23" s="968"/>
      <c r="M23" s="968"/>
      <c r="N23" s="968"/>
      <c r="O23" s="969"/>
      <c r="P23" s="917">
        <v>71.900000000000006</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712</v>
      </c>
      <c r="H24" s="934"/>
      <c r="I24" s="934"/>
      <c r="J24" s="934"/>
      <c r="K24" s="934"/>
      <c r="L24" s="934"/>
      <c r="M24" s="934"/>
      <c r="N24" s="934"/>
      <c r="O24" s="935"/>
      <c r="P24" s="657">
        <v>0.1</v>
      </c>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331</v>
      </c>
      <c r="H28" s="937"/>
      <c r="I28" s="937"/>
      <c r="J28" s="937"/>
      <c r="K28" s="937"/>
      <c r="L28" s="937"/>
      <c r="M28" s="937"/>
      <c r="N28" s="937"/>
      <c r="O28" s="938"/>
      <c r="P28" s="872">
        <f>P29-SUM(P23:P27)</f>
        <v>0</v>
      </c>
      <c r="Q28" s="873"/>
      <c r="R28" s="873"/>
      <c r="S28" s="873"/>
      <c r="T28" s="873"/>
      <c r="U28" s="873"/>
      <c r="V28" s="874"/>
      <c r="W28" s="872">
        <f>W29-SUM(W23:W27)</f>
        <v>0</v>
      </c>
      <c r="X28" s="873"/>
      <c r="Y28" s="873"/>
      <c r="Z28" s="873"/>
      <c r="AA28" s="873"/>
      <c r="AB28" s="873"/>
      <c r="AC28" s="87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328</v>
      </c>
      <c r="H29" s="940"/>
      <c r="I29" s="940"/>
      <c r="J29" s="940"/>
      <c r="K29" s="940"/>
      <c r="L29" s="940"/>
      <c r="M29" s="940"/>
      <c r="N29" s="940"/>
      <c r="O29" s="941"/>
      <c r="P29" s="657">
        <v>72</v>
      </c>
      <c r="Q29" s="658"/>
      <c r="R29" s="658"/>
      <c r="S29" s="658"/>
      <c r="T29" s="658"/>
      <c r="U29" s="658"/>
      <c r="V29" s="659"/>
      <c r="W29" s="949"/>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5" t="s">
        <v>343</v>
      </c>
      <c r="B30" s="856"/>
      <c r="C30" s="856"/>
      <c r="D30" s="856"/>
      <c r="E30" s="856"/>
      <c r="F30" s="857"/>
      <c r="G30" s="775" t="s">
        <v>146</v>
      </c>
      <c r="H30" s="776"/>
      <c r="I30" s="776"/>
      <c r="J30" s="776"/>
      <c r="K30" s="776"/>
      <c r="L30" s="776"/>
      <c r="M30" s="776"/>
      <c r="N30" s="776"/>
      <c r="O30" s="777"/>
      <c r="P30" s="851" t="s">
        <v>59</v>
      </c>
      <c r="Q30" s="776"/>
      <c r="R30" s="776"/>
      <c r="S30" s="776"/>
      <c r="T30" s="776"/>
      <c r="U30" s="776"/>
      <c r="V30" s="776"/>
      <c r="W30" s="776"/>
      <c r="X30" s="777"/>
      <c r="Y30" s="848"/>
      <c r="Z30" s="849"/>
      <c r="AA30" s="850"/>
      <c r="AB30" s="852" t="s">
        <v>11</v>
      </c>
      <c r="AC30" s="853"/>
      <c r="AD30" s="854"/>
      <c r="AE30" s="852" t="s">
        <v>378</v>
      </c>
      <c r="AF30" s="853"/>
      <c r="AG30" s="853"/>
      <c r="AH30" s="854"/>
      <c r="AI30" s="912" t="s">
        <v>400</v>
      </c>
      <c r="AJ30" s="912"/>
      <c r="AK30" s="912"/>
      <c r="AL30" s="852"/>
      <c r="AM30" s="912" t="s">
        <v>497</v>
      </c>
      <c r="AN30" s="912"/>
      <c r="AO30" s="912"/>
      <c r="AP30" s="852"/>
      <c r="AQ30" s="769" t="s">
        <v>231</v>
      </c>
      <c r="AR30" s="770"/>
      <c r="AS30" s="770"/>
      <c r="AT30" s="771"/>
      <c r="AU30" s="776" t="s">
        <v>134</v>
      </c>
      <c r="AV30" s="776"/>
      <c r="AW30" s="776"/>
      <c r="AX30" s="914"/>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3"/>
      <c r="AJ31" s="913"/>
      <c r="AK31" s="913"/>
      <c r="AL31" s="412"/>
      <c r="AM31" s="913"/>
      <c r="AN31" s="913"/>
      <c r="AO31" s="913"/>
      <c r="AP31" s="412"/>
      <c r="AQ31" s="250" t="s">
        <v>824</v>
      </c>
      <c r="AR31" s="201"/>
      <c r="AS31" s="136" t="s">
        <v>232</v>
      </c>
      <c r="AT31" s="137"/>
      <c r="AU31" s="200" t="s">
        <v>710</v>
      </c>
      <c r="AV31" s="200"/>
      <c r="AW31" s="397" t="s">
        <v>179</v>
      </c>
      <c r="AX31" s="398"/>
    </row>
    <row r="32" spans="1:50" ht="33" customHeight="1" x14ac:dyDescent="0.15">
      <c r="A32" s="402"/>
      <c r="B32" s="400"/>
      <c r="C32" s="400"/>
      <c r="D32" s="400"/>
      <c r="E32" s="400"/>
      <c r="F32" s="401"/>
      <c r="G32" s="565" t="s">
        <v>713</v>
      </c>
      <c r="H32" s="566"/>
      <c r="I32" s="566"/>
      <c r="J32" s="566"/>
      <c r="K32" s="566"/>
      <c r="L32" s="566"/>
      <c r="M32" s="566"/>
      <c r="N32" s="566"/>
      <c r="O32" s="567"/>
      <c r="P32" s="108" t="s">
        <v>822</v>
      </c>
      <c r="Q32" s="108"/>
      <c r="R32" s="108"/>
      <c r="S32" s="108"/>
      <c r="T32" s="108"/>
      <c r="U32" s="108"/>
      <c r="V32" s="108"/>
      <c r="W32" s="108"/>
      <c r="X32" s="109"/>
      <c r="Y32" s="475" t="s">
        <v>12</v>
      </c>
      <c r="Z32" s="535"/>
      <c r="AA32" s="536"/>
      <c r="AB32" s="465" t="s">
        <v>360</v>
      </c>
      <c r="AC32" s="465"/>
      <c r="AD32" s="465"/>
      <c r="AE32" s="218">
        <v>83.3</v>
      </c>
      <c r="AF32" s="219"/>
      <c r="AG32" s="219"/>
      <c r="AH32" s="219"/>
      <c r="AI32" s="218">
        <v>83.3</v>
      </c>
      <c r="AJ32" s="219"/>
      <c r="AK32" s="219"/>
      <c r="AL32" s="219"/>
      <c r="AM32" s="218" t="s">
        <v>821</v>
      </c>
      <c r="AN32" s="219"/>
      <c r="AO32" s="219"/>
      <c r="AP32" s="219"/>
      <c r="AQ32" s="339" t="s">
        <v>710</v>
      </c>
      <c r="AR32" s="208"/>
      <c r="AS32" s="208"/>
      <c r="AT32" s="340"/>
      <c r="AU32" s="219" t="s">
        <v>710</v>
      </c>
      <c r="AV32" s="219"/>
      <c r="AW32" s="219"/>
      <c r="AX32" s="221"/>
    </row>
    <row r="33" spans="1:51" ht="33" customHeight="1" x14ac:dyDescent="0.15">
      <c r="A33" s="403"/>
      <c r="B33" s="404"/>
      <c r="C33" s="404"/>
      <c r="D33" s="404"/>
      <c r="E33" s="404"/>
      <c r="F33" s="405"/>
      <c r="G33" s="568"/>
      <c r="H33" s="569"/>
      <c r="I33" s="569"/>
      <c r="J33" s="569"/>
      <c r="K33" s="569"/>
      <c r="L33" s="569"/>
      <c r="M33" s="569"/>
      <c r="N33" s="569"/>
      <c r="O33" s="570"/>
      <c r="P33" s="111"/>
      <c r="Q33" s="111"/>
      <c r="R33" s="111"/>
      <c r="S33" s="111"/>
      <c r="T33" s="111"/>
      <c r="U33" s="111"/>
      <c r="V33" s="111"/>
      <c r="W33" s="111"/>
      <c r="X33" s="112"/>
      <c r="Y33" s="451" t="s">
        <v>54</v>
      </c>
      <c r="Z33" s="446"/>
      <c r="AA33" s="447"/>
      <c r="AB33" s="527" t="s">
        <v>360</v>
      </c>
      <c r="AC33" s="527"/>
      <c r="AD33" s="527"/>
      <c r="AE33" s="218">
        <v>100</v>
      </c>
      <c r="AF33" s="219"/>
      <c r="AG33" s="219"/>
      <c r="AH33" s="219"/>
      <c r="AI33" s="218">
        <v>100</v>
      </c>
      <c r="AJ33" s="219"/>
      <c r="AK33" s="219"/>
      <c r="AL33" s="219"/>
      <c r="AM33" s="218">
        <v>100</v>
      </c>
      <c r="AN33" s="219"/>
      <c r="AO33" s="219"/>
      <c r="AP33" s="219"/>
      <c r="AQ33" s="339" t="s">
        <v>820</v>
      </c>
      <c r="AR33" s="208"/>
      <c r="AS33" s="208"/>
      <c r="AT33" s="340"/>
      <c r="AU33" s="219" t="s">
        <v>710</v>
      </c>
      <c r="AV33" s="219"/>
      <c r="AW33" s="219"/>
      <c r="AX33" s="221"/>
    </row>
    <row r="34" spans="1:51" ht="33" customHeight="1" x14ac:dyDescent="0.15">
      <c r="A34" s="402"/>
      <c r="B34" s="400"/>
      <c r="C34" s="400"/>
      <c r="D34" s="400"/>
      <c r="E34" s="400"/>
      <c r="F34" s="401"/>
      <c r="G34" s="571"/>
      <c r="H34" s="572"/>
      <c r="I34" s="572"/>
      <c r="J34" s="572"/>
      <c r="K34" s="572"/>
      <c r="L34" s="572"/>
      <c r="M34" s="572"/>
      <c r="N34" s="572"/>
      <c r="O34" s="573"/>
      <c r="P34" s="114"/>
      <c r="Q34" s="114"/>
      <c r="R34" s="114"/>
      <c r="S34" s="114"/>
      <c r="T34" s="114"/>
      <c r="U34" s="114"/>
      <c r="V34" s="114"/>
      <c r="W34" s="114"/>
      <c r="X34" s="115"/>
      <c r="Y34" s="451" t="s">
        <v>13</v>
      </c>
      <c r="Z34" s="446"/>
      <c r="AA34" s="447"/>
      <c r="AB34" s="557" t="s">
        <v>180</v>
      </c>
      <c r="AC34" s="557"/>
      <c r="AD34" s="557"/>
      <c r="AE34" s="218">
        <v>83.3</v>
      </c>
      <c r="AF34" s="219"/>
      <c r="AG34" s="219"/>
      <c r="AH34" s="219"/>
      <c r="AI34" s="218">
        <v>83.3</v>
      </c>
      <c r="AJ34" s="219"/>
      <c r="AK34" s="219"/>
      <c r="AL34" s="219"/>
      <c r="AM34" s="218" t="s">
        <v>820</v>
      </c>
      <c r="AN34" s="219"/>
      <c r="AO34" s="219"/>
      <c r="AP34" s="219"/>
      <c r="AQ34" s="339" t="s">
        <v>710</v>
      </c>
      <c r="AR34" s="208"/>
      <c r="AS34" s="208"/>
      <c r="AT34" s="340"/>
      <c r="AU34" s="219" t="s">
        <v>710</v>
      </c>
      <c r="AV34" s="219"/>
      <c r="AW34" s="219"/>
      <c r="AX34" s="221"/>
    </row>
    <row r="35" spans="1:51" ht="23.25" customHeight="1" x14ac:dyDescent="0.15">
      <c r="A35" s="228" t="s">
        <v>369</v>
      </c>
      <c r="B35" s="229"/>
      <c r="C35" s="229"/>
      <c r="D35" s="229"/>
      <c r="E35" s="229"/>
      <c r="F35" s="230"/>
      <c r="G35" s="234" t="s">
        <v>753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48"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343</v>
      </c>
      <c r="B37" s="773"/>
      <c r="C37" s="773"/>
      <c r="D37" s="773"/>
      <c r="E37" s="773"/>
      <c r="F37" s="774"/>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378</v>
      </c>
      <c r="AF37" s="247"/>
      <c r="AG37" s="247"/>
      <c r="AH37" s="247"/>
      <c r="AI37" s="247" t="s">
        <v>400</v>
      </c>
      <c r="AJ37" s="247"/>
      <c r="AK37" s="247"/>
      <c r="AL37" s="247"/>
      <c r="AM37" s="247" t="s">
        <v>497</v>
      </c>
      <c r="AN37" s="247"/>
      <c r="AO37" s="247"/>
      <c r="AP37" s="247"/>
      <c r="AQ37" s="154" t="s">
        <v>231</v>
      </c>
      <c r="AR37" s="155"/>
      <c r="AS37" s="155"/>
      <c r="AT37" s="156"/>
      <c r="AU37" s="416" t="s">
        <v>134</v>
      </c>
      <c r="AV37" s="416"/>
      <c r="AW37" s="416"/>
      <c r="AX37" s="907"/>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t="s">
        <v>825</v>
      </c>
      <c r="AR38" s="201"/>
      <c r="AS38" s="136" t="s">
        <v>232</v>
      </c>
      <c r="AT38" s="137"/>
      <c r="AU38" s="200" t="s">
        <v>710</v>
      </c>
      <c r="AV38" s="200"/>
      <c r="AW38" s="397" t="s">
        <v>179</v>
      </c>
      <c r="AX38" s="398"/>
      <c r="AY38">
        <f>$AY$37</f>
        <v>1</v>
      </c>
    </row>
    <row r="39" spans="1:51" ht="23.25" customHeight="1" x14ac:dyDescent="0.15">
      <c r="A39" s="402"/>
      <c r="B39" s="400"/>
      <c r="C39" s="400"/>
      <c r="D39" s="400"/>
      <c r="E39" s="400"/>
      <c r="F39" s="401"/>
      <c r="G39" s="565" t="s">
        <v>863</v>
      </c>
      <c r="H39" s="566"/>
      <c r="I39" s="566"/>
      <c r="J39" s="566"/>
      <c r="K39" s="566"/>
      <c r="L39" s="566"/>
      <c r="M39" s="566"/>
      <c r="N39" s="566"/>
      <c r="O39" s="567"/>
      <c r="P39" s="108" t="s">
        <v>754</v>
      </c>
      <c r="Q39" s="108"/>
      <c r="R39" s="108"/>
      <c r="S39" s="108"/>
      <c r="T39" s="108"/>
      <c r="U39" s="108"/>
      <c r="V39" s="108"/>
      <c r="W39" s="108"/>
      <c r="X39" s="109"/>
      <c r="Y39" s="475" t="s">
        <v>12</v>
      </c>
      <c r="Z39" s="535"/>
      <c r="AA39" s="536"/>
      <c r="AB39" s="465" t="s">
        <v>360</v>
      </c>
      <c r="AC39" s="465"/>
      <c r="AD39" s="465"/>
      <c r="AE39" s="218">
        <v>42.6</v>
      </c>
      <c r="AF39" s="219"/>
      <c r="AG39" s="219"/>
      <c r="AH39" s="219"/>
      <c r="AI39" s="218">
        <v>42.6</v>
      </c>
      <c r="AJ39" s="219"/>
      <c r="AK39" s="219"/>
      <c r="AL39" s="219"/>
      <c r="AM39" s="218" t="s">
        <v>820</v>
      </c>
      <c r="AN39" s="219"/>
      <c r="AO39" s="219"/>
      <c r="AP39" s="219"/>
      <c r="AQ39" s="339" t="s">
        <v>820</v>
      </c>
      <c r="AR39" s="208"/>
      <c r="AS39" s="208"/>
      <c r="AT39" s="340"/>
      <c r="AU39" s="219" t="s">
        <v>710</v>
      </c>
      <c r="AV39" s="219"/>
      <c r="AW39" s="219"/>
      <c r="AX39" s="221"/>
      <c r="AY39">
        <f t="shared" ref="AY39:AY43" si="4">$AY$37</f>
        <v>1</v>
      </c>
    </row>
    <row r="40" spans="1:51" ht="23.25" customHeight="1" x14ac:dyDescent="0.15">
      <c r="A40" s="403"/>
      <c r="B40" s="404"/>
      <c r="C40" s="404"/>
      <c r="D40" s="404"/>
      <c r="E40" s="404"/>
      <c r="F40" s="405"/>
      <c r="G40" s="568"/>
      <c r="H40" s="569"/>
      <c r="I40" s="569"/>
      <c r="J40" s="569"/>
      <c r="K40" s="569"/>
      <c r="L40" s="569"/>
      <c r="M40" s="569"/>
      <c r="N40" s="569"/>
      <c r="O40" s="570"/>
      <c r="P40" s="111"/>
      <c r="Q40" s="111"/>
      <c r="R40" s="111"/>
      <c r="S40" s="111"/>
      <c r="T40" s="111"/>
      <c r="U40" s="111"/>
      <c r="V40" s="111"/>
      <c r="W40" s="111"/>
      <c r="X40" s="112"/>
      <c r="Y40" s="451" t="s">
        <v>54</v>
      </c>
      <c r="Z40" s="446"/>
      <c r="AA40" s="447"/>
      <c r="AB40" s="527" t="s">
        <v>360</v>
      </c>
      <c r="AC40" s="527"/>
      <c r="AD40" s="527"/>
      <c r="AE40" s="218">
        <v>36</v>
      </c>
      <c r="AF40" s="219"/>
      <c r="AG40" s="219"/>
      <c r="AH40" s="219"/>
      <c r="AI40" s="218">
        <v>36</v>
      </c>
      <c r="AJ40" s="219"/>
      <c r="AK40" s="219"/>
      <c r="AL40" s="219"/>
      <c r="AM40" s="218">
        <v>36</v>
      </c>
      <c r="AN40" s="219"/>
      <c r="AO40" s="219"/>
      <c r="AP40" s="219"/>
      <c r="AQ40" s="339" t="s">
        <v>820</v>
      </c>
      <c r="AR40" s="208"/>
      <c r="AS40" s="208"/>
      <c r="AT40" s="340"/>
      <c r="AU40" s="219" t="s">
        <v>710</v>
      </c>
      <c r="AV40" s="219"/>
      <c r="AW40" s="219"/>
      <c r="AX40" s="221"/>
      <c r="AY40">
        <f t="shared" si="4"/>
        <v>1</v>
      </c>
    </row>
    <row r="41" spans="1:51" ht="23.25" customHeight="1" x14ac:dyDescent="0.15">
      <c r="A41" s="406"/>
      <c r="B41" s="407"/>
      <c r="C41" s="407"/>
      <c r="D41" s="407"/>
      <c r="E41" s="407"/>
      <c r="F41" s="408"/>
      <c r="G41" s="571"/>
      <c r="H41" s="572"/>
      <c r="I41" s="572"/>
      <c r="J41" s="572"/>
      <c r="K41" s="572"/>
      <c r="L41" s="572"/>
      <c r="M41" s="572"/>
      <c r="N41" s="572"/>
      <c r="O41" s="573"/>
      <c r="P41" s="114"/>
      <c r="Q41" s="114"/>
      <c r="R41" s="114"/>
      <c r="S41" s="114"/>
      <c r="T41" s="114"/>
      <c r="U41" s="114"/>
      <c r="V41" s="114"/>
      <c r="W41" s="114"/>
      <c r="X41" s="115"/>
      <c r="Y41" s="451" t="s">
        <v>13</v>
      </c>
      <c r="Z41" s="446"/>
      <c r="AA41" s="447"/>
      <c r="AB41" s="557" t="s">
        <v>180</v>
      </c>
      <c r="AC41" s="557"/>
      <c r="AD41" s="557"/>
      <c r="AE41" s="218">
        <v>84.5</v>
      </c>
      <c r="AF41" s="219"/>
      <c r="AG41" s="219"/>
      <c r="AH41" s="219"/>
      <c r="AI41" s="218">
        <v>84.5</v>
      </c>
      <c r="AJ41" s="219"/>
      <c r="AK41" s="219"/>
      <c r="AL41" s="219"/>
      <c r="AM41" s="218" t="s">
        <v>820</v>
      </c>
      <c r="AN41" s="219"/>
      <c r="AO41" s="219"/>
      <c r="AP41" s="219"/>
      <c r="AQ41" s="339" t="s">
        <v>710</v>
      </c>
      <c r="AR41" s="208"/>
      <c r="AS41" s="208"/>
      <c r="AT41" s="340"/>
      <c r="AU41" s="219" t="s">
        <v>710</v>
      </c>
      <c r="AV41" s="219"/>
      <c r="AW41" s="219"/>
      <c r="AX41" s="221"/>
      <c r="AY41">
        <f t="shared" si="4"/>
        <v>1</v>
      </c>
    </row>
    <row r="42" spans="1:51" ht="23.25" customHeight="1" x14ac:dyDescent="0.15">
      <c r="A42" s="228" t="s">
        <v>369</v>
      </c>
      <c r="B42" s="229"/>
      <c r="C42" s="229"/>
      <c r="D42" s="229"/>
      <c r="E42" s="229"/>
      <c r="F42" s="230"/>
      <c r="G42" s="234" t="s">
        <v>755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2" t="s">
        <v>343</v>
      </c>
      <c r="B44" s="773"/>
      <c r="C44" s="773"/>
      <c r="D44" s="773"/>
      <c r="E44" s="773"/>
      <c r="F44" s="774"/>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378</v>
      </c>
      <c r="AF44" s="247"/>
      <c r="AG44" s="247"/>
      <c r="AH44" s="247"/>
      <c r="AI44" s="247" t="s">
        <v>400</v>
      </c>
      <c r="AJ44" s="247"/>
      <c r="AK44" s="247"/>
      <c r="AL44" s="247"/>
      <c r="AM44" s="247" t="s">
        <v>497</v>
      </c>
      <c r="AN44" s="247"/>
      <c r="AO44" s="247"/>
      <c r="AP44" s="247"/>
      <c r="AQ44" s="154" t="s">
        <v>231</v>
      </c>
      <c r="AR44" s="155"/>
      <c r="AS44" s="155"/>
      <c r="AT44" s="156"/>
      <c r="AU44" s="416" t="s">
        <v>134</v>
      </c>
      <c r="AV44" s="416"/>
      <c r="AW44" s="416"/>
      <c r="AX44" s="907"/>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232</v>
      </c>
      <c r="AT45" s="137"/>
      <c r="AU45" s="200"/>
      <c r="AV45" s="200"/>
      <c r="AW45" s="397" t="s">
        <v>179</v>
      </c>
      <c r="AX45" s="398"/>
      <c r="AY45">
        <f>$AY$44</f>
        <v>0</v>
      </c>
    </row>
    <row r="46" spans="1:51" ht="23.25" hidden="1" customHeight="1" x14ac:dyDescent="0.15">
      <c r="A46" s="402"/>
      <c r="B46" s="400"/>
      <c r="C46" s="400"/>
      <c r="D46" s="400"/>
      <c r="E46" s="400"/>
      <c r="F46" s="401"/>
      <c r="G46" s="565"/>
      <c r="H46" s="566"/>
      <c r="I46" s="566"/>
      <c r="J46" s="566"/>
      <c r="K46" s="566"/>
      <c r="L46" s="566"/>
      <c r="M46" s="566"/>
      <c r="N46" s="566"/>
      <c r="O46" s="567"/>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3"/>
      <c r="B47" s="404"/>
      <c r="C47" s="404"/>
      <c r="D47" s="404"/>
      <c r="E47" s="404"/>
      <c r="F47" s="405"/>
      <c r="G47" s="568"/>
      <c r="H47" s="569"/>
      <c r="I47" s="569"/>
      <c r="J47" s="569"/>
      <c r="K47" s="569"/>
      <c r="L47" s="569"/>
      <c r="M47" s="569"/>
      <c r="N47" s="569"/>
      <c r="O47" s="570"/>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6"/>
      <c r="B48" s="407"/>
      <c r="C48" s="407"/>
      <c r="D48" s="407"/>
      <c r="E48" s="407"/>
      <c r="F48" s="408"/>
      <c r="G48" s="571"/>
      <c r="H48" s="572"/>
      <c r="I48" s="572"/>
      <c r="J48" s="572"/>
      <c r="K48" s="572"/>
      <c r="L48" s="572"/>
      <c r="M48" s="572"/>
      <c r="N48" s="572"/>
      <c r="O48" s="573"/>
      <c r="P48" s="114"/>
      <c r="Q48" s="114"/>
      <c r="R48" s="114"/>
      <c r="S48" s="114"/>
      <c r="T48" s="114"/>
      <c r="U48" s="114"/>
      <c r="V48" s="114"/>
      <c r="W48" s="114"/>
      <c r="X48" s="115"/>
      <c r="Y48" s="451" t="s">
        <v>13</v>
      </c>
      <c r="Z48" s="446"/>
      <c r="AA48" s="447"/>
      <c r="AB48" s="557" t="s">
        <v>180</v>
      </c>
      <c r="AC48" s="557"/>
      <c r="AD48" s="557"/>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369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343</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378</v>
      </c>
      <c r="AF51" s="247"/>
      <c r="AG51" s="247"/>
      <c r="AH51" s="247"/>
      <c r="AI51" s="247" t="s">
        <v>400</v>
      </c>
      <c r="AJ51" s="247"/>
      <c r="AK51" s="247"/>
      <c r="AL51" s="247"/>
      <c r="AM51" s="247" t="s">
        <v>497</v>
      </c>
      <c r="AN51" s="247"/>
      <c r="AO51" s="247"/>
      <c r="AP51" s="247"/>
      <c r="AQ51" s="154" t="s">
        <v>231</v>
      </c>
      <c r="AR51" s="155"/>
      <c r="AS51" s="155"/>
      <c r="AT51" s="156"/>
      <c r="AU51" s="922" t="s">
        <v>134</v>
      </c>
      <c r="AV51" s="922"/>
      <c r="AW51" s="922"/>
      <c r="AX51" s="923"/>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232</v>
      </c>
      <c r="AT52" s="137"/>
      <c r="AU52" s="200"/>
      <c r="AV52" s="200"/>
      <c r="AW52" s="397" t="s">
        <v>179</v>
      </c>
      <c r="AX52" s="398"/>
      <c r="AY52">
        <f>$AY$51</f>
        <v>0</v>
      </c>
    </row>
    <row r="53" spans="1:51" ht="23.25" hidden="1" customHeight="1" x14ac:dyDescent="0.15">
      <c r="A53" s="402"/>
      <c r="B53" s="400"/>
      <c r="C53" s="400"/>
      <c r="D53" s="400"/>
      <c r="E53" s="400"/>
      <c r="F53" s="401"/>
      <c r="G53" s="565"/>
      <c r="H53" s="566"/>
      <c r="I53" s="566"/>
      <c r="J53" s="566"/>
      <c r="K53" s="566"/>
      <c r="L53" s="566"/>
      <c r="M53" s="566"/>
      <c r="N53" s="566"/>
      <c r="O53" s="567"/>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3"/>
      <c r="B54" s="404"/>
      <c r="C54" s="404"/>
      <c r="D54" s="404"/>
      <c r="E54" s="404"/>
      <c r="F54" s="405"/>
      <c r="G54" s="568"/>
      <c r="H54" s="569"/>
      <c r="I54" s="569"/>
      <c r="J54" s="569"/>
      <c r="K54" s="569"/>
      <c r="L54" s="569"/>
      <c r="M54" s="569"/>
      <c r="N54" s="569"/>
      <c r="O54" s="570"/>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6"/>
      <c r="B55" s="407"/>
      <c r="C55" s="407"/>
      <c r="D55" s="407"/>
      <c r="E55" s="407"/>
      <c r="F55" s="408"/>
      <c r="G55" s="571"/>
      <c r="H55" s="572"/>
      <c r="I55" s="572"/>
      <c r="J55" s="572"/>
      <c r="K55" s="572"/>
      <c r="L55" s="572"/>
      <c r="M55" s="572"/>
      <c r="N55" s="572"/>
      <c r="O55" s="573"/>
      <c r="P55" s="114"/>
      <c r="Q55" s="114"/>
      <c r="R55" s="114"/>
      <c r="S55" s="114"/>
      <c r="T55" s="114"/>
      <c r="U55" s="114"/>
      <c r="V55" s="114"/>
      <c r="W55" s="114"/>
      <c r="X55" s="115"/>
      <c r="Y55" s="451" t="s">
        <v>13</v>
      </c>
      <c r="Z55" s="446"/>
      <c r="AA55" s="447"/>
      <c r="AB55" s="594" t="s">
        <v>14</v>
      </c>
      <c r="AC55" s="594"/>
      <c r="AD55" s="594"/>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369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343</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378</v>
      </c>
      <c r="AF58" s="247"/>
      <c r="AG58" s="247"/>
      <c r="AH58" s="247"/>
      <c r="AI58" s="247" t="s">
        <v>400</v>
      </c>
      <c r="AJ58" s="247"/>
      <c r="AK58" s="247"/>
      <c r="AL58" s="247"/>
      <c r="AM58" s="247" t="s">
        <v>497</v>
      </c>
      <c r="AN58" s="247"/>
      <c r="AO58" s="247"/>
      <c r="AP58" s="247"/>
      <c r="AQ58" s="154" t="s">
        <v>231</v>
      </c>
      <c r="AR58" s="155"/>
      <c r="AS58" s="155"/>
      <c r="AT58" s="156"/>
      <c r="AU58" s="922" t="s">
        <v>134</v>
      </c>
      <c r="AV58" s="922"/>
      <c r="AW58" s="922"/>
      <c r="AX58" s="923"/>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232</v>
      </c>
      <c r="AT59" s="137"/>
      <c r="AU59" s="200"/>
      <c r="AV59" s="200"/>
      <c r="AW59" s="397" t="s">
        <v>179</v>
      </c>
      <c r="AX59" s="398"/>
      <c r="AY59">
        <f>$AY$58</f>
        <v>0</v>
      </c>
    </row>
    <row r="60" spans="1:51" ht="23.25" hidden="1" customHeight="1" x14ac:dyDescent="0.15">
      <c r="A60" s="402"/>
      <c r="B60" s="400"/>
      <c r="C60" s="400"/>
      <c r="D60" s="400"/>
      <c r="E60" s="400"/>
      <c r="F60" s="401"/>
      <c r="G60" s="565"/>
      <c r="H60" s="566"/>
      <c r="I60" s="566"/>
      <c r="J60" s="566"/>
      <c r="K60" s="566"/>
      <c r="L60" s="566"/>
      <c r="M60" s="566"/>
      <c r="N60" s="566"/>
      <c r="O60" s="567"/>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3"/>
      <c r="B61" s="404"/>
      <c r="C61" s="404"/>
      <c r="D61" s="404"/>
      <c r="E61" s="404"/>
      <c r="F61" s="405"/>
      <c r="G61" s="568"/>
      <c r="H61" s="569"/>
      <c r="I61" s="569"/>
      <c r="J61" s="569"/>
      <c r="K61" s="569"/>
      <c r="L61" s="569"/>
      <c r="M61" s="569"/>
      <c r="N61" s="569"/>
      <c r="O61" s="570"/>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3"/>
      <c r="B62" s="404"/>
      <c r="C62" s="404"/>
      <c r="D62" s="404"/>
      <c r="E62" s="404"/>
      <c r="F62" s="405"/>
      <c r="G62" s="571"/>
      <c r="H62" s="572"/>
      <c r="I62" s="572"/>
      <c r="J62" s="572"/>
      <c r="K62" s="572"/>
      <c r="L62" s="572"/>
      <c r="M62" s="572"/>
      <c r="N62" s="572"/>
      <c r="O62" s="573"/>
      <c r="P62" s="114"/>
      <c r="Q62" s="114"/>
      <c r="R62" s="114"/>
      <c r="S62" s="114"/>
      <c r="T62" s="114"/>
      <c r="U62" s="114"/>
      <c r="V62" s="114"/>
      <c r="W62" s="114"/>
      <c r="X62" s="115"/>
      <c r="Y62" s="451" t="s">
        <v>13</v>
      </c>
      <c r="Z62" s="446"/>
      <c r="AA62" s="447"/>
      <c r="AB62" s="557" t="s">
        <v>14</v>
      </c>
      <c r="AC62" s="557"/>
      <c r="AD62" s="557"/>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369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344</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339</v>
      </c>
      <c r="X65" s="492"/>
      <c r="Y65" s="495"/>
      <c r="Z65" s="495"/>
      <c r="AA65" s="496"/>
      <c r="AB65" s="241" t="s">
        <v>11</v>
      </c>
      <c r="AC65" s="242"/>
      <c r="AD65" s="243"/>
      <c r="AE65" s="247" t="s">
        <v>378</v>
      </c>
      <c r="AF65" s="247"/>
      <c r="AG65" s="247"/>
      <c r="AH65" s="247"/>
      <c r="AI65" s="247" t="s">
        <v>400</v>
      </c>
      <c r="AJ65" s="247"/>
      <c r="AK65" s="247"/>
      <c r="AL65" s="247"/>
      <c r="AM65" s="247" t="s">
        <v>497</v>
      </c>
      <c r="AN65" s="247"/>
      <c r="AO65" s="247"/>
      <c r="AP65" s="247"/>
      <c r="AQ65" s="158" t="s">
        <v>231</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9"/>
      <c r="B67" s="480"/>
      <c r="C67" s="480"/>
      <c r="D67" s="480"/>
      <c r="E67" s="480"/>
      <c r="F67" s="481"/>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349</v>
      </c>
      <c r="B70" s="480"/>
      <c r="C70" s="480"/>
      <c r="D70" s="480"/>
      <c r="E70" s="480"/>
      <c r="F70" s="481"/>
      <c r="G70" s="253" t="s">
        <v>234</v>
      </c>
      <c r="H70" s="305"/>
      <c r="I70" s="305"/>
      <c r="J70" s="305"/>
      <c r="K70" s="305"/>
      <c r="L70" s="305"/>
      <c r="M70" s="305"/>
      <c r="N70" s="305"/>
      <c r="O70" s="305"/>
      <c r="P70" s="305"/>
      <c r="Q70" s="305"/>
      <c r="R70" s="305"/>
      <c r="S70" s="305"/>
      <c r="T70" s="305"/>
      <c r="U70" s="305"/>
      <c r="V70" s="305"/>
      <c r="W70" s="308" t="s">
        <v>358</v>
      </c>
      <c r="X70" s="309"/>
      <c r="Y70" s="267" t="s">
        <v>12</v>
      </c>
      <c r="Z70" s="267"/>
      <c r="AA70" s="268"/>
      <c r="AB70" s="269" t="s">
        <v>359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344</v>
      </c>
      <c r="B73" s="511"/>
      <c r="C73" s="511"/>
      <c r="D73" s="511"/>
      <c r="E73" s="511"/>
      <c r="F73" s="512"/>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378</v>
      </c>
      <c r="AF73" s="247"/>
      <c r="AG73" s="247"/>
      <c r="AH73" s="247"/>
      <c r="AI73" s="247" t="s">
        <v>400</v>
      </c>
      <c r="AJ73" s="247"/>
      <c r="AK73" s="247"/>
      <c r="AL73" s="247"/>
      <c r="AM73" s="247" t="s">
        <v>497</v>
      </c>
      <c r="AN73" s="247"/>
      <c r="AO73" s="247"/>
      <c r="AP73" s="247"/>
      <c r="AQ73" s="158" t="s">
        <v>231</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3"/>
      <c r="B75" s="514"/>
      <c r="C75" s="514"/>
      <c r="D75" s="514"/>
      <c r="E75" s="514"/>
      <c r="F75" s="515"/>
      <c r="G75" s="609"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3"/>
      <c r="B76" s="514"/>
      <c r="C76" s="514"/>
      <c r="D76" s="514"/>
      <c r="E76" s="514"/>
      <c r="F76" s="515"/>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3"/>
      <c r="B77" s="514"/>
      <c r="C77" s="514"/>
      <c r="D77" s="514"/>
      <c r="E77" s="514"/>
      <c r="F77" s="515"/>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4"/>
      <c r="AF77" s="885"/>
      <c r="AG77" s="885"/>
      <c r="AH77" s="885"/>
      <c r="AI77" s="884"/>
      <c r="AJ77" s="885"/>
      <c r="AK77" s="885"/>
      <c r="AL77" s="885"/>
      <c r="AM77" s="884"/>
      <c r="AN77" s="885"/>
      <c r="AO77" s="885"/>
      <c r="AP77" s="885"/>
      <c r="AQ77" s="339"/>
      <c r="AR77" s="208"/>
      <c r="AS77" s="208"/>
      <c r="AT77" s="340"/>
      <c r="AU77" s="219"/>
      <c r="AV77" s="219"/>
      <c r="AW77" s="219"/>
      <c r="AX77" s="221"/>
      <c r="AY77">
        <f t="shared" si="9"/>
        <v>0</v>
      </c>
    </row>
    <row r="78" spans="1:51" ht="69.75" hidden="1" customHeight="1" x14ac:dyDescent="0.15">
      <c r="A78" s="329" t="s">
        <v>714</v>
      </c>
      <c r="B78" s="330"/>
      <c r="C78" s="330"/>
      <c r="D78" s="330"/>
      <c r="E78" s="327" t="s">
        <v>322</v>
      </c>
      <c r="F78" s="328"/>
      <c r="G78" s="54" t="s">
        <v>234</v>
      </c>
      <c r="H78" s="588"/>
      <c r="I78" s="589"/>
      <c r="J78" s="589"/>
      <c r="K78" s="589"/>
      <c r="L78" s="589"/>
      <c r="M78" s="589"/>
      <c r="N78" s="589"/>
      <c r="O78" s="590"/>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338</v>
      </c>
      <c r="AP79" s="274"/>
      <c r="AQ79" s="274"/>
      <c r="AR79" s="76" t="s">
        <v>336</v>
      </c>
      <c r="AS79" s="273"/>
      <c r="AT79" s="274"/>
      <c r="AU79" s="274"/>
      <c r="AV79" s="274"/>
      <c r="AW79" s="274"/>
      <c r="AX79" s="965"/>
      <c r="AY79">
        <f>COUNTIF($AR$79,"☑")</f>
        <v>0</v>
      </c>
    </row>
    <row r="80" spans="1:51" ht="18.75" hidden="1" customHeight="1" x14ac:dyDescent="0.15">
      <c r="A80" s="858" t="s">
        <v>147</v>
      </c>
      <c r="B80" s="528" t="s">
        <v>335</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688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59"/>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59"/>
      <c r="B82" s="531"/>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7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9"/>
      <c r="AY82">
        <f t="shared" ref="AY82:AY89" si="10">$AY$80</f>
        <v>0</v>
      </c>
    </row>
    <row r="83" spans="1:60" ht="22.5" hidden="1" customHeight="1" x14ac:dyDescent="0.15">
      <c r="A83" s="859"/>
      <c r="B83" s="531"/>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1"/>
      <c r="AY83">
        <f t="shared" si="10"/>
        <v>0</v>
      </c>
    </row>
    <row r="84" spans="1:60" ht="19.5" hidden="1" customHeight="1" x14ac:dyDescent="0.15">
      <c r="A84" s="859"/>
      <c r="B84" s="532"/>
      <c r="C84" s="533"/>
      <c r="D84" s="533"/>
      <c r="E84" s="533"/>
      <c r="F84" s="534"/>
      <c r="G84" s="680"/>
      <c r="H84" s="680"/>
      <c r="I84" s="680"/>
      <c r="J84" s="680"/>
      <c r="K84" s="680"/>
      <c r="L84" s="680"/>
      <c r="M84" s="680"/>
      <c r="N84" s="680"/>
      <c r="O84" s="680"/>
      <c r="P84" s="680"/>
      <c r="Q84" s="680"/>
      <c r="R84" s="680"/>
      <c r="S84" s="680"/>
      <c r="T84" s="680"/>
      <c r="U84" s="680"/>
      <c r="V84" s="680"/>
      <c r="W84" s="680"/>
      <c r="X84" s="680"/>
      <c r="Y84" s="680"/>
      <c r="Z84" s="680"/>
      <c r="AA84" s="681"/>
      <c r="AB84" s="882"/>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3"/>
      <c r="AY84">
        <f t="shared" si="10"/>
        <v>0</v>
      </c>
    </row>
    <row r="85" spans="1:60" ht="18.75" hidden="1" customHeight="1" x14ac:dyDescent="0.15">
      <c r="A85" s="859"/>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58" t="s">
        <v>11</v>
      </c>
      <c r="AC85" s="559"/>
      <c r="AD85" s="560"/>
      <c r="AE85" s="247" t="s">
        <v>378</v>
      </c>
      <c r="AF85" s="247"/>
      <c r="AG85" s="247"/>
      <c r="AH85" s="247"/>
      <c r="AI85" s="247" t="s">
        <v>400</v>
      </c>
      <c r="AJ85" s="247"/>
      <c r="AK85" s="247"/>
      <c r="AL85" s="247"/>
      <c r="AM85" s="247" t="s">
        <v>497</v>
      </c>
      <c r="AN85" s="247"/>
      <c r="AO85" s="247"/>
      <c r="AP85" s="247"/>
      <c r="AQ85" s="158" t="s">
        <v>231</v>
      </c>
      <c r="AR85" s="133"/>
      <c r="AS85" s="133"/>
      <c r="AT85" s="134"/>
      <c r="AU85" s="538" t="s">
        <v>134</v>
      </c>
      <c r="AV85" s="538"/>
      <c r="AW85" s="538"/>
      <c r="AX85" s="539"/>
      <c r="AY85">
        <f t="shared" si="10"/>
        <v>0</v>
      </c>
      <c r="AZ85" s="10"/>
      <c r="BA85" s="10"/>
      <c r="BB85" s="10"/>
      <c r="BC85" s="10"/>
    </row>
    <row r="86" spans="1:60" ht="18.75" hidden="1" customHeight="1" x14ac:dyDescent="0.15">
      <c r="A86" s="859"/>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232</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59"/>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2" t="s">
        <v>62</v>
      </c>
      <c r="Z87" s="563"/>
      <c r="AA87" s="564"/>
      <c r="AB87" s="465"/>
      <c r="AC87" s="465"/>
      <c r="AD87" s="465"/>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59"/>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59"/>
      <c r="B89" s="533"/>
      <c r="C89" s="533"/>
      <c r="D89" s="533"/>
      <c r="E89" s="533"/>
      <c r="F89" s="534"/>
      <c r="G89" s="113"/>
      <c r="H89" s="114"/>
      <c r="I89" s="114"/>
      <c r="J89" s="114"/>
      <c r="K89" s="114"/>
      <c r="L89" s="114"/>
      <c r="M89" s="114"/>
      <c r="N89" s="114"/>
      <c r="O89" s="115"/>
      <c r="P89" s="177"/>
      <c r="Q89" s="177"/>
      <c r="R89" s="177"/>
      <c r="S89" s="177"/>
      <c r="T89" s="177"/>
      <c r="U89" s="177"/>
      <c r="V89" s="177"/>
      <c r="W89" s="177"/>
      <c r="X89" s="561"/>
      <c r="Y89" s="462" t="s">
        <v>13</v>
      </c>
      <c r="Z89" s="463"/>
      <c r="AA89" s="464"/>
      <c r="AB89" s="594" t="s">
        <v>14</v>
      </c>
      <c r="AC89" s="594"/>
      <c r="AD89" s="594"/>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58" t="s">
        <v>11</v>
      </c>
      <c r="AC90" s="559"/>
      <c r="AD90" s="560"/>
      <c r="AE90" s="247" t="s">
        <v>378</v>
      </c>
      <c r="AF90" s="247"/>
      <c r="AG90" s="247"/>
      <c r="AH90" s="247"/>
      <c r="AI90" s="247" t="s">
        <v>400</v>
      </c>
      <c r="AJ90" s="247"/>
      <c r="AK90" s="247"/>
      <c r="AL90" s="247"/>
      <c r="AM90" s="247" t="s">
        <v>497</v>
      </c>
      <c r="AN90" s="247"/>
      <c r="AO90" s="247"/>
      <c r="AP90" s="247"/>
      <c r="AQ90" s="158" t="s">
        <v>231</v>
      </c>
      <c r="AR90" s="133"/>
      <c r="AS90" s="133"/>
      <c r="AT90" s="134"/>
      <c r="AU90" s="538" t="s">
        <v>134</v>
      </c>
      <c r="AV90" s="538"/>
      <c r="AW90" s="538"/>
      <c r="AX90" s="539"/>
      <c r="AY90">
        <f>COUNTA($G$92)</f>
        <v>0</v>
      </c>
    </row>
    <row r="91" spans="1:60" ht="18.75" hidden="1" customHeight="1" x14ac:dyDescent="0.15">
      <c r="A91" s="859"/>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232</v>
      </c>
      <c r="AT91" s="137"/>
      <c r="AU91" s="200"/>
      <c r="AV91" s="200"/>
      <c r="AW91" s="397" t="s">
        <v>179</v>
      </c>
      <c r="AX91" s="398"/>
      <c r="AY91">
        <f>$AY$90</f>
        <v>0</v>
      </c>
      <c r="AZ91" s="10"/>
      <c r="BA91" s="10"/>
      <c r="BB91" s="10"/>
      <c r="BC91" s="10"/>
    </row>
    <row r="92" spans="1:60" ht="23.25" hidden="1" customHeight="1" x14ac:dyDescent="0.15">
      <c r="A92" s="859"/>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2" t="s">
        <v>62</v>
      </c>
      <c r="Z92" s="563"/>
      <c r="AA92" s="564"/>
      <c r="AB92" s="465"/>
      <c r="AC92" s="465"/>
      <c r="AD92" s="465"/>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59"/>
      <c r="B94" s="533"/>
      <c r="C94" s="533"/>
      <c r="D94" s="533"/>
      <c r="E94" s="533"/>
      <c r="F94" s="534"/>
      <c r="G94" s="113"/>
      <c r="H94" s="114"/>
      <c r="I94" s="114"/>
      <c r="J94" s="114"/>
      <c r="K94" s="114"/>
      <c r="L94" s="114"/>
      <c r="M94" s="114"/>
      <c r="N94" s="114"/>
      <c r="O94" s="115"/>
      <c r="P94" s="177"/>
      <c r="Q94" s="177"/>
      <c r="R94" s="177"/>
      <c r="S94" s="177"/>
      <c r="T94" s="177"/>
      <c r="U94" s="177"/>
      <c r="V94" s="177"/>
      <c r="W94" s="177"/>
      <c r="X94" s="561"/>
      <c r="Y94" s="462" t="s">
        <v>13</v>
      </c>
      <c r="Z94" s="463"/>
      <c r="AA94" s="464"/>
      <c r="AB94" s="594" t="s">
        <v>14</v>
      </c>
      <c r="AC94" s="594"/>
      <c r="AD94" s="594"/>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59"/>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58" t="s">
        <v>11</v>
      </c>
      <c r="AC95" s="559"/>
      <c r="AD95" s="560"/>
      <c r="AE95" s="247" t="s">
        <v>378</v>
      </c>
      <c r="AF95" s="247"/>
      <c r="AG95" s="247"/>
      <c r="AH95" s="247"/>
      <c r="AI95" s="247" t="s">
        <v>400</v>
      </c>
      <c r="AJ95" s="247"/>
      <c r="AK95" s="247"/>
      <c r="AL95" s="247"/>
      <c r="AM95" s="247" t="s">
        <v>497</v>
      </c>
      <c r="AN95" s="247"/>
      <c r="AO95" s="247"/>
      <c r="AP95" s="247"/>
      <c r="AQ95" s="158" t="s">
        <v>231</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59"/>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232</v>
      </c>
      <c r="AT96" s="137"/>
      <c r="AU96" s="200"/>
      <c r="AV96" s="200"/>
      <c r="AW96" s="397" t="s">
        <v>179</v>
      </c>
      <c r="AX96" s="398"/>
      <c r="AY96">
        <f>$AY$95</f>
        <v>0</v>
      </c>
    </row>
    <row r="97" spans="1:60" ht="23.25" hidden="1" customHeight="1" x14ac:dyDescent="0.15">
      <c r="A97" s="859"/>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2" t="s">
        <v>62</v>
      </c>
      <c r="Z97" s="563"/>
      <c r="AA97" s="564"/>
      <c r="AB97" s="472"/>
      <c r="AC97" s="473"/>
      <c r="AD97" s="474"/>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59"/>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31"/>
      <c r="C99" s="431"/>
      <c r="D99" s="431"/>
      <c r="E99" s="431"/>
      <c r="F99" s="432"/>
      <c r="G99" s="581"/>
      <c r="H99" s="216"/>
      <c r="I99" s="216"/>
      <c r="J99" s="216"/>
      <c r="K99" s="216"/>
      <c r="L99" s="216"/>
      <c r="M99" s="216"/>
      <c r="N99" s="216"/>
      <c r="O99" s="582"/>
      <c r="P99" s="522"/>
      <c r="Q99" s="522"/>
      <c r="R99" s="522"/>
      <c r="S99" s="522"/>
      <c r="T99" s="522"/>
      <c r="U99" s="522"/>
      <c r="V99" s="522"/>
      <c r="W99" s="522"/>
      <c r="X99" s="523"/>
      <c r="Y99" s="892" t="s">
        <v>13</v>
      </c>
      <c r="Z99" s="893"/>
      <c r="AA99" s="894"/>
      <c r="AB99" s="886" t="s">
        <v>14</v>
      </c>
      <c r="AC99" s="887"/>
      <c r="AD99" s="888"/>
      <c r="AE99" s="524"/>
      <c r="AF99" s="525"/>
      <c r="AG99" s="525"/>
      <c r="AH99" s="526"/>
      <c r="AI99" s="524"/>
      <c r="AJ99" s="525"/>
      <c r="AK99" s="525"/>
      <c r="AL99" s="526"/>
      <c r="AM99" s="524"/>
      <c r="AN99" s="525"/>
      <c r="AO99" s="525"/>
      <c r="AP99" s="525"/>
      <c r="AQ99" s="540"/>
      <c r="AR99" s="541"/>
      <c r="AS99" s="541"/>
      <c r="AT99" s="542"/>
      <c r="AU99" s="525"/>
      <c r="AV99" s="525"/>
      <c r="AW99" s="525"/>
      <c r="AX99" s="543"/>
      <c r="AY99">
        <f t="shared" si="12"/>
        <v>0</v>
      </c>
    </row>
    <row r="100" spans="1:60" ht="31.5" customHeight="1" x14ac:dyDescent="0.15">
      <c r="A100" s="505" t="s">
        <v>345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48"/>
      <c r="Z100" s="849"/>
      <c r="AA100" s="850"/>
      <c r="AB100" s="485" t="s">
        <v>11</v>
      </c>
      <c r="AC100" s="485"/>
      <c r="AD100" s="485"/>
      <c r="AE100" s="544" t="s">
        <v>378</v>
      </c>
      <c r="AF100" s="545"/>
      <c r="AG100" s="545"/>
      <c r="AH100" s="546"/>
      <c r="AI100" s="544" t="s">
        <v>400</v>
      </c>
      <c r="AJ100" s="545"/>
      <c r="AK100" s="545"/>
      <c r="AL100" s="546"/>
      <c r="AM100" s="544" t="s">
        <v>497</v>
      </c>
      <c r="AN100" s="545"/>
      <c r="AO100" s="545"/>
      <c r="AP100" s="546"/>
      <c r="AQ100" s="317" t="s">
        <v>405</v>
      </c>
      <c r="AR100" s="318"/>
      <c r="AS100" s="318"/>
      <c r="AT100" s="319"/>
      <c r="AU100" s="317" t="s">
        <v>529</v>
      </c>
      <c r="AV100" s="318"/>
      <c r="AW100" s="318"/>
      <c r="AX100" s="320"/>
    </row>
    <row r="101" spans="1:60" ht="23.25" customHeight="1" x14ac:dyDescent="0.15">
      <c r="A101" s="423"/>
      <c r="B101" s="424"/>
      <c r="C101" s="424"/>
      <c r="D101" s="424"/>
      <c r="E101" s="424"/>
      <c r="F101" s="425"/>
      <c r="G101" s="108" t="s">
        <v>715</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5" t="s">
        <v>716</v>
      </c>
      <c r="AC101" s="465"/>
      <c r="AD101" s="465"/>
      <c r="AE101" s="282">
        <v>6</v>
      </c>
      <c r="AF101" s="282"/>
      <c r="AG101" s="282"/>
      <c r="AH101" s="282"/>
      <c r="AI101" s="282">
        <v>8</v>
      </c>
      <c r="AJ101" s="282"/>
      <c r="AK101" s="282"/>
      <c r="AL101" s="282"/>
      <c r="AM101" s="282">
        <v>8</v>
      </c>
      <c r="AN101" s="282"/>
      <c r="AO101" s="282"/>
      <c r="AP101" s="282"/>
      <c r="AQ101" s="282" t="s">
        <v>820</v>
      </c>
      <c r="AR101" s="282"/>
      <c r="AS101" s="282"/>
      <c r="AT101" s="282"/>
      <c r="AU101" s="218" t="s">
        <v>821</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716</v>
      </c>
      <c r="AC102" s="465"/>
      <c r="AD102" s="465"/>
      <c r="AE102" s="282">
        <v>9</v>
      </c>
      <c r="AF102" s="282"/>
      <c r="AG102" s="282"/>
      <c r="AH102" s="282"/>
      <c r="AI102" s="282">
        <v>10</v>
      </c>
      <c r="AJ102" s="282"/>
      <c r="AK102" s="282"/>
      <c r="AL102" s="282"/>
      <c r="AM102" s="282">
        <v>10</v>
      </c>
      <c r="AN102" s="282"/>
      <c r="AO102" s="282"/>
      <c r="AP102" s="282"/>
      <c r="AQ102" s="282">
        <v>9</v>
      </c>
      <c r="AR102" s="282"/>
      <c r="AS102" s="282"/>
      <c r="AT102" s="282"/>
      <c r="AU102" s="225" t="s">
        <v>820</v>
      </c>
      <c r="AV102" s="226"/>
      <c r="AW102" s="226"/>
      <c r="AX102" s="321"/>
    </row>
    <row r="103" spans="1:60" ht="31.5" hidden="1" customHeight="1" x14ac:dyDescent="0.15">
      <c r="A103" s="420" t="s">
        <v>345</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378</v>
      </c>
      <c r="AF103" s="247"/>
      <c r="AG103" s="247"/>
      <c r="AH103" s="247"/>
      <c r="AI103" s="247" t="s">
        <v>400</v>
      </c>
      <c r="AJ103" s="247"/>
      <c r="AK103" s="247"/>
      <c r="AL103" s="247"/>
      <c r="AM103" s="247" t="s">
        <v>497</v>
      </c>
      <c r="AN103" s="247"/>
      <c r="AO103" s="247"/>
      <c r="AP103" s="247"/>
      <c r="AQ103" s="279" t="s">
        <v>405</v>
      </c>
      <c r="AR103" s="280"/>
      <c r="AS103" s="280"/>
      <c r="AT103" s="280"/>
      <c r="AU103" s="279" t="s">
        <v>529</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466"/>
      <c r="AC104" s="467"/>
      <c r="AD104" s="46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0"/>
      <c r="AA105" s="551"/>
      <c r="AB105" s="476"/>
      <c r="AC105" s="477"/>
      <c r="AD105" s="478"/>
      <c r="AE105" s="537"/>
      <c r="AF105" s="537"/>
      <c r="AG105" s="537"/>
      <c r="AH105" s="537"/>
      <c r="AI105" s="537"/>
      <c r="AJ105" s="537"/>
      <c r="AK105" s="537"/>
      <c r="AL105" s="537"/>
      <c r="AM105" s="282"/>
      <c r="AN105" s="282"/>
      <c r="AO105" s="282"/>
      <c r="AP105" s="282"/>
      <c r="AQ105" s="282"/>
      <c r="AR105" s="282"/>
      <c r="AS105" s="282"/>
      <c r="AT105" s="282"/>
      <c r="AU105" s="282"/>
      <c r="AV105" s="282"/>
      <c r="AW105" s="282"/>
      <c r="AX105" s="283"/>
      <c r="AY105">
        <f>$AY$103</f>
        <v>0</v>
      </c>
    </row>
    <row r="106" spans="1:60" ht="31.5" hidden="1" customHeight="1" x14ac:dyDescent="0.15">
      <c r="A106" s="420" t="s">
        <v>345</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378</v>
      </c>
      <c r="AF106" s="247"/>
      <c r="AG106" s="247"/>
      <c r="AH106" s="247"/>
      <c r="AI106" s="247" t="s">
        <v>400</v>
      </c>
      <c r="AJ106" s="247"/>
      <c r="AK106" s="247"/>
      <c r="AL106" s="247"/>
      <c r="AM106" s="247" t="s">
        <v>497</v>
      </c>
      <c r="AN106" s="247"/>
      <c r="AO106" s="247"/>
      <c r="AP106" s="247"/>
      <c r="AQ106" s="279" t="s">
        <v>405</v>
      </c>
      <c r="AR106" s="280"/>
      <c r="AS106" s="280"/>
      <c r="AT106" s="280"/>
      <c r="AU106" s="279" t="s">
        <v>529</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889"/>
      <c r="AC107" s="890"/>
      <c r="AD107" s="89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0"/>
      <c r="AA108" s="551"/>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345</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378</v>
      </c>
      <c r="AF109" s="247"/>
      <c r="AG109" s="247"/>
      <c r="AH109" s="247"/>
      <c r="AI109" s="247" t="s">
        <v>400</v>
      </c>
      <c r="AJ109" s="247"/>
      <c r="AK109" s="247"/>
      <c r="AL109" s="247"/>
      <c r="AM109" s="247" t="s">
        <v>497</v>
      </c>
      <c r="AN109" s="247"/>
      <c r="AO109" s="247"/>
      <c r="AP109" s="247"/>
      <c r="AQ109" s="279" t="s">
        <v>405</v>
      </c>
      <c r="AR109" s="280"/>
      <c r="AS109" s="280"/>
      <c r="AT109" s="280"/>
      <c r="AU109" s="279" t="s">
        <v>529</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889"/>
      <c r="AC110" s="890"/>
      <c r="AD110" s="89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0"/>
      <c r="AA111" s="551"/>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345</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378</v>
      </c>
      <c r="AF112" s="247"/>
      <c r="AG112" s="247"/>
      <c r="AH112" s="247"/>
      <c r="AI112" s="247" t="s">
        <v>400</v>
      </c>
      <c r="AJ112" s="247"/>
      <c r="AK112" s="247"/>
      <c r="AL112" s="247"/>
      <c r="AM112" s="247" t="s">
        <v>497</v>
      </c>
      <c r="AN112" s="247"/>
      <c r="AO112" s="247"/>
      <c r="AP112" s="247"/>
      <c r="AQ112" s="279" t="s">
        <v>405</v>
      </c>
      <c r="AR112" s="280"/>
      <c r="AS112" s="280"/>
      <c r="AT112" s="280"/>
      <c r="AU112" s="279" t="s">
        <v>529</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889"/>
      <c r="AC113" s="890"/>
      <c r="AD113" s="89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0"/>
      <c r="AA114" s="551"/>
      <c r="AB114" s="472"/>
      <c r="AC114" s="473"/>
      <c r="AD114" s="474"/>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4"/>
      <c r="Z115" s="555"/>
      <c r="AA115" s="556"/>
      <c r="AB115" s="451" t="s">
        <v>11</v>
      </c>
      <c r="AC115" s="446"/>
      <c r="AD115" s="447"/>
      <c r="AE115" s="247" t="s">
        <v>378</v>
      </c>
      <c r="AF115" s="247"/>
      <c r="AG115" s="247"/>
      <c r="AH115" s="247"/>
      <c r="AI115" s="247" t="s">
        <v>400</v>
      </c>
      <c r="AJ115" s="247"/>
      <c r="AK115" s="247"/>
      <c r="AL115" s="247"/>
      <c r="AM115" s="247" t="s">
        <v>497</v>
      </c>
      <c r="AN115" s="247"/>
      <c r="AO115" s="247"/>
      <c r="AP115" s="247"/>
      <c r="AQ115" s="591" t="s">
        <v>530</v>
      </c>
      <c r="AR115" s="592"/>
      <c r="AS115" s="592"/>
      <c r="AT115" s="592"/>
      <c r="AU115" s="592"/>
      <c r="AV115" s="592"/>
      <c r="AW115" s="592"/>
      <c r="AX115" s="593"/>
    </row>
    <row r="116" spans="1:51" ht="23.25" customHeight="1" x14ac:dyDescent="0.15">
      <c r="A116" s="440"/>
      <c r="B116" s="441"/>
      <c r="C116" s="441"/>
      <c r="D116" s="441"/>
      <c r="E116" s="441"/>
      <c r="F116" s="442"/>
      <c r="G116" s="392" t="s">
        <v>717</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718</v>
      </c>
      <c r="AC116" s="467"/>
      <c r="AD116" s="468"/>
      <c r="AE116" s="282">
        <v>12</v>
      </c>
      <c r="AF116" s="282"/>
      <c r="AG116" s="282"/>
      <c r="AH116" s="282"/>
      <c r="AI116" s="282">
        <v>9</v>
      </c>
      <c r="AJ116" s="282"/>
      <c r="AK116" s="282"/>
      <c r="AL116" s="282"/>
      <c r="AM116" s="282">
        <v>9</v>
      </c>
      <c r="AN116" s="282"/>
      <c r="AO116" s="282"/>
      <c r="AP116" s="282"/>
      <c r="AQ116" s="218">
        <v>8</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719</v>
      </c>
      <c r="AC117" s="477"/>
      <c r="AD117" s="478"/>
      <c r="AE117" s="537" t="s">
        <v>720</v>
      </c>
      <c r="AF117" s="537"/>
      <c r="AG117" s="537"/>
      <c r="AH117" s="537"/>
      <c r="AI117" s="537" t="s">
        <v>721</v>
      </c>
      <c r="AJ117" s="537"/>
      <c r="AK117" s="537"/>
      <c r="AL117" s="537"/>
      <c r="AM117" s="537" t="s">
        <v>865</v>
      </c>
      <c r="AN117" s="537"/>
      <c r="AO117" s="537"/>
      <c r="AP117" s="537"/>
      <c r="AQ117" s="537" t="s">
        <v>823</v>
      </c>
      <c r="AR117" s="537"/>
      <c r="AS117" s="537"/>
      <c r="AT117" s="537"/>
      <c r="AU117" s="537"/>
      <c r="AV117" s="537"/>
      <c r="AW117" s="537"/>
      <c r="AX117" s="553"/>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4"/>
      <c r="Z118" s="555"/>
      <c r="AA118" s="556"/>
      <c r="AB118" s="451" t="s">
        <v>11</v>
      </c>
      <c r="AC118" s="446"/>
      <c r="AD118" s="447"/>
      <c r="AE118" s="247" t="s">
        <v>378</v>
      </c>
      <c r="AF118" s="247"/>
      <c r="AG118" s="247"/>
      <c r="AH118" s="247"/>
      <c r="AI118" s="247" t="s">
        <v>400</v>
      </c>
      <c r="AJ118" s="247"/>
      <c r="AK118" s="247"/>
      <c r="AL118" s="247"/>
      <c r="AM118" s="247" t="s">
        <v>497</v>
      </c>
      <c r="AN118" s="247"/>
      <c r="AO118" s="247"/>
      <c r="AP118" s="247"/>
      <c r="AQ118" s="591" t="s">
        <v>530</v>
      </c>
      <c r="AR118" s="592"/>
      <c r="AS118" s="592"/>
      <c r="AT118" s="592"/>
      <c r="AU118" s="592"/>
      <c r="AV118" s="592"/>
      <c r="AW118" s="592"/>
      <c r="AX118" s="593"/>
      <c r="AY118" s="92">
        <f>IF(SUBSTITUTE(SUBSTITUTE($G$119,"／",""),"　","")="",0,1)</f>
        <v>0</v>
      </c>
    </row>
    <row r="119" spans="1:51" ht="23.25" hidden="1" customHeight="1" x14ac:dyDescent="0.15">
      <c r="A119" s="440"/>
      <c r="B119" s="441"/>
      <c r="C119" s="441"/>
      <c r="D119" s="441"/>
      <c r="E119" s="441"/>
      <c r="F119" s="442"/>
      <c r="G119" s="392" t="s">
        <v>722</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723</v>
      </c>
      <c r="AC120" s="477"/>
      <c r="AD120" s="478"/>
      <c r="AE120" s="537"/>
      <c r="AF120" s="537"/>
      <c r="AG120" s="537"/>
      <c r="AH120" s="537"/>
      <c r="AI120" s="537"/>
      <c r="AJ120" s="537"/>
      <c r="AK120" s="537"/>
      <c r="AL120" s="537"/>
      <c r="AM120" s="537"/>
      <c r="AN120" s="537"/>
      <c r="AO120" s="537"/>
      <c r="AP120" s="537"/>
      <c r="AQ120" s="537"/>
      <c r="AR120" s="537"/>
      <c r="AS120" s="537"/>
      <c r="AT120" s="537"/>
      <c r="AU120" s="537"/>
      <c r="AV120" s="537"/>
      <c r="AW120" s="537"/>
      <c r="AX120" s="553"/>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4"/>
      <c r="Z121" s="555"/>
      <c r="AA121" s="556"/>
      <c r="AB121" s="451" t="s">
        <v>11</v>
      </c>
      <c r="AC121" s="446"/>
      <c r="AD121" s="447"/>
      <c r="AE121" s="247" t="s">
        <v>378</v>
      </c>
      <c r="AF121" s="247"/>
      <c r="AG121" s="247"/>
      <c r="AH121" s="247"/>
      <c r="AI121" s="247" t="s">
        <v>400</v>
      </c>
      <c r="AJ121" s="247"/>
      <c r="AK121" s="247"/>
      <c r="AL121" s="247"/>
      <c r="AM121" s="247" t="s">
        <v>497</v>
      </c>
      <c r="AN121" s="247"/>
      <c r="AO121" s="247"/>
      <c r="AP121" s="247"/>
      <c r="AQ121" s="591" t="s">
        <v>530</v>
      </c>
      <c r="AR121" s="592"/>
      <c r="AS121" s="592"/>
      <c r="AT121" s="592"/>
      <c r="AU121" s="592"/>
      <c r="AV121" s="592"/>
      <c r="AW121" s="592"/>
      <c r="AX121" s="593"/>
      <c r="AY121" s="92">
        <f>IF(SUBSTITUTE(SUBSTITUTE($G$122,"／",""),"　","")="",0,1)</f>
        <v>0</v>
      </c>
    </row>
    <row r="122" spans="1:51" ht="23.25" hidden="1" customHeight="1" x14ac:dyDescent="0.15">
      <c r="A122" s="440"/>
      <c r="B122" s="441"/>
      <c r="C122" s="441"/>
      <c r="D122" s="441"/>
      <c r="E122" s="441"/>
      <c r="F122" s="442"/>
      <c r="G122" s="392" t="s">
        <v>724</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723</v>
      </c>
      <c r="AC123" s="477"/>
      <c r="AD123" s="478"/>
      <c r="AE123" s="537"/>
      <c r="AF123" s="537"/>
      <c r="AG123" s="537"/>
      <c r="AH123" s="537"/>
      <c r="AI123" s="537"/>
      <c r="AJ123" s="537"/>
      <c r="AK123" s="537"/>
      <c r="AL123" s="537"/>
      <c r="AM123" s="537"/>
      <c r="AN123" s="537"/>
      <c r="AO123" s="537"/>
      <c r="AP123" s="537"/>
      <c r="AQ123" s="537"/>
      <c r="AR123" s="537"/>
      <c r="AS123" s="537"/>
      <c r="AT123" s="537"/>
      <c r="AU123" s="537"/>
      <c r="AV123" s="537"/>
      <c r="AW123" s="537"/>
      <c r="AX123" s="553"/>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4"/>
      <c r="Z124" s="555"/>
      <c r="AA124" s="556"/>
      <c r="AB124" s="451" t="s">
        <v>11</v>
      </c>
      <c r="AC124" s="446"/>
      <c r="AD124" s="447"/>
      <c r="AE124" s="247" t="s">
        <v>378</v>
      </c>
      <c r="AF124" s="247"/>
      <c r="AG124" s="247"/>
      <c r="AH124" s="247"/>
      <c r="AI124" s="247" t="s">
        <v>400</v>
      </c>
      <c r="AJ124" s="247"/>
      <c r="AK124" s="247"/>
      <c r="AL124" s="247"/>
      <c r="AM124" s="247" t="s">
        <v>497</v>
      </c>
      <c r="AN124" s="247"/>
      <c r="AO124" s="247"/>
      <c r="AP124" s="247"/>
      <c r="AQ124" s="591" t="s">
        <v>530</v>
      </c>
      <c r="AR124" s="592"/>
      <c r="AS124" s="592"/>
      <c r="AT124" s="592"/>
      <c r="AU124" s="592"/>
      <c r="AV124" s="592"/>
      <c r="AW124" s="592"/>
      <c r="AX124" s="593"/>
      <c r="AY124" s="92">
        <f>IF(SUBSTITUTE(SUBSTITUTE($G$125,"／",""),"　","")="",0,1)</f>
        <v>0</v>
      </c>
    </row>
    <row r="125" spans="1:51" ht="23.25" hidden="1" customHeight="1" x14ac:dyDescent="0.15">
      <c r="A125" s="440"/>
      <c r="B125" s="441"/>
      <c r="C125" s="441"/>
      <c r="D125" s="441"/>
      <c r="E125" s="441"/>
      <c r="F125" s="442"/>
      <c r="G125" s="392" t="s">
        <v>724</v>
      </c>
      <c r="H125" s="392"/>
      <c r="I125" s="392"/>
      <c r="J125" s="392"/>
      <c r="K125" s="392"/>
      <c r="L125" s="392"/>
      <c r="M125" s="392"/>
      <c r="N125" s="392"/>
      <c r="O125" s="392"/>
      <c r="P125" s="392"/>
      <c r="Q125" s="392"/>
      <c r="R125" s="392"/>
      <c r="S125" s="392"/>
      <c r="T125" s="392"/>
      <c r="U125" s="392"/>
      <c r="V125" s="392"/>
      <c r="W125" s="392"/>
      <c r="X125" s="927"/>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28"/>
      <c r="Y126" s="475" t="s">
        <v>49</v>
      </c>
      <c r="Z126" s="449"/>
      <c r="AA126" s="450"/>
      <c r="AB126" s="476" t="s">
        <v>723</v>
      </c>
      <c r="AC126" s="477"/>
      <c r="AD126" s="478"/>
      <c r="AE126" s="537"/>
      <c r="AF126" s="537"/>
      <c r="AG126" s="537"/>
      <c r="AH126" s="537"/>
      <c r="AI126" s="537"/>
      <c r="AJ126" s="537"/>
      <c r="AK126" s="537"/>
      <c r="AL126" s="537"/>
      <c r="AM126" s="537"/>
      <c r="AN126" s="537"/>
      <c r="AO126" s="537"/>
      <c r="AP126" s="537"/>
      <c r="AQ126" s="537"/>
      <c r="AR126" s="537"/>
      <c r="AS126" s="537"/>
      <c r="AT126" s="537"/>
      <c r="AU126" s="537"/>
      <c r="AV126" s="537"/>
      <c r="AW126" s="537"/>
      <c r="AX126" s="553"/>
      <c r="AY126">
        <f>$AY$124</f>
        <v>0</v>
      </c>
    </row>
    <row r="127" spans="1:51" ht="23.25" hidden="1" customHeight="1" x14ac:dyDescent="0.15">
      <c r="A127" s="631"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4"/>
      <c r="Z127" s="925"/>
      <c r="AA127" s="926"/>
      <c r="AB127" s="412" t="s">
        <v>11</v>
      </c>
      <c r="AC127" s="413"/>
      <c r="AD127" s="414"/>
      <c r="AE127" s="247" t="s">
        <v>378</v>
      </c>
      <c r="AF127" s="247"/>
      <c r="AG127" s="247"/>
      <c r="AH127" s="247"/>
      <c r="AI127" s="247" t="s">
        <v>400</v>
      </c>
      <c r="AJ127" s="247"/>
      <c r="AK127" s="247"/>
      <c r="AL127" s="247"/>
      <c r="AM127" s="247" t="s">
        <v>497</v>
      </c>
      <c r="AN127" s="247"/>
      <c r="AO127" s="247"/>
      <c r="AP127" s="247"/>
      <c r="AQ127" s="591" t="s">
        <v>530</v>
      </c>
      <c r="AR127" s="592"/>
      <c r="AS127" s="592"/>
      <c r="AT127" s="592"/>
      <c r="AU127" s="592"/>
      <c r="AV127" s="592"/>
      <c r="AW127" s="592"/>
      <c r="AX127" s="593"/>
      <c r="AY127" s="92">
        <f>IF(SUBSTITUTE(SUBSTITUTE($G$128,"／",""),"　","")="",0,1)</f>
        <v>0</v>
      </c>
    </row>
    <row r="128" spans="1:51" ht="23.25" hidden="1" customHeight="1" x14ac:dyDescent="0.15">
      <c r="A128" s="440"/>
      <c r="B128" s="441"/>
      <c r="C128" s="441"/>
      <c r="D128" s="441"/>
      <c r="E128" s="441"/>
      <c r="F128" s="442"/>
      <c r="G128" s="392" t="s">
        <v>724</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723</v>
      </c>
      <c r="AC129" s="477"/>
      <c r="AD129" s="478"/>
      <c r="AE129" s="537"/>
      <c r="AF129" s="537"/>
      <c r="AG129" s="537"/>
      <c r="AH129" s="537"/>
      <c r="AI129" s="537"/>
      <c r="AJ129" s="537"/>
      <c r="AK129" s="537"/>
      <c r="AL129" s="537"/>
      <c r="AM129" s="537"/>
      <c r="AN129" s="537"/>
      <c r="AO129" s="537"/>
      <c r="AP129" s="537"/>
      <c r="AQ129" s="537"/>
      <c r="AR129" s="537"/>
      <c r="AS129" s="537"/>
      <c r="AT129" s="537"/>
      <c r="AU129" s="537"/>
      <c r="AV129" s="537"/>
      <c r="AW129" s="537"/>
      <c r="AX129" s="553"/>
      <c r="AY129">
        <f>$AY$127</f>
        <v>0</v>
      </c>
    </row>
    <row r="130" spans="1:51" ht="45.2" customHeight="1" x14ac:dyDescent="0.15">
      <c r="A130" s="189" t="s">
        <v>393</v>
      </c>
      <c r="B130" s="186"/>
      <c r="C130" s="185" t="s">
        <v>235</v>
      </c>
      <c r="D130" s="186"/>
      <c r="E130" s="170" t="s">
        <v>264</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2" customHeight="1" x14ac:dyDescent="0.15">
      <c r="A131" s="190"/>
      <c r="B131" s="187"/>
      <c r="C131" s="181"/>
      <c r="D131" s="187"/>
      <c r="E131" s="175" t="s">
        <v>263</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378</v>
      </c>
      <c r="AF132" s="133"/>
      <c r="AG132" s="133"/>
      <c r="AH132" s="134"/>
      <c r="AI132" s="158" t="s">
        <v>400</v>
      </c>
      <c r="AJ132" s="133"/>
      <c r="AK132" s="133"/>
      <c r="AL132" s="134"/>
      <c r="AM132" s="158" t="s">
        <v>687</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710</v>
      </c>
      <c r="AR133" s="200"/>
      <c r="AS133" s="136" t="s">
        <v>232</v>
      </c>
      <c r="AT133" s="137"/>
      <c r="AU133" s="201" t="s">
        <v>710</v>
      </c>
      <c r="AV133" s="201"/>
      <c r="AW133" s="136" t="s">
        <v>179</v>
      </c>
      <c r="AX133" s="196"/>
      <c r="AY133">
        <f>$AY$132</f>
        <v>1</v>
      </c>
    </row>
    <row r="134" spans="1:51" ht="39.75"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728</v>
      </c>
      <c r="AC134" s="206"/>
      <c r="AD134" s="206"/>
      <c r="AE134" s="207">
        <v>77</v>
      </c>
      <c r="AF134" s="208"/>
      <c r="AG134" s="208"/>
      <c r="AH134" s="208"/>
      <c r="AI134" s="207">
        <f>(31-2)/31*100</f>
        <v>93.548387096774192</v>
      </c>
      <c r="AJ134" s="208"/>
      <c r="AK134" s="208"/>
      <c r="AL134" s="208"/>
      <c r="AM134" s="207" t="s">
        <v>756</v>
      </c>
      <c r="AN134" s="208"/>
      <c r="AO134" s="208"/>
      <c r="AP134" s="208"/>
      <c r="AQ134" s="207" t="s">
        <v>710</v>
      </c>
      <c r="AR134" s="208"/>
      <c r="AS134" s="208"/>
      <c r="AT134" s="208"/>
      <c r="AU134" s="207" t="s">
        <v>710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v>100</v>
      </c>
      <c r="AF135" s="208"/>
      <c r="AG135" s="208"/>
      <c r="AH135" s="208"/>
      <c r="AI135" s="207">
        <v>100</v>
      </c>
      <c r="AJ135" s="208"/>
      <c r="AK135" s="208"/>
      <c r="AL135" s="208"/>
      <c r="AM135" s="207">
        <v>100</v>
      </c>
      <c r="AN135" s="208"/>
      <c r="AO135" s="208"/>
      <c r="AP135" s="208"/>
      <c r="AQ135" s="207" t="s">
        <v>710</v>
      </c>
      <c r="AR135" s="208"/>
      <c r="AS135" s="208"/>
      <c r="AT135" s="208"/>
      <c r="AU135" s="207">
        <v>100</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378</v>
      </c>
      <c r="AF136" s="133"/>
      <c r="AG136" s="133"/>
      <c r="AH136" s="134"/>
      <c r="AI136" s="158" t="s">
        <v>400</v>
      </c>
      <c r="AJ136" s="133"/>
      <c r="AK136" s="133"/>
      <c r="AL136" s="134"/>
      <c r="AM136" s="158" t="s">
        <v>687</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710</v>
      </c>
      <c r="AR137" s="200"/>
      <c r="AS137" s="136" t="s">
        <v>232</v>
      </c>
      <c r="AT137" s="137"/>
      <c r="AU137" s="201" t="s">
        <v>710</v>
      </c>
      <c r="AV137" s="201"/>
      <c r="AW137" s="136" t="s">
        <v>179</v>
      </c>
      <c r="AX137" s="196"/>
      <c r="AY137">
        <f>$AY$136</f>
        <v>1</v>
      </c>
    </row>
    <row r="138" spans="1:51" ht="39.75" customHeight="1" x14ac:dyDescent="0.15">
      <c r="A138" s="190"/>
      <c r="B138" s="187"/>
      <c r="C138" s="181"/>
      <c r="D138" s="187"/>
      <c r="E138" s="181"/>
      <c r="F138" s="182"/>
      <c r="G138" s="107" t="s">
        <v>729</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728</v>
      </c>
      <c r="AC138" s="206"/>
      <c r="AD138" s="206"/>
      <c r="AE138" s="207">
        <v>94.4</v>
      </c>
      <c r="AF138" s="208"/>
      <c r="AG138" s="208"/>
      <c r="AH138" s="208"/>
      <c r="AI138" s="207">
        <v>94</v>
      </c>
      <c r="AJ138" s="208"/>
      <c r="AK138" s="208"/>
      <c r="AL138" s="208"/>
      <c r="AM138" s="207" t="s">
        <v>756</v>
      </c>
      <c r="AN138" s="208"/>
      <c r="AO138" s="208"/>
      <c r="AP138" s="208"/>
      <c r="AQ138" s="207" t="s">
        <v>710</v>
      </c>
      <c r="AR138" s="208"/>
      <c r="AS138" s="208"/>
      <c r="AT138" s="208"/>
      <c r="AU138" s="207" t="s">
        <v>710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728</v>
      </c>
      <c r="AC139" s="214"/>
      <c r="AD139" s="214"/>
      <c r="AE139" s="207">
        <v>100</v>
      </c>
      <c r="AF139" s="208"/>
      <c r="AG139" s="208"/>
      <c r="AH139" s="208"/>
      <c r="AI139" s="207">
        <v>100</v>
      </c>
      <c r="AJ139" s="208"/>
      <c r="AK139" s="208"/>
      <c r="AL139" s="208"/>
      <c r="AM139" s="207">
        <v>100</v>
      </c>
      <c r="AN139" s="208"/>
      <c r="AO139" s="208"/>
      <c r="AP139" s="208"/>
      <c r="AQ139" s="207" t="s">
        <v>710</v>
      </c>
      <c r="AR139" s="208"/>
      <c r="AS139" s="208"/>
      <c r="AT139" s="208"/>
      <c r="AU139" s="207">
        <v>100</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378</v>
      </c>
      <c r="AF140" s="133"/>
      <c r="AG140" s="133"/>
      <c r="AH140" s="134"/>
      <c r="AI140" s="158" t="s">
        <v>400</v>
      </c>
      <c r="AJ140" s="133"/>
      <c r="AK140" s="133"/>
      <c r="AL140" s="134"/>
      <c r="AM140" s="158" t="s">
        <v>687</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378</v>
      </c>
      <c r="AF144" s="133"/>
      <c r="AG144" s="133"/>
      <c r="AH144" s="134"/>
      <c r="AI144" s="158" t="s">
        <v>400</v>
      </c>
      <c r="AJ144" s="133"/>
      <c r="AK144" s="133"/>
      <c r="AL144" s="134"/>
      <c r="AM144" s="158" t="s">
        <v>687</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378</v>
      </c>
      <c r="AF148" s="133"/>
      <c r="AG148" s="133"/>
      <c r="AH148" s="134"/>
      <c r="AI148" s="158" t="s">
        <v>400</v>
      </c>
      <c r="AJ148" s="133"/>
      <c r="AK148" s="133"/>
      <c r="AL148" s="134"/>
      <c r="AM148" s="158" t="s">
        <v>687</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2"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2"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2"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378</v>
      </c>
      <c r="AF192" s="133"/>
      <c r="AG192" s="133"/>
      <c r="AH192" s="134"/>
      <c r="AI192" s="158" t="s">
        <v>400</v>
      </c>
      <c r="AJ192" s="133"/>
      <c r="AK192" s="133"/>
      <c r="AL192" s="134"/>
      <c r="AM192" s="158" t="s">
        <v>687</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378</v>
      </c>
      <c r="AF196" s="133"/>
      <c r="AG196" s="133"/>
      <c r="AH196" s="134"/>
      <c r="AI196" s="158" t="s">
        <v>400</v>
      </c>
      <c r="AJ196" s="133"/>
      <c r="AK196" s="133"/>
      <c r="AL196" s="134"/>
      <c r="AM196" s="158" t="s">
        <v>687</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378</v>
      </c>
      <c r="AF200" s="133"/>
      <c r="AG200" s="133"/>
      <c r="AH200" s="134"/>
      <c r="AI200" s="158" t="s">
        <v>400</v>
      </c>
      <c r="AJ200" s="133"/>
      <c r="AK200" s="133"/>
      <c r="AL200" s="134"/>
      <c r="AM200" s="158" t="s">
        <v>687</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378</v>
      </c>
      <c r="AF204" s="133"/>
      <c r="AG204" s="133"/>
      <c r="AH204" s="134"/>
      <c r="AI204" s="158" t="s">
        <v>400</v>
      </c>
      <c r="AJ204" s="133"/>
      <c r="AK204" s="133"/>
      <c r="AL204" s="134"/>
      <c r="AM204" s="158" t="s">
        <v>687</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378</v>
      </c>
      <c r="AF208" s="133"/>
      <c r="AG208" s="133"/>
      <c r="AH208" s="134"/>
      <c r="AI208" s="158" t="s">
        <v>400</v>
      </c>
      <c r="AJ208" s="133"/>
      <c r="AK208" s="133"/>
      <c r="AL208" s="134"/>
      <c r="AM208" s="158" t="s">
        <v>687</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2"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2"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378</v>
      </c>
      <c r="AF252" s="133"/>
      <c r="AG252" s="133"/>
      <c r="AH252" s="134"/>
      <c r="AI252" s="158" t="s">
        <v>400</v>
      </c>
      <c r="AJ252" s="133"/>
      <c r="AK252" s="133"/>
      <c r="AL252" s="134"/>
      <c r="AM252" s="158" t="s">
        <v>687</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378</v>
      </c>
      <c r="AF256" s="133"/>
      <c r="AG256" s="133"/>
      <c r="AH256" s="134"/>
      <c r="AI256" s="158" t="s">
        <v>400</v>
      </c>
      <c r="AJ256" s="133"/>
      <c r="AK256" s="133"/>
      <c r="AL256" s="134"/>
      <c r="AM256" s="158" t="s">
        <v>687</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378</v>
      </c>
      <c r="AF260" s="133"/>
      <c r="AG260" s="133"/>
      <c r="AH260" s="134"/>
      <c r="AI260" s="158" t="s">
        <v>400</v>
      </c>
      <c r="AJ260" s="133"/>
      <c r="AK260" s="133"/>
      <c r="AL260" s="134"/>
      <c r="AM260" s="158" t="s">
        <v>687</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378</v>
      </c>
      <c r="AF264" s="133"/>
      <c r="AG264" s="133"/>
      <c r="AH264" s="134"/>
      <c r="AI264" s="158" t="s">
        <v>400</v>
      </c>
      <c r="AJ264" s="133"/>
      <c r="AK264" s="133"/>
      <c r="AL264" s="134"/>
      <c r="AM264" s="158" t="s">
        <v>687</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378</v>
      </c>
      <c r="AF268" s="133"/>
      <c r="AG268" s="133"/>
      <c r="AH268" s="134"/>
      <c r="AI268" s="158" t="s">
        <v>400</v>
      </c>
      <c r="AJ268" s="133"/>
      <c r="AK268" s="133"/>
      <c r="AL268" s="134"/>
      <c r="AM268" s="158" t="s">
        <v>687</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2"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2"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378</v>
      </c>
      <c r="AF312" s="133"/>
      <c r="AG312" s="133"/>
      <c r="AH312" s="134"/>
      <c r="AI312" s="158" t="s">
        <v>400</v>
      </c>
      <c r="AJ312" s="133"/>
      <c r="AK312" s="133"/>
      <c r="AL312" s="134"/>
      <c r="AM312" s="158" t="s">
        <v>687</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378</v>
      </c>
      <c r="AF316" s="133"/>
      <c r="AG316" s="133"/>
      <c r="AH316" s="134"/>
      <c r="AI316" s="158" t="s">
        <v>400</v>
      </c>
      <c r="AJ316" s="133"/>
      <c r="AK316" s="133"/>
      <c r="AL316" s="134"/>
      <c r="AM316" s="158" t="s">
        <v>687</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378</v>
      </c>
      <c r="AF320" s="133"/>
      <c r="AG320" s="133"/>
      <c r="AH320" s="134"/>
      <c r="AI320" s="158" t="s">
        <v>400</v>
      </c>
      <c r="AJ320" s="133"/>
      <c r="AK320" s="133"/>
      <c r="AL320" s="134"/>
      <c r="AM320" s="158" t="s">
        <v>687</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378</v>
      </c>
      <c r="AF324" s="133"/>
      <c r="AG324" s="133"/>
      <c r="AH324" s="134"/>
      <c r="AI324" s="158" t="s">
        <v>400</v>
      </c>
      <c r="AJ324" s="133"/>
      <c r="AK324" s="133"/>
      <c r="AL324" s="134"/>
      <c r="AM324" s="158" t="s">
        <v>687</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378</v>
      </c>
      <c r="AF328" s="133"/>
      <c r="AG328" s="133"/>
      <c r="AH328" s="134"/>
      <c r="AI328" s="158" t="s">
        <v>400</v>
      </c>
      <c r="AJ328" s="133"/>
      <c r="AK328" s="133"/>
      <c r="AL328" s="134"/>
      <c r="AM328" s="158" t="s">
        <v>687</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2"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2"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378</v>
      </c>
      <c r="AF372" s="133"/>
      <c r="AG372" s="133"/>
      <c r="AH372" s="134"/>
      <c r="AI372" s="158" t="s">
        <v>400</v>
      </c>
      <c r="AJ372" s="133"/>
      <c r="AK372" s="133"/>
      <c r="AL372" s="134"/>
      <c r="AM372" s="158" t="s">
        <v>687</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378</v>
      </c>
      <c r="AF376" s="133"/>
      <c r="AG376" s="133"/>
      <c r="AH376" s="134"/>
      <c r="AI376" s="158" t="s">
        <v>400</v>
      </c>
      <c r="AJ376" s="133"/>
      <c r="AK376" s="133"/>
      <c r="AL376" s="134"/>
      <c r="AM376" s="158" t="s">
        <v>687</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378</v>
      </c>
      <c r="AF380" s="133"/>
      <c r="AG380" s="133"/>
      <c r="AH380" s="134"/>
      <c r="AI380" s="158" t="s">
        <v>400</v>
      </c>
      <c r="AJ380" s="133"/>
      <c r="AK380" s="133"/>
      <c r="AL380" s="134"/>
      <c r="AM380" s="158" t="s">
        <v>687</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378</v>
      </c>
      <c r="AF384" s="133"/>
      <c r="AG384" s="133"/>
      <c r="AH384" s="134"/>
      <c r="AI384" s="158" t="s">
        <v>400</v>
      </c>
      <c r="AJ384" s="133"/>
      <c r="AK384" s="133"/>
      <c r="AL384" s="134"/>
      <c r="AM384" s="158" t="s">
        <v>687</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378</v>
      </c>
      <c r="AF388" s="133"/>
      <c r="AG388" s="133"/>
      <c r="AH388" s="134"/>
      <c r="AI388" s="158" t="s">
        <v>400</v>
      </c>
      <c r="AJ388" s="133"/>
      <c r="AK388" s="133"/>
      <c r="AL388" s="134"/>
      <c r="AM388" s="158" t="s">
        <v>687</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700000000000003" hidden="1" customHeight="1" x14ac:dyDescent="0.15">
      <c r="A430" s="190"/>
      <c r="B430" s="187"/>
      <c r="C430" s="179" t="s">
        <v>659</v>
      </c>
      <c r="D430" s="929"/>
      <c r="E430" s="175" t="s">
        <v>387</v>
      </c>
      <c r="F430" s="895"/>
      <c r="G430" s="896" t="s">
        <v>251</v>
      </c>
      <c r="H430" s="126"/>
      <c r="I430" s="126"/>
      <c r="J430" s="897" t="s">
        <v>710</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41" t="s">
        <v>240</v>
      </c>
      <c r="F431" s="342"/>
      <c r="G431" s="343"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531</v>
      </c>
      <c r="AJ431" s="334"/>
      <c r="AK431" s="334"/>
      <c r="AL431" s="158"/>
      <c r="AM431" s="334" t="s">
        <v>532</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710</v>
      </c>
      <c r="AF432" s="201"/>
      <c r="AG432" s="136" t="s">
        <v>232</v>
      </c>
      <c r="AH432" s="137"/>
      <c r="AI432" s="335"/>
      <c r="AJ432" s="335"/>
      <c r="AK432" s="335"/>
      <c r="AL432" s="157"/>
      <c r="AM432" s="335"/>
      <c r="AN432" s="335"/>
      <c r="AO432" s="335"/>
      <c r="AP432" s="157"/>
      <c r="AQ432" s="250" t="s">
        <v>710</v>
      </c>
      <c r="AR432" s="201"/>
      <c r="AS432" s="136" t="s">
        <v>232</v>
      </c>
      <c r="AT432" s="137"/>
      <c r="AU432" s="201" t="s">
        <v>710</v>
      </c>
      <c r="AV432" s="201"/>
      <c r="AW432" s="136" t="s">
        <v>179</v>
      </c>
      <c r="AX432" s="196"/>
      <c r="AY432">
        <f>$AY$431</f>
        <v>1</v>
      </c>
    </row>
    <row r="433" spans="1:51" ht="23.25" customHeight="1" x14ac:dyDescent="0.15">
      <c r="A433" s="190"/>
      <c r="B433" s="187"/>
      <c r="C433" s="181"/>
      <c r="D433" s="187"/>
      <c r="E433" s="341"/>
      <c r="F433" s="342"/>
      <c r="G433" s="107" t="s">
        <v>710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710</v>
      </c>
      <c r="AC433" s="214"/>
      <c r="AD433" s="214"/>
      <c r="AE433" s="339" t="s">
        <v>710</v>
      </c>
      <c r="AF433" s="208"/>
      <c r="AG433" s="208"/>
      <c r="AH433" s="208"/>
      <c r="AI433" s="339" t="s">
        <v>820</v>
      </c>
      <c r="AJ433" s="208"/>
      <c r="AK433" s="208"/>
      <c r="AL433" s="208"/>
      <c r="AM433" s="339" t="s">
        <v>820</v>
      </c>
      <c r="AN433" s="208"/>
      <c r="AO433" s="208"/>
      <c r="AP433" s="340"/>
      <c r="AQ433" s="339" t="s">
        <v>710</v>
      </c>
      <c r="AR433" s="208"/>
      <c r="AS433" s="208"/>
      <c r="AT433" s="340"/>
      <c r="AU433" s="208" t="s">
        <v>710</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710</v>
      </c>
      <c r="AC434" s="206"/>
      <c r="AD434" s="206"/>
      <c r="AE434" s="339" t="s">
        <v>710</v>
      </c>
      <c r="AF434" s="208"/>
      <c r="AG434" s="208"/>
      <c r="AH434" s="340"/>
      <c r="AI434" s="339" t="s">
        <v>710</v>
      </c>
      <c r="AJ434" s="208"/>
      <c r="AK434" s="208"/>
      <c r="AL434" s="208"/>
      <c r="AM434" s="339" t="s">
        <v>820</v>
      </c>
      <c r="AN434" s="208"/>
      <c r="AO434" s="208"/>
      <c r="AP434" s="340"/>
      <c r="AQ434" s="339" t="s">
        <v>710</v>
      </c>
      <c r="AR434" s="208"/>
      <c r="AS434" s="208"/>
      <c r="AT434" s="340"/>
      <c r="AU434" s="208" t="s">
        <v>710</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9" t="s">
        <v>710</v>
      </c>
      <c r="AF435" s="208"/>
      <c r="AG435" s="208"/>
      <c r="AH435" s="340"/>
      <c r="AI435" s="339" t="s">
        <v>710</v>
      </c>
      <c r="AJ435" s="208"/>
      <c r="AK435" s="208"/>
      <c r="AL435" s="208"/>
      <c r="AM435" s="339" t="s">
        <v>820</v>
      </c>
      <c r="AN435" s="208"/>
      <c r="AO435" s="208"/>
      <c r="AP435" s="340"/>
      <c r="AQ435" s="339" t="s">
        <v>710</v>
      </c>
      <c r="AR435" s="208"/>
      <c r="AS435" s="208"/>
      <c r="AT435" s="340"/>
      <c r="AU435" s="208" t="s">
        <v>710</v>
      </c>
      <c r="AV435" s="208"/>
      <c r="AW435" s="208"/>
      <c r="AX435" s="209"/>
      <c r="AY435">
        <f t="shared" si="63"/>
        <v>1</v>
      </c>
    </row>
    <row r="436" spans="1:51" ht="18.75" hidden="1" customHeight="1" x14ac:dyDescent="0.15">
      <c r="A436" s="190"/>
      <c r="B436" s="187"/>
      <c r="C436" s="181"/>
      <c r="D436" s="187"/>
      <c r="E436" s="341" t="s">
        <v>240</v>
      </c>
      <c r="F436" s="342"/>
      <c r="G436" s="343"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531</v>
      </c>
      <c r="AJ436" s="334"/>
      <c r="AK436" s="334"/>
      <c r="AL436" s="158"/>
      <c r="AM436" s="334" t="s">
        <v>532</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240</v>
      </c>
      <c r="F441" s="342"/>
      <c r="G441" s="343"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531</v>
      </c>
      <c r="AJ441" s="334"/>
      <c r="AK441" s="334"/>
      <c r="AL441" s="158"/>
      <c r="AM441" s="334" t="s">
        <v>532</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240</v>
      </c>
      <c r="F446" s="342"/>
      <c r="G446" s="343"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531</v>
      </c>
      <c r="AJ446" s="334"/>
      <c r="AK446" s="334"/>
      <c r="AL446" s="158"/>
      <c r="AM446" s="334" t="s">
        <v>532</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240</v>
      </c>
      <c r="F451" s="342"/>
      <c r="G451" s="343"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531</v>
      </c>
      <c r="AJ451" s="334"/>
      <c r="AK451" s="334"/>
      <c r="AL451" s="158"/>
      <c r="AM451" s="334" t="s">
        <v>532</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241</v>
      </c>
      <c r="F456" s="342"/>
      <c r="G456" s="343"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531</v>
      </c>
      <c r="AJ456" s="334"/>
      <c r="AK456" s="334"/>
      <c r="AL456" s="158"/>
      <c r="AM456" s="334" t="s">
        <v>532</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710</v>
      </c>
      <c r="AF457" s="201"/>
      <c r="AG457" s="136" t="s">
        <v>232</v>
      </c>
      <c r="AH457" s="137"/>
      <c r="AI457" s="335"/>
      <c r="AJ457" s="335"/>
      <c r="AK457" s="335"/>
      <c r="AL457" s="157"/>
      <c r="AM457" s="335"/>
      <c r="AN457" s="335"/>
      <c r="AO457" s="335"/>
      <c r="AP457" s="157"/>
      <c r="AQ457" s="250" t="s">
        <v>710</v>
      </c>
      <c r="AR457" s="201"/>
      <c r="AS457" s="136" t="s">
        <v>232</v>
      </c>
      <c r="AT457" s="137"/>
      <c r="AU457" s="201" t="s">
        <v>710</v>
      </c>
      <c r="AV457" s="201"/>
      <c r="AW457" s="136" t="s">
        <v>179</v>
      </c>
      <c r="AX457" s="196"/>
      <c r="AY457">
        <f>$AY$456</f>
        <v>1</v>
      </c>
    </row>
    <row r="458" spans="1:51" ht="23.25" customHeight="1" x14ac:dyDescent="0.15">
      <c r="A458" s="190"/>
      <c r="B458" s="187"/>
      <c r="C458" s="181"/>
      <c r="D458" s="187"/>
      <c r="E458" s="341"/>
      <c r="F458" s="342"/>
      <c r="G458" s="107" t="s">
        <v>710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710</v>
      </c>
      <c r="AC458" s="214"/>
      <c r="AD458" s="214"/>
      <c r="AE458" s="339" t="s">
        <v>710</v>
      </c>
      <c r="AF458" s="208"/>
      <c r="AG458" s="208"/>
      <c r="AH458" s="208"/>
      <c r="AI458" s="339" t="s">
        <v>710</v>
      </c>
      <c r="AJ458" s="208"/>
      <c r="AK458" s="208"/>
      <c r="AL458" s="208"/>
      <c r="AM458" s="339" t="s">
        <v>820</v>
      </c>
      <c r="AN458" s="208"/>
      <c r="AO458" s="208"/>
      <c r="AP458" s="340"/>
      <c r="AQ458" s="339" t="s">
        <v>710</v>
      </c>
      <c r="AR458" s="208"/>
      <c r="AS458" s="208"/>
      <c r="AT458" s="340"/>
      <c r="AU458" s="208" t="s">
        <v>710</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710</v>
      </c>
      <c r="AC459" s="206"/>
      <c r="AD459" s="206"/>
      <c r="AE459" s="339" t="s">
        <v>710</v>
      </c>
      <c r="AF459" s="208"/>
      <c r="AG459" s="208"/>
      <c r="AH459" s="340"/>
      <c r="AI459" s="339" t="s">
        <v>710</v>
      </c>
      <c r="AJ459" s="208"/>
      <c r="AK459" s="208"/>
      <c r="AL459" s="208"/>
      <c r="AM459" s="339" t="s">
        <v>820</v>
      </c>
      <c r="AN459" s="208"/>
      <c r="AO459" s="208"/>
      <c r="AP459" s="340"/>
      <c r="AQ459" s="339" t="s">
        <v>710</v>
      </c>
      <c r="AR459" s="208"/>
      <c r="AS459" s="208"/>
      <c r="AT459" s="340"/>
      <c r="AU459" s="208" t="s">
        <v>710</v>
      </c>
      <c r="AV459" s="208"/>
      <c r="AW459" s="208"/>
      <c r="AX459" s="209"/>
      <c r="AY459">
        <f t="shared" si="68"/>
        <v>1</v>
      </c>
    </row>
    <row r="460" spans="1:51" ht="23.25" customHeight="1" thickBot="1" x14ac:dyDescent="0.2">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9" t="s">
        <v>710</v>
      </c>
      <c r="AF460" s="208"/>
      <c r="AG460" s="208"/>
      <c r="AH460" s="340"/>
      <c r="AI460" s="339" t="s">
        <v>710</v>
      </c>
      <c r="AJ460" s="208"/>
      <c r="AK460" s="208"/>
      <c r="AL460" s="208"/>
      <c r="AM460" s="339" t="s">
        <v>820</v>
      </c>
      <c r="AN460" s="208"/>
      <c r="AO460" s="208"/>
      <c r="AP460" s="340"/>
      <c r="AQ460" s="339" t="s">
        <v>710</v>
      </c>
      <c r="AR460" s="208"/>
      <c r="AS460" s="208"/>
      <c r="AT460" s="340"/>
      <c r="AU460" s="208" t="s">
        <v>710</v>
      </c>
      <c r="AV460" s="208"/>
      <c r="AW460" s="208"/>
      <c r="AX460" s="209"/>
      <c r="AY460">
        <f t="shared" si="68"/>
        <v>1</v>
      </c>
    </row>
    <row r="461" spans="1:51" ht="18.75" hidden="1" customHeight="1" x14ac:dyDescent="0.15">
      <c r="A461" s="190"/>
      <c r="B461" s="187"/>
      <c r="C461" s="181"/>
      <c r="D461" s="187"/>
      <c r="E461" s="341" t="s">
        <v>241</v>
      </c>
      <c r="F461" s="342"/>
      <c r="G461" s="343"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531</v>
      </c>
      <c r="AJ461" s="334"/>
      <c r="AK461" s="334"/>
      <c r="AL461" s="158"/>
      <c r="AM461" s="334" t="s">
        <v>532</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241</v>
      </c>
      <c r="F466" s="342"/>
      <c r="G466" s="343"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531</v>
      </c>
      <c r="AJ466" s="334"/>
      <c r="AK466" s="334"/>
      <c r="AL466" s="158"/>
      <c r="AM466" s="334" t="s">
        <v>532</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241</v>
      </c>
      <c r="F471" s="342"/>
      <c r="G471" s="343"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531</v>
      </c>
      <c r="AJ471" s="334"/>
      <c r="AK471" s="334"/>
      <c r="AL471" s="158"/>
      <c r="AM471" s="334" t="s">
        <v>532</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241</v>
      </c>
      <c r="F476" s="342"/>
      <c r="G476" s="343"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531</v>
      </c>
      <c r="AJ476" s="334"/>
      <c r="AK476" s="334"/>
      <c r="AL476" s="158"/>
      <c r="AM476" s="334" t="s">
        <v>532</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395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700000000000003" hidden="1" customHeight="1" x14ac:dyDescent="0.15">
      <c r="A484" s="190"/>
      <c r="B484" s="187"/>
      <c r="C484" s="181"/>
      <c r="D484" s="187"/>
      <c r="E484" s="175" t="s">
        <v>390</v>
      </c>
      <c r="F484" s="176"/>
      <c r="G484" s="896" t="s">
        <v>251</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41" t="s">
        <v>240</v>
      </c>
      <c r="F485" s="342"/>
      <c r="G485" s="343"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531</v>
      </c>
      <c r="AJ485" s="334"/>
      <c r="AK485" s="334"/>
      <c r="AL485" s="158"/>
      <c r="AM485" s="334" t="s">
        <v>532</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240</v>
      </c>
      <c r="F490" s="342"/>
      <c r="G490" s="343"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531</v>
      </c>
      <c r="AJ490" s="334"/>
      <c r="AK490" s="334"/>
      <c r="AL490" s="158"/>
      <c r="AM490" s="334" t="s">
        <v>532</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240</v>
      </c>
      <c r="F495" s="342"/>
      <c r="G495" s="343"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531</v>
      </c>
      <c r="AJ495" s="334"/>
      <c r="AK495" s="334"/>
      <c r="AL495" s="158"/>
      <c r="AM495" s="334" t="s">
        <v>532</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240</v>
      </c>
      <c r="F500" s="342"/>
      <c r="G500" s="343"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531</v>
      </c>
      <c r="AJ500" s="334"/>
      <c r="AK500" s="334"/>
      <c r="AL500" s="158"/>
      <c r="AM500" s="334" t="s">
        <v>532</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240</v>
      </c>
      <c r="F505" s="342"/>
      <c r="G505" s="343"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531</v>
      </c>
      <c r="AJ505" s="334"/>
      <c r="AK505" s="334"/>
      <c r="AL505" s="158"/>
      <c r="AM505" s="334" t="s">
        <v>532</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241</v>
      </c>
      <c r="F510" s="342"/>
      <c r="G510" s="343"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531</v>
      </c>
      <c r="AJ510" s="334"/>
      <c r="AK510" s="334"/>
      <c r="AL510" s="158"/>
      <c r="AM510" s="334" t="s">
        <v>532</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241</v>
      </c>
      <c r="F515" s="342"/>
      <c r="G515" s="343"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531</v>
      </c>
      <c r="AJ515" s="334"/>
      <c r="AK515" s="334"/>
      <c r="AL515" s="158"/>
      <c r="AM515" s="334" t="s">
        <v>532</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241</v>
      </c>
      <c r="F520" s="342"/>
      <c r="G520" s="343"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531</v>
      </c>
      <c r="AJ520" s="334"/>
      <c r="AK520" s="334"/>
      <c r="AL520" s="158"/>
      <c r="AM520" s="334" t="s">
        <v>532</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241</v>
      </c>
      <c r="F525" s="342"/>
      <c r="G525" s="343"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531</v>
      </c>
      <c r="AJ525" s="334"/>
      <c r="AK525" s="334"/>
      <c r="AL525" s="158"/>
      <c r="AM525" s="334" t="s">
        <v>532</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241</v>
      </c>
      <c r="F530" s="342"/>
      <c r="G530" s="343"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531</v>
      </c>
      <c r="AJ530" s="334"/>
      <c r="AK530" s="334"/>
      <c r="AL530" s="158"/>
      <c r="AM530" s="334" t="s">
        <v>532</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396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700000000000003" hidden="1" customHeight="1" x14ac:dyDescent="0.15">
      <c r="A538" s="190"/>
      <c r="B538" s="187"/>
      <c r="C538" s="181"/>
      <c r="D538" s="187"/>
      <c r="E538" s="175" t="s">
        <v>391</v>
      </c>
      <c r="F538" s="176"/>
      <c r="G538" s="896" t="s">
        <v>251</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41" t="s">
        <v>240</v>
      </c>
      <c r="F539" s="342"/>
      <c r="G539" s="343"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531</v>
      </c>
      <c r="AJ539" s="334"/>
      <c r="AK539" s="334"/>
      <c r="AL539" s="158"/>
      <c r="AM539" s="334" t="s">
        <v>532</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240</v>
      </c>
      <c r="F544" s="342"/>
      <c r="G544" s="343"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531</v>
      </c>
      <c r="AJ544" s="334"/>
      <c r="AK544" s="334"/>
      <c r="AL544" s="158"/>
      <c r="AM544" s="334" t="s">
        <v>532</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240</v>
      </c>
      <c r="F549" s="342"/>
      <c r="G549" s="343"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531</v>
      </c>
      <c r="AJ549" s="334"/>
      <c r="AK549" s="334"/>
      <c r="AL549" s="158"/>
      <c r="AM549" s="334" t="s">
        <v>532</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240</v>
      </c>
      <c r="F554" s="342"/>
      <c r="G554" s="343"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531</v>
      </c>
      <c r="AJ554" s="334"/>
      <c r="AK554" s="334"/>
      <c r="AL554" s="158"/>
      <c r="AM554" s="334" t="s">
        <v>532</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240</v>
      </c>
      <c r="F559" s="342"/>
      <c r="G559" s="343"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531</v>
      </c>
      <c r="AJ559" s="334"/>
      <c r="AK559" s="334"/>
      <c r="AL559" s="158"/>
      <c r="AM559" s="334" t="s">
        <v>532</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241</v>
      </c>
      <c r="F564" s="342"/>
      <c r="G564" s="343"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531</v>
      </c>
      <c r="AJ564" s="334"/>
      <c r="AK564" s="334"/>
      <c r="AL564" s="158"/>
      <c r="AM564" s="334" t="s">
        <v>532</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241</v>
      </c>
      <c r="F569" s="342"/>
      <c r="G569" s="343"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531</v>
      </c>
      <c r="AJ569" s="334"/>
      <c r="AK569" s="334"/>
      <c r="AL569" s="158"/>
      <c r="AM569" s="334" t="s">
        <v>532</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241</v>
      </c>
      <c r="F574" s="342"/>
      <c r="G574" s="343"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531</v>
      </c>
      <c r="AJ574" s="334"/>
      <c r="AK574" s="334"/>
      <c r="AL574" s="158"/>
      <c r="AM574" s="334" t="s">
        <v>532</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241</v>
      </c>
      <c r="F579" s="342"/>
      <c r="G579" s="343"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531</v>
      </c>
      <c r="AJ579" s="334"/>
      <c r="AK579" s="334"/>
      <c r="AL579" s="158"/>
      <c r="AM579" s="334" t="s">
        <v>532</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241</v>
      </c>
      <c r="F584" s="342"/>
      <c r="G584" s="343"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531</v>
      </c>
      <c r="AJ584" s="334"/>
      <c r="AK584" s="334"/>
      <c r="AL584" s="158"/>
      <c r="AM584" s="334" t="s">
        <v>532</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396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700000000000003" hidden="1" customHeight="1" x14ac:dyDescent="0.15">
      <c r="A592" s="190"/>
      <c r="B592" s="187"/>
      <c r="C592" s="181"/>
      <c r="D592" s="187"/>
      <c r="E592" s="175" t="s">
        <v>390</v>
      </c>
      <c r="F592" s="176"/>
      <c r="G592" s="896" t="s">
        <v>251</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41" t="s">
        <v>240</v>
      </c>
      <c r="F593" s="342"/>
      <c r="G593" s="343"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531</v>
      </c>
      <c r="AJ593" s="334"/>
      <c r="AK593" s="334"/>
      <c r="AL593" s="158"/>
      <c r="AM593" s="334" t="s">
        <v>532</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240</v>
      </c>
      <c r="F598" s="342"/>
      <c r="G598" s="343"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531</v>
      </c>
      <c r="AJ598" s="334"/>
      <c r="AK598" s="334"/>
      <c r="AL598" s="158"/>
      <c r="AM598" s="334" t="s">
        <v>532</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240</v>
      </c>
      <c r="F603" s="342"/>
      <c r="G603" s="343"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531</v>
      </c>
      <c r="AJ603" s="334"/>
      <c r="AK603" s="334"/>
      <c r="AL603" s="158"/>
      <c r="AM603" s="334" t="s">
        <v>532</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240</v>
      </c>
      <c r="F608" s="342"/>
      <c r="G608" s="343"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531</v>
      </c>
      <c r="AJ608" s="334"/>
      <c r="AK608" s="334"/>
      <c r="AL608" s="158"/>
      <c r="AM608" s="334" t="s">
        <v>532</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240</v>
      </c>
      <c r="F613" s="342"/>
      <c r="G613" s="343"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531</v>
      </c>
      <c r="AJ613" s="334"/>
      <c r="AK613" s="334"/>
      <c r="AL613" s="158"/>
      <c r="AM613" s="334" t="s">
        <v>532</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241</v>
      </c>
      <c r="F618" s="342"/>
      <c r="G618" s="343"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531</v>
      </c>
      <c r="AJ618" s="334"/>
      <c r="AK618" s="334"/>
      <c r="AL618" s="158"/>
      <c r="AM618" s="334" t="s">
        <v>532</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241</v>
      </c>
      <c r="F623" s="342"/>
      <c r="G623" s="343"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531</v>
      </c>
      <c r="AJ623" s="334"/>
      <c r="AK623" s="334"/>
      <c r="AL623" s="158"/>
      <c r="AM623" s="334" t="s">
        <v>532</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241</v>
      </c>
      <c r="F628" s="342"/>
      <c r="G628" s="343"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531</v>
      </c>
      <c r="AJ628" s="334"/>
      <c r="AK628" s="334"/>
      <c r="AL628" s="158"/>
      <c r="AM628" s="334" t="s">
        <v>532</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241</v>
      </c>
      <c r="F633" s="342"/>
      <c r="G633" s="343"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531</v>
      </c>
      <c r="AJ633" s="334"/>
      <c r="AK633" s="334"/>
      <c r="AL633" s="158"/>
      <c r="AM633" s="334" t="s">
        <v>532</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241</v>
      </c>
      <c r="F638" s="342"/>
      <c r="G638" s="343"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531</v>
      </c>
      <c r="AJ638" s="334"/>
      <c r="AK638" s="334"/>
      <c r="AL638" s="158"/>
      <c r="AM638" s="334" t="s">
        <v>532</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396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700000000000003" hidden="1" customHeight="1" x14ac:dyDescent="0.15">
      <c r="A646" s="190"/>
      <c r="B646" s="187"/>
      <c r="C646" s="181"/>
      <c r="D646" s="187"/>
      <c r="E646" s="175" t="s">
        <v>391</v>
      </c>
      <c r="F646" s="176"/>
      <c r="G646" s="896" t="s">
        <v>251</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41" t="s">
        <v>240</v>
      </c>
      <c r="F647" s="342"/>
      <c r="G647" s="343"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531</v>
      </c>
      <c r="AJ647" s="334"/>
      <c r="AK647" s="334"/>
      <c r="AL647" s="158"/>
      <c r="AM647" s="334" t="s">
        <v>532</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240</v>
      </c>
      <c r="F652" s="342"/>
      <c r="G652" s="343"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531</v>
      </c>
      <c r="AJ652" s="334"/>
      <c r="AK652" s="334"/>
      <c r="AL652" s="158"/>
      <c r="AM652" s="334" t="s">
        <v>532</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240</v>
      </c>
      <c r="F657" s="342"/>
      <c r="G657" s="343"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531</v>
      </c>
      <c r="AJ657" s="334"/>
      <c r="AK657" s="334"/>
      <c r="AL657" s="158"/>
      <c r="AM657" s="334" t="s">
        <v>532</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240</v>
      </c>
      <c r="F662" s="342"/>
      <c r="G662" s="343"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531</v>
      </c>
      <c r="AJ662" s="334"/>
      <c r="AK662" s="334"/>
      <c r="AL662" s="158"/>
      <c r="AM662" s="334" t="s">
        <v>532</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240</v>
      </c>
      <c r="F667" s="342"/>
      <c r="G667" s="343"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531</v>
      </c>
      <c r="AJ667" s="334"/>
      <c r="AK667" s="334"/>
      <c r="AL667" s="158"/>
      <c r="AM667" s="334" t="s">
        <v>532</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241</v>
      </c>
      <c r="F672" s="342"/>
      <c r="G672" s="343"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531</v>
      </c>
      <c r="AJ672" s="334"/>
      <c r="AK672" s="334"/>
      <c r="AL672" s="158"/>
      <c r="AM672" s="334" t="s">
        <v>532</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241</v>
      </c>
      <c r="F677" s="342"/>
      <c r="G677" s="343"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531</v>
      </c>
      <c r="AJ677" s="334"/>
      <c r="AK677" s="334"/>
      <c r="AL677" s="158"/>
      <c r="AM677" s="334" t="s">
        <v>532</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241</v>
      </c>
      <c r="F682" s="342"/>
      <c r="G682" s="343"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531</v>
      </c>
      <c r="AJ682" s="334"/>
      <c r="AK682" s="334"/>
      <c r="AL682" s="158"/>
      <c r="AM682" s="334" t="s">
        <v>532</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241</v>
      </c>
      <c r="F687" s="342"/>
      <c r="G687" s="343"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531</v>
      </c>
      <c r="AJ687" s="334"/>
      <c r="AK687" s="334"/>
      <c r="AL687" s="158"/>
      <c r="AM687" s="334" t="s">
        <v>532</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241</v>
      </c>
      <c r="F692" s="342"/>
      <c r="G692" s="343"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531</v>
      </c>
      <c r="AJ692" s="334"/>
      <c r="AK692" s="334"/>
      <c r="AL692" s="158"/>
      <c r="AM692" s="334" t="s">
        <v>532</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396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2"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2"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8" t="s">
        <v>31</v>
      </c>
      <c r="AH701" s="381"/>
      <c r="AI701" s="381"/>
      <c r="AJ701" s="381"/>
      <c r="AK701" s="381"/>
      <c r="AL701" s="381"/>
      <c r="AM701" s="381"/>
      <c r="AN701" s="381"/>
      <c r="AO701" s="381"/>
      <c r="AP701" s="381"/>
      <c r="AQ701" s="381"/>
      <c r="AR701" s="381"/>
      <c r="AS701" s="381"/>
      <c r="AT701" s="381"/>
      <c r="AU701" s="381"/>
      <c r="AV701" s="381"/>
      <c r="AW701" s="381"/>
      <c r="AX701" s="819"/>
    </row>
    <row r="702" spans="1:51" ht="88.35" customHeight="1" x14ac:dyDescent="0.15">
      <c r="A702" s="864" t="s">
        <v>140</v>
      </c>
      <c r="B702" s="86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739</v>
      </c>
      <c r="AE702" s="345"/>
      <c r="AF702" s="345"/>
      <c r="AG702" s="384" t="s">
        <v>758</v>
      </c>
      <c r="AH702" s="385"/>
      <c r="AI702" s="385"/>
      <c r="AJ702" s="385"/>
      <c r="AK702" s="385"/>
      <c r="AL702" s="385"/>
      <c r="AM702" s="385"/>
      <c r="AN702" s="385"/>
      <c r="AO702" s="385"/>
      <c r="AP702" s="385"/>
      <c r="AQ702" s="385"/>
      <c r="AR702" s="385"/>
      <c r="AS702" s="385"/>
      <c r="AT702" s="385"/>
      <c r="AU702" s="385"/>
      <c r="AV702" s="385"/>
      <c r="AW702" s="385"/>
      <c r="AX702" s="386"/>
    </row>
    <row r="703" spans="1:51" ht="72"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1"/>
      <c r="AD703" s="322" t="s">
        <v>739</v>
      </c>
      <c r="AE703" s="323"/>
      <c r="AF703" s="323"/>
      <c r="AG703" s="336" t="s">
        <v>759</v>
      </c>
      <c r="AH703" s="337"/>
      <c r="AI703" s="337"/>
      <c r="AJ703" s="337"/>
      <c r="AK703" s="337"/>
      <c r="AL703" s="337"/>
      <c r="AM703" s="337"/>
      <c r="AN703" s="337"/>
      <c r="AO703" s="337"/>
      <c r="AP703" s="337"/>
      <c r="AQ703" s="337"/>
      <c r="AR703" s="337"/>
      <c r="AS703" s="337"/>
      <c r="AT703" s="337"/>
      <c r="AU703" s="337"/>
      <c r="AV703" s="337"/>
      <c r="AW703" s="337"/>
      <c r="AX703" s="338"/>
    </row>
    <row r="704" spans="1:51" ht="115.3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54" t="s">
        <v>739</v>
      </c>
      <c r="AE704" s="755"/>
      <c r="AF704" s="755"/>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27.2" customHeight="1" x14ac:dyDescent="0.15">
      <c r="A705" s="640" t="s">
        <v>39</v>
      </c>
      <c r="B705" s="641"/>
      <c r="C705" s="815" t="s">
        <v>41</v>
      </c>
      <c r="D705" s="81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7"/>
      <c r="AD705" s="714" t="s">
        <v>739</v>
      </c>
      <c r="AE705" s="715"/>
      <c r="AF705" s="715"/>
      <c r="AG705" s="128" t="s">
        <v>862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370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761</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314</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9" t="s">
        <v>762</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754" t="s">
        <v>763</v>
      </c>
      <c r="AE708" s="755"/>
      <c r="AF708" s="755"/>
      <c r="AG708" s="104" t="s">
        <v>765</v>
      </c>
      <c r="AH708" s="105"/>
      <c r="AI708" s="105"/>
      <c r="AJ708" s="105"/>
      <c r="AK708" s="105"/>
      <c r="AL708" s="105"/>
      <c r="AM708" s="105"/>
      <c r="AN708" s="105"/>
      <c r="AO708" s="105"/>
      <c r="AP708" s="105"/>
      <c r="AQ708" s="105"/>
      <c r="AR708" s="105"/>
      <c r="AS708" s="105"/>
      <c r="AT708" s="105"/>
      <c r="AU708" s="105"/>
      <c r="AV708" s="105"/>
      <c r="AW708" s="105"/>
      <c r="AX708" s="106"/>
    </row>
    <row r="709" spans="1:50" ht="57.6"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739</v>
      </c>
      <c r="AE709" s="323"/>
      <c r="AF709" s="323"/>
      <c r="AG709" s="336" t="s">
        <v>764</v>
      </c>
      <c r="AH709" s="337"/>
      <c r="AI709" s="337"/>
      <c r="AJ709" s="337"/>
      <c r="AK709" s="337"/>
      <c r="AL709" s="337"/>
      <c r="AM709" s="337"/>
      <c r="AN709" s="337"/>
      <c r="AO709" s="337"/>
      <c r="AP709" s="337"/>
      <c r="AQ709" s="337"/>
      <c r="AR709" s="337"/>
      <c r="AS709" s="337"/>
      <c r="AT709" s="337"/>
      <c r="AU709" s="337"/>
      <c r="AV709" s="337"/>
      <c r="AW709" s="337"/>
      <c r="AX709" s="338"/>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754" t="s">
        <v>763</v>
      </c>
      <c r="AE710" s="755"/>
      <c r="AF710" s="755"/>
      <c r="AG710" s="104" t="s">
        <v>394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2" t="s">
        <v>739</v>
      </c>
      <c r="AE711" s="323"/>
      <c r="AF711" s="323"/>
      <c r="AG711" s="336" t="s">
        <v>855</v>
      </c>
      <c r="AH711" s="337"/>
      <c r="AI711" s="337"/>
      <c r="AJ711" s="337"/>
      <c r="AK711" s="337"/>
      <c r="AL711" s="337"/>
      <c r="AM711" s="337"/>
      <c r="AN711" s="337"/>
      <c r="AO711" s="337"/>
      <c r="AP711" s="337"/>
      <c r="AQ711" s="337"/>
      <c r="AR711" s="337"/>
      <c r="AS711" s="337"/>
      <c r="AT711" s="337"/>
      <c r="AU711" s="337"/>
      <c r="AV711" s="337"/>
      <c r="AW711" s="337"/>
      <c r="AX711" s="338"/>
    </row>
    <row r="712" spans="1:50" ht="26.25" customHeight="1" x14ac:dyDescent="0.15">
      <c r="A712" s="642"/>
      <c r="B712" s="644"/>
      <c r="C712" s="390" t="s">
        <v>340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54" t="s">
        <v>763</v>
      </c>
      <c r="AE712" s="755"/>
      <c r="AF712" s="755"/>
      <c r="AG712" s="104" t="s">
        <v>394</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2"/>
      <c r="B713" s="644"/>
      <c r="C713" s="945" t="s">
        <v>341</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754" t="s">
        <v>763</v>
      </c>
      <c r="AE713" s="755"/>
      <c r="AF713" s="755"/>
      <c r="AG713" s="104" t="s">
        <v>394</v>
      </c>
      <c r="AH713" s="105"/>
      <c r="AI713" s="105"/>
      <c r="AJ713" s="105"/>
      <c r="AK713" s="105"/>
      <c r="AL713" s="105"/>
      <c r="AM713" s="105"/>
      <c r="AN713" s="105"/>
      <c r="AO713" s="105"/>
      <c r="AP713" s="105"/>
      <c r="AQ713" s="105"/>
      <c r="AR713" s="105"/>
      <c r="AS713" s="105"/>
      <c r="AT713" s="105"/>
      <c r="AU713" s="105"/>
      <c r="AV713" s="105"/>
      <c r="AW713" s="105"/>
      <c r="AX713" s="106"/>
    </row>
    <row r="714" spans="1:50" ht="33" customHeight="1" x14ac:dyDescent="0.15">
      <c r="A714" s="645"/>
      <c r="B714" s="646"/>
      <c r="C714" s="647" t="s">
        <v>319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739</v>
      </c>
      <c r="AE714" s="805"/>
      <c r="AF714" s="806"/>
      <c r="AG714" s="736" t="s">
        <v>766</v>
      </c>
      <c r="AH714" s="737"/>
      <c r="AI714" s="737"/>
      <c r="AJ714" s="737"/>
      <c r="AK714" s="737"/>
      <c r="AL714" s="737"/>
      <c r="AM714" s="737"/>
      <c r="AN714" s="737"/>
      <c r="AO714" s="737"/>
      <c r="AP714" s="737"/>
      <c r="AQ714" s="737"/>
      <c r="AR714" s="737"/>
      <c r="AS714" s="737"/>
      <c r="AT714" s="737"/>
      <c r="AU714" s="737"/>
      <c r="AV714" s="737"/>
      <c r="AW714" s="737"/>
      <c r="AX714" s="738"/>
    </row>
    <row r="715" spans="1:50" ht="27.2" customHeight="1" x14ac:dyDescent="0.15">
      <c r="A715" s="640" t="s">
        <v>40</v>
      </c>
      <c r="B715" s="784"/>
      <c r="C715" s="785" t="s">
        <v>320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767</v>
      </c>
      <c r="AE715" s="605"/>
      <c r="AF715" s="656"/>
      <c r="AG715" s="742" t="s">
        <v>856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739</v>
      </c>
      <c r="AE716" s="627"/>
      <c r="AF716" s="627"/>
      <c r="AG716" s="336" t="s">
        <v>768</v>
      </c>
      <c r="AH716" s="337"/>
      <c r="AI716" s="337"/>
      <c r="AJ716" s="337"/>
      <c r="AK716" s="337"/>
      <c r="AL716" s="337"/>
      <c r="AM716" s="337"/>
      <c r="AN716" s="337"/>
      <c r="AO716" s="337"/>
      <c r="AP716" s="337"/>
      <c r="AQ716" s="337"/>
      <c r="AR716" s="337"/>
      <c r="AS716" s="337"/>
      <c r="AT716" s="337"/>
      <c r="AU716" s="337"/>
      <c r="AV716" s="337"/>
      <c r="AW716" s="337"/>
      <c r="AX716" s="338"/>
    </row>
    <row r="717" spans="1:50" ht="27.2" customHeight="1" x14ac:dyDescent="0.15">
      <c r="A717" s="642"/>
      <c r="B717" s="644"/>
      <c r="C717" s="390" t="s">
        <v>242</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739</v>
      </c>
      <c r="AE717" s="323"/>
      <c r="AF717" s="323"/>
      <c r="AG717" s="336" t="s">
        <v>864</v>
      </c>
      <c r="AH717" s="337"/>
      <c r="AI717" s="337"/>
      <c r="AJ717" s="337"/>
      <c r="AK717" s="337"/>
      <c r="AL717" s="337"/>
      <c r="AM717" s="337"/>
      <c r="AN717" s="337"/>
      <c r="AO717" s="337"/>
      <c r="AP717" s="337"/>
      <c r="AQ717" s="337"/>
      <c r="AR717" s="337"/>
      <c r="AS717" s="337"/>
      <c r="AT717" s="337"/>
      <c r="AU717" s="337"/>
      <c r="AV717" s="337"/>
      <c r="AW717" s="337"/>
      <c r="AX717" s="338"/>
    </row>
    <row r="718" spans="1:50" ht="27.2"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739</v>
      </c>
      <c r="AE718" s="323"/>
      <c r="AF718" s="323"/>
      <c r="AG718" s="130" t="s">
        <v>769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763</v>
      </c>
      <c r="AE719" s="605"/>
      <c r="AF719" s="605"/>
      <c r="AG719" s="128" t="s">
        <v>820</v>
      </c>
      <c r="AH719" s="108"/>
      <c r="AI719" s="108"/>
      <c r="AJ719" s="108"/>
      <c r="AK719" s="108"/>
      <c r="AL719" s="108"/>
      <c r="AM719" s="108"/>
      <c r="AN719" s="108"/>
      <c r="AO719" s="108"/>
      <c r="AP719" s="108"/>
      <c r="AQ719" s="108"/>
      <c r="AR719" s="108"/>
      <c r="AS719" s="108"/>
      <c r="AT719" s="108"/>
      <c r="AU719" s="108"/>
      <c r="AV719" s="108"/>
      <c r="AW719" s="108"/>
      <c r="AX719" s="129"/>
    </row>
    <row r="720" spans="1:50" ht="20.100000000000001" customHeight="1" x14ac:dyDescent="0.15">
      <c r="A720" s="780"/>
      <c r="B720" s="781"/>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t="s">
        <v>820</v>
      </c>
      <c r="K721" s="288"/>
      <c r="L721" s="77" t="str">
        <f>IF(M721="","","-")</f>
        <v/>
      </c>
      <c r="M721" s="78"/>
      <c r="N721" s="301" t="s">
        <v>710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09" t="s">
        <v>53</v>
      </c>
      <c r="D726" s="831"/>
      <c r="E726" s="831"/>
      <c r="F726" s="832"/>
      <c r="G726" s="578" t="s">
        <v>770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857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51"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51"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5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3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346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660</v>
      </c>
      <c r="B737" s="211"/>
      <c r="C737" s="211"/>
      <c r="D737" s="212"/>
      <c r="E737" s="952" t="s">
        <v>730</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4" t="s">
        <v>385</v>
      </c>
      <c r="B738" s="364"/>
      <c r="C738" s="364"/>
      <c r="D738" s="364"/>
      <c r="E738" s="952" t="s">
        <v>731</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4" t="s">
        <v>384</v>
      </c>
      <c r="B739" s="364"/>
      <c r="C739" s="364"/>
      <c r="D739" s="364"/>
      <c r="E739" s="952" t="s">
        <v>732</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4" t="s">
        <v>383</v>
      </c>
      <c r="B740" s="364"/>
      <c r="C740" s="364"/>
      <c r="D740" s="364"/>
      <c r="E740" s="952" t="s">
        <v>733</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4" t="s">
        <v>382</v>
      </c>
      <c r="B741" s="364"/>
      <c r="C741" s="364"/>
      <c r="D741" s="364"/>
      <c r="E741" s="952" t="s">
        <v>734</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4" t="s">
        <v>381</v>
      </c>
      <c r="B742" s="364"/>
      <c r="C742" s="364"/>
      <c r="D742" s="364"/>
      <c r="E742" s="952" t="s">
        <v>735</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4" t="s">
        <v>380</v>
      </c>
      <c r="B743" s="364"/>
      <c r="C743" s="364"/>
      <c r="D743" s="364"/>
      <c r="E743" s="952" t="s">
        <v>736</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4" t="s">
        <v>379</v>
      </c>
      <c r="B744" s="364"/>
      <c r="C744" s="364"/>
      <c r="D744" s="364"/>
      <c r="E744" s="952" t="s">
        <v>737</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4" t="s">
        <v>378</v>
      </c>
      <c r="B745" s="364"/>
      <c r="C745" s="364"/>
      <c r="D745" s="364"/>
      <c r="E745" s="989" t="s">
        <v>738</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4" t="s">
        <v>533</v>
      </c>
      <c r="B746" s="364"/>
      <c r="C746" s="364"/>
      <c r="D746" s="364"/>
      <c r="E746" s="958" t="s">
        <v>699</v>
      </c>
      <c r="F746" s="956"/>
      <c r="G746" s="956"/>
      <c r="H746" s="100" t="str">
        <f>IF(E746="","","-")</f>
        <v>-</v>
      </c>
      <c r="I746" s="956"/>
      <c r="J746" s="956"/>
      <c r="K746" s="100" t="str">
        <f>IF(I746="","","-")</f>
        <v/>
      </c>
      <c r="L746" s="957">
        <v>128</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4" t="s">
        <v>497</v>
      </c>
      <c r="B747" s="364"/>
      <c r="C747" s="364"/>
      <c r="D747" s="364"/>
      <c r="E747" s="958" t="s">
        <v>699</v>
      </c>
      <c r="F747" s="956"/>
      <c r="G747" s="956"/>
      <c r="H747" s="100" t="str">
        <f>IF(E747="","","-")</f>
        <v>-</v>
      </c>
      <c r="I747" s="956"/>
      <c r="J747" s="956"/>
      <c r="K747" s="100" t="str">
        <f>IF(I747="","","-")</f>
        <v/>
      </c>
      <c r="L747" s="957">
        <v>131</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372</v>
      </c>
      <c r="B748" s="615"/>
      <c r="C748" s="615"/>
      <c r="D748" s="615"/>
      <c r="E748" s="615"/>
      <c r="F748" s="616"/>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7.2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7.2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4.700000000000003"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7"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7"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7"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17.2"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46.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374</v>
      </c>
      <c r="B787" s="629"/>
      <c r="C787" s="629"/>
      <c r="D787" s="629"/>
      <c r="E787" s="629"/>
      <c r="F787" s="630"/>
      <c r="G787" s="595" t="s">
        <v>826</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827</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09"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09"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741</v>
      </c>
      <c r="H789" s="671"/>
      <c r="I789" s="671"/>
      <c r="J789" s="671"/>
      <c r="K789" s="672"/>
      <c r="L789" s="664" t="s">
        <v>774</v>
      </c>
      <c r="M789" s="665"/>
      <c r="N789" s="665"/>
      <c r="O789" s="665"/>
      <c r="P789" s="665"/>
      <c r="Q789" s="665"/>
      <c r="R789" s="665"/>
      <c r="S789" s="665"/>
      <c r="T789" s="665"/>
      <c r="U789" s="665"/>
      <c r="V789" s="665"/>
      <c r="W789" s="665"/>
      <c r="X789" s="666"/>
      <c r="Y789" s="387">
        <v>15.3</v>
      </c>
      <c r="Z789" s="388"/>
      <c r="AA789" s="388"/>
      <c r="AB789" s="802"/>
      <c r="AC789" s="670" t="s">
        <v>836</v>
      </c>
      <c r="AD789" s="671"/>
      <c r="AE789" s="671"/>
      <c r="AF789" s="671"/>
      <c r="AG789" s="672"/>
      <c r="AH789" s="664" t="s">
        <v>843</v>
      </c>
      <c r="AI789" s="665"/>
      <c r="AJ789" s="665"/>
      <c r="AK789" s="665"/>
      <c r="AL789" s="665"/>
      <c r="AM789" s="665"/>
      <c r="AN789" s="665"/>
      <c r="AO789" s="665"/>
      <c r="AP789" s="665"/>
      <c r="AQ789" s="665"/>
      <c r="AR789" s="665"/>
      <c r="AS789" s="665"/>
      <c r="AT789" s="666"/>
      <c r="AU789" s="387">
        <v>13.2075</v>
      </c>
      <c r="AV789" s="388"/>
      <c r="AW789" s="388"/>
      <c r="AX789" s="389"/>
    </row>
    <row r="790" spans="1:51" ht="26.25" customHeight="1" x14ac:dyDescent="0.15">
      <c r="A790" s="631"/>
      <c r="B790" s="632"/>
      <c r="C790" s="632"/>
      <c r="D790" s="632"/>
      <c r="E790" s="632"/>
      <c r="F790" s="633"/>
      <c r="G790" s="606" t="s">
        <v>771</v>
      </c>
      <c r="H790" s="607"/>
      <c r="I790" s="607"/>
      <c r="J790" s="607"/>
      <c r="K790" s="608"/>
      <c r="L790" s="598" t="s">
        <v>775</v>
      </c>
      <c r="M790" s="599"/>
      <c r="N790" s="599"/>
      <c r="O790" s="599"/>
      <c r="P790" s="599"/>
      <c r="Q790" s="599"/>
      <c r="R790" s="599"/>
      <c r="S790" s="599"/>
      <c r="T790" s="599"/>
      <c r="U790" s="599"/>
      <c r="V790" s="599"/>
      <c r="W790" s="599"/>
      <c r="X790" s="600"/>
      <c r="Y790" s="601">
        <v>0.7</v>
      </c>
      <c r="Z790" s="602"/>
      <c r="AA790" s="602"/>
      <c r="AB790" s="612"/>
      <c r="AC790" s="606" t="s">
        <v>837</v>
      </c>
      <c r="AD790" s="607"/>
      <c r="AE790" s="607"/>
      <c r="AF790" s="607"/>
      <c r="AG790" s="608"/>
      <c r="AH790" s="598" t="s">
        <v>844</v>
      </c>
      <c r="AI790" s="599"/>
      <c r="AJ790" s="599"/>
      <c r="AK790" s="599"/>
      <c r="AL790" s="599"/>
      <c r="AM790" s="599"/>
      <c r="AN790" s="599"/>
      <c r="AO790" s="599"/>
      <c r="AP790" s="599"/>
      <c r="AQ790" s="599"/>
      <c r="AR790" s="599"/>
      <c r="AS790" s="599"/>
      <c r="AT790" s="600"/>
      <c r="AU790" s="601">
        <v>0.31938100000000003</v>
      </c>
      <c r="AV790" s="602"/>
      <c r="AW790" s="602"/>
      <c r="AX790" s="603"/>
    </row>
    <row r="791" spans="1:51" ht="37.5" customHeight="1" x14ac:dyDescent="0.15">
      <c r="A791" s="631"/>
      <c r="B791" s="632"/>
      <c r="C791" s="632"/>
      <c r="D791" s="632"/>
      <c r="E791" s="632"/>
      <c r="F791" s="633"/>
      <c r="G791" s="606" t="s">
        <v>772</v>
      </c>
      <c r="H791" s="607"/>
      <c r="I791" s="607"/>
      <c r="J791" s="607"/>
      <c r="K791" s="608"/>
      <c r="L791" s="598" t="s">
        <v>776</v>
      </c>
      <c r="M791" s="599"/>
      <c r="N791" s="599"/>
      <c r="O791" s="599"/>
      <c r="P791" s="599"/>
      <c r="Q791" s="599"/>
      <c r="R791" s="599"/>
      <c r="S791" s="599"/>
      <c r="T791" s="599"/>
      <c r="U791" s="599"/>
      <c r="V791" s="599"/>
      <c r="W791" s="599"/>
      <c r="X791" s="600"/>
      <c r="Y791" s="601">
        <v>0.6</v>
      </c>
      <c r="Z791" s="602"/>
      <c r="AA791" s="602"/>
      <c r="AB791" s="612"/>
      <c r="AC791" s="606" t="s">
        <v>838</v>
      </c>
      <c r="AD791" s="607"/>
      <c r="AE791" s="607"/>
      <c r="AF791" s="607"/>
      <c r="AG791" s="608"/>
      <c r="AH791" s="598" t="s">
        <v>845</v>
      </c>
      <c r="AI791" s="599"/>
      <c r="AJ791" s="599"/>
      <c r="AK791" s="599"/>
      <c r="AL791" s="599"/>
      <c r="AM791" s="599"/>
      <c r="AN791" s="599"/>
      <c r="AO791" s="599"/>
      <c r="AP791" s="599"/>
      <c r="AQ791" s="599"/>
      <c r="AR791" s="599"/>
      <c r="AS791" s="599"/>
      <c r="AT791" s="600"/>
      <c r="AU791" s="601">
        <v>1.97214</v>
      </c>
      <c r="AV791" s="602"/>
      <c r="AW791" s="602"/>
      <c r="AX791" s="603"/>
    </row>
    <row r="792" spans="1:51" ht="24.75" customHeight="1" x14ac:dyDescent="0.15">
      <c r="A792" s="631"/>
      <c r="B792" s="632"/>
      <c r="C792" s="632"/>
      <c r="D792" s="632"/>
      <c r="E792" s="632"/>
      <c r="F792" s="633"/>
      <c r="G792" s="606" t="s">
        <v>773</v>
      </c>
      <c r="H792" s="607"/>
      <c r="I792" s="607"/>
      <c r="J792" s="607"/>
      <c r="K792" s="608"/>
      <c r="L792" s="598" t="s">
        <v>777</v>
      </c>
      <c r="M792" s="599"/>
      <c r="N792" s="599"/>
      <c r="O792" s="599"/>
      <c r="P792" s="599"/>
      <c r="Q792" s="599"/>
      <c r="R792" s="599"/>
      <c r="S792" s="599"/>
      <c r="T792" s="599"/>
      <c r="U792" s="599"/>
      <c r="V792" s="599"/>
      <c r="W792" s="599"/>
      <c r="X792" s="600"/>
      <c r="Y792" s="601">
        <v>7.4</v>
      </c>
      <c r="Z792" s="602"/>
      <c r="AA792" s="602"/>
      <c r="AB792" s="612"/>
      <c r="AC792" s="606" t="s">
        <v>839</v>
      </c>
      <c r="AD792" s="607"/>
      <c r="AE792" s="607"/>
      <c r="AF792" s="607"/>
      <c r="AG792" s="608"/>
      <c r="AH792" s="598" t="s">
        <v>846</v>
      </c>
      <c r="AI792" s="599"/>
      <c r="AJ792" s="599"/>
      <c r="AK792" s="599"/>
      <c r="AL792" s="599"/>
      <c r="AM792" s="599"/>
      <c r="AN792" s="599"/>
      <c r="AO792" s="599"/>
      <c r="AP792" s="599"/>
      <c r="AQ792" s="599"/>
      <c r="AR792" s="599"/>
      <c r="AS792" s="599"/>
      <c r="AT792" s="600"/>
      <c r="AU792" s="601">
        <v>2.343</v>
      </c>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t="s">
        <v>840</v>
      </c>
      <c r="AD793" s="607"/>
      <c r="AE793" s="607"/>
      <c r="AF793" s="607"/>
      <c r="AG793" s="608"/>
      <c r="AH793" s="598" t="s">
        <v>847</v>
      </c>
      <c r="AI793" s="599"/>
      <c r="AJ793" s="599"/>
      <c r="AK793" s="599"/>
      <c r="AL793" s="599"/>
      <c r="AM793" s="599"/>
      <c r="AN793" s="599"/>
      <c r="AO793" s="599"/>
      <c r="AP793" s="599"/>
      <c r="AQ793" s="599"/>
      <c r="AR793" s="599"/>
      <c r="AS793" s="599"/>
      <c r="AT793" s="600"/>
      <c r="AU793" s="601">
        <v>0.53400000000000003</v>
      </c>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t="s">
        <v>841</v>
      </c>
      <c r="AD794" s="607"/>
      <c r="AE794" s="607"/>
      <c r="AF794" s="607"/>
      <c r="AG794" s="608"/>
      <c r="AH794" s="598" t="s">
        <v>848</v>
      </c>
      <c r="AI794" s="599"/>
      <c r="AJ794" s="599"/>
      <c r="AK794" s="599"/>
      <c r="AL794" s="599"/>
      <c r="AM794" s="599"/>
      <c r="AN794" s="599"/>
      <c r="AO794" s="599"/>
      <c r="AP794" s="599"/>
      <c r="AQ794" s="599"/>
      <c r="AR794" s="599"/>
      <c r="AS794" s="599"/>
      <c r="AT794" s="600"/>
      <c r="AU794" s="601">
        <v>1.523979</v>
      </c>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842</v>
      </c>
      <c r="AD795" s="607"/>
      <c r="AE795" s="607"/>
      <c r="AF795" s="607"/>
      <c r="AG795" s="608"/>
      <c r="AH795" s="598"/>
      <c r="AI795" s="599"/>
      <c r="AJ795" s="599"/>
      <c r="AK795" s="599"/>
      <c r="AL795" s="599"/>
      <c r="AM795" s="599"/>
      <c r="AN795" s="599"/>
      <c r="AO795" s="599"/>
      <c r="AP795" s="599"/>
      <c r="AQ795" s="599"/>
      <c r="AR795" s="599"/>
      <c r="AS795" s="599"/>
      <c r="AT795" s="600"/>
      <c r="AU795" s="601">
        <v>1.99</v>
      </c>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0" t="s">
        <v>20</v>
      </c>
      <c r="H799" s="821"/>
      <c r="I799" s="821"/>
      <c r="J799" s="821"/>
      <c r="K799" s="821"/>
      <c r="L799" s="822"/>
      <c r="M799" s="823"/>
      <c r="N799" s="823"/>
      <c r="O799" s="823"/>
      <c r="P799" s="823"/>
      <c r="Q799" s="823"/>
      <c r="R799" s="823"/>
      <c r="S799" s="823"/>
      <c r="T799" s="823"/>
      <c r="U799" s="823"/>
      <c r="V799" s="823"/>
      <c r="W799" s="823"/>
      <c r="X799" s="824"/>
      <c r="Y799" s="825">
        <f>SUM(Y789:AB798)</f>
        <v>24</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21.889999999999997</v>
      </c>
      <c r="AV799" s="826"/>
      <c r="AW799" s="826"/>
      <c r="AX799" s="828"/>
    </row>
    <row r="800" spans="1:51" ht="24.75" customHeight="1" x14ac:dyDescent="0.15">
      <c r="A800" s="631"/>
      <c r="B800" s="632"/>
      <c r="C800" s="632"/>
      <c r="D800" s="632"/>
      <c r="E800" s="632"/>
      <c r="F800" s="633"/>
      <c r="G800" s="595" t="s">
        <v>740</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794</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2</v>
      </c>
    </row>
    <row r="801" spans="1:51" ht="24.75" customHeight="1" x14ac:dyDescent="0.15">
      <c r="A801" s="631"/>
      <c r="B801" s="632"/>
      <c r="C801" s="632"/>
      <c r="D801" s="632"/>
      <c r="E801" s="632"/>
      <c r="F801" s="633"/>
      <c r="G801" s="809"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09"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15">
      <c r="A802" s="631"/>
      <c r="B802" s="632"/>
      <c r="C802" s="632"/>
      <c r="D802" s="632"/>
      <c r="E802" s="632"/>
      <c r="F802" s="633"/>
      <c r="G802" s="670" t="s">
        <v>741</v>
      </c>
      <c r="H802" s="671"/>
      <c r="I802" s="671"/>
      <c r="J802" s="671"/>
      <c r="K802" s="672"/>
      <c r="L802" s="664" t="s">
        <v>747</v>
      </c>
      <c r="M802" s="665"/>
      <c r="N802" s="665"/>
      <c r="O802" s="665"/>
      <c r="P802" s="665"/>
      <c r="Q802" s="665"/>
      <c r="R802" s="665"/>
      <c r="S802" s="665"/>
      <c r="T802" s="665"/>
      <c r="U802" s="665"/>
      <c r="V802" s="665"/>
      <c r="W802" s="665"/>
      <c r="X802" s="666"/>
      <c r="Y802" s="387">
        <f>0.7</f>
        <v>0.7</v>
      </c>
      <c r="Z802" s="388"/>
      <c r="AA802" s="388"/>
      <c r="AB802" s="802"/>
      <c r="AC802" s="670" t="s">
        <v>741</v>
      </c>
      <c r="AD802" s="671"/>
      <c r="AE802" s="671"/>
      <c r="AF802" s="671"/>
      <c r="AG802" s="672"/>
      <c r="AH802" s="664" t="s">
        <v>782</v>
      </c>
      <c r="AI802" s="665"/>
      <c r="AJ802" s="665"/>
      <c r="AK802" s="665"/>
      <c r="AL802" s="665"/>
      <c r="AM802" s="665"/>
      <c r="AN802" s="665"/>
      <c r="AO802" s="665"/>
      <c r="AP802" s="665"/>
      <c r="AQ802" s="665"/>
      <c r="AR802" s="665"/>
      <c r="AS802" s="665"/>
      <c r="AT802" s="666"/>
      <c r="AU802" s="387">
        <v>4.5</v>
      </c>
      <c r="AV802" s="388"/>
      <c r="AW802" s="388"/>
      <c r="AX802" s="389"/>
      <c r="AY802">
        <f t="shared" ref="AY802:AY812" si="115">$AY$800</f>
        <v>2</v>
      </c>
    </row>
    <row r="803" spans="1:51" ht="24.75" customHeight="1" x14ac:dyDescent="0.15">
      <c r="A803" s="631"/>
      <c r="B803" s="632"/>
      <c r="C803" s="632"/>
      <c r="D803" s="632"/>
      <c r="E803" s="632"/>
      <c r="F803" s="633"/>
      <c r="G803" s="606" t="s">
        <v>742</v>
      </c>
      <c r="H803" s="607"/>
      <c r="I803" s="607"/>
      <c r="J803" s="607"/>
      <c r="K803" s="608"/>
      <c r="L803" s="598" t="s">
        <v>748</v>
      </c>
      <c r="M803" s="599"/>
      <c r="N803" s="599"/>
      <c r="O803" s="599"/>
      <c r="P803" s="599"/>
      <c r="Q803" s="599"/>
      <c r="R803" s="599"/>
      <c r="S803" s="599"/>
      <c r="T803" s="599"/>
      <c r="U803" s="599"/>
      <c r="V803" s="599"/>
      <c r="W803" s="599"/>
      <c r="X803" s="600"/>
      <c r="Y803" s="601">
        <f>0.4</f>
        <v>0.4</v>
      </c>
      <c r="Z803" s="602"/>
      <c r="AA803" s="602"/>
      <c r="AB803" s="612"/>
      <c r="AC803" s="606" t="s">
        <v>780</v>
      </c>
      <c r="AD803" s="607"/>
      <c r="AE803" s="607"/>
      <c r="AF803" s="607"/>
      <c r="AG803" s="608"/>
      <c r="AH803" s="598" t="s">
        <v>801</v>
      </c>
      <c r="AI803" s="599"/>
      <c r="AJ803" s="599"/>
      <c r="AK803" s="599"/>
      <c r="AL803" s="599"/>
      <c r="AM803" s="599"/>
      <c r="AN803" s="599"/>
      <c r="AO803" s="599"/>
      <c r="AP803" s="599"/>
      <c r="AQ803" s="599"/>
      <c r="AR803" s="599"/>
      <c r="AS803" s="599"/>
      <c r="AT803" s="600"/>
      <c r="AU803" s="601">
        <v>0.2</v>
      </c>
      <c r="AV803" s="602"/>
      <c r="AW803" s="602"/>
      <c r="AX803" s="603"/>
      <c r="AY803">
        <f t="shared" si="115"/>
        <v>2</v>
      </c>
    </row>
    <row r="804" spans="1:51" ht="24.75" customHeight="1" x14ac:dyDescent="0.15">
      <c r="A804" s="631"/>
      <c r="B804" s="632"/>
      <c r="C804" s="632"/>
      <c r="D804" s="632"/>
      <c r="E804" s="632"/>
      <c r="F804" s="633"/>
      <c r="G804" s="606" t="s">
        <v>743</v>
      </c>
      <c r="H804" s="607"/>
      <c r="I804" s="607"/>
      <c r="J804" s="607"/>
      <c r="K804" s="608"/>
      <c r="L804" s="598" t="s">
        <v>752</v>
      </c>
      <c r="M804" s="599"/>
      <c r="N804" s="599"/>
      <c r="O804" s="599"/>
      <c r="P804" s="599"/>
      <c r="Q804" s="599"/>
      <c r="R804" s="599"/>
      <c r="S804" s="599"/>
      <c r="T804" s="599"/>
      <c r="U804" s="599"/>
      <c r="V804" s="599"/>
      <c r="W804" s="599"/>
      <c r="X804" s="600"/>
      <c r="Y804" s="601">
        <f>0.4</f>
        <v>0.4</v>
      </c>
      <c r="Z804" s="602"/>
      <c r="AA804" s="602"/>
      <c r="AB804" s="612"/>
      <c r="AC804" s="606" t="s">
        <v>742</v>
      </c>
      <c r="AD804" s="607"/>
      <c r="AE804" s="607"/>
      <c r="AF804" s="607"/>
      <c r="AG804" s="608"/>
      <c r="AH804" s="598" t="s">
        <v>800</v>
      </c>
      <c r="AI804" s="599"/>
      <c r="AJ804" s="599"/>
      <c r="AK804" s="599"/>
      <c r="AL804" s="599"/>
      <c r="AM804" s="599"/>
      <c r="AN804" s="599"/>
      <c r="AO804" s="599"/>
      <c r="AP804" s="599"/>
      <c r="AQ804" s="599"/>
      <c r="AR804" s="599"/>
      <c r="AS804" s="599"/>
      <c r="AT804" s="600"/>
      <c r="AU804" s="601">
        <v>0.2</v>
      </c>
      <c r="AV804" s="602"/>
      <c r="AW804" s="602"/>
      <c r="AX804" s="603"/>
      <c r="AY804">
        <f t="shared" si="115"/>
        <v>2</v>
      </c>
    </row>
    <row r="805" spans="1:51" ht="24.75" customHeight="1" x14ac:dyDescent="0.15">
      <c r="A805" s="631"/>
      <c r="B805" s="632"/>
      <c r="C805" s="632"/>
      <c r="D805" s="632"/>
      <c r="E805" s="632"/>
      <c r="F805" s="633"/>
      <c r="G805" s="606" t="s">
        <v>744</v>
      </c>
      <c r="H805" s="607"/>
      <c r="I805" s="607"/>
      <c r="J805" s="607"/>
      <c r="K805" s="608"/>
      <c r="L805" s="598" t="s">
        <v>749</v>
      </c>
      <c r="M805" s="599"/>
      <c r="N805" s="599"/>
      <c r="O805" s="599"/>
      <c r="P805" s="599"/>
      <c r="Q805" s="599"/>
      <c r="R805" s="599"/>
      <c r="S805" s="599"/>
      <c r="T805" s="599"/>
      <c r="U805" s="599"/>
      <c r="V805" s="599"/>
      <c r="W805" s="599"/>
      <c r="X805" s="600"/>
      <c r="Y805" s="601">
        <f>4.2</f>
        <v>4.2</v>
      </c>
      <c r="Z805" s="602"/>
      <c r="AA805" s="602"/>
      <c r="AB805" s="612"/>
      <c r="AC805" s="606" t="s">
        <v>743</v>
      </c>
      <c r="AD805" s="607"/>
      <c r="AE805" s="607"/>
      <c r="AF805" s="607"/>
      <c r="AG805" s="608"/>
      <c r="AH805" s="598" t="s">
        <v>802</v>
      </c>
      <c r="AI805" s="599"/>
      <c r="AJ805" s="599"/>
      <c r="AK805" s="599"/>
      <c r="AL805" s="599"/>
      <c r="AM805" s="599"/>
      <c r="AN805" s="599"/>
      <c r="AO805" s="599"/>
      <c r="AP805" s="599"/>
      <c r="AQ805" s="599"/>
      <c r="AR805" s="599"/>
      <c r="AS805" s="599"/>
      <c r="AT805" s="600"/>
      <c r="AU805" s="601">
        <v>2</v>
      </c>
      <c r="AV805" s="602"/>
      <c r="AW805" s="602"/>
      <c r="AX805" s="603"/>
      <c r="AY805">
        <f t="shared" si="115"/>
        <v>2</v>
      </c>
    </row>
    <row r="806" spans="1:51" ht="24.75" customHeight="1" x14ac:dyDescent="0.15">
      <c r="A806" s="631"/>
      <c r="B806" s="632"/>
      <c r="C806" s="632"/>
      <c r="D806" s="632"/>
      <c r="E806" s="632"/>
      <c r="F806" s="633"/>
      <c r="G806" s="606" t="s">
        <v>745</v>
      </c>
      <c r="H806" s="607"/>
      <c r="I806" s="607"/>
      <c r="J806" s="607"/>
      <c r="K806" s="608"/>
      <c r="L806" s="598" t="s">
        <v>750</v>
      </c>
      <c r="M806" s="599"/>
      <c r="N806" s="599"/>
      <c r="O806" s="599"/>
      <c r="P806" s="599"/>
      <c r="Q806" s="599"/>
      <c r="R806" s="599"/>
      <c r="S806" s="599"/>
      <c r="T806" s="599"/>
      <c r="U806" s="599"/>
      <c r="V806" s="599"/>
      <c r="W806" s="599"/>
      <c r="X806" s="600"/>
      <c r="Y806" s="601">
        <f>0.8</f>
        <v>0.8</v>
      </c>
      <c r="Z806" s="602"/>
      <c r="AA806" s="602"/>
      <c r="AB806" s="612"/>
      <c r="AC806" s="606" t="s">
        <v>799</v>
      </c>
      <c r="AD806" s="607"/>
      <c r="AE806" s="607"/>
      <c r="AF806" s="607"/>
      <c r="AG806" s="608"/>
      <c r="AH806" s="598" t="s">
        <v>803</v>
      </c>
      <c r="AI806" s="599"/>
      <c r="AJ806" s="599"/>
      <c r="AK806" s="599"/>
      <c r="AL806" s="599"/>
      <c r="AM806" s="599"/>
      <c r="AN806" s="599"/>
      <c r="AO806" s="599"/>
      <c r="AP806" s="599"/>
      <c r="AQ806" s="599"/>
      <c r="AR806" s="599"/>
      <c r="AS806" s="599"/>
      <c r="AT806" s="600"/>
      <c r="AU806" s="601">
        <v>0.2</v>
      </c>
      <c r="AV806" s="602"/>
      <c r="AW806" s="602"/>
      <c r="AX806" s="603"/>
      <c r="AY806">
        <f t="shared" si="115"/>
        <v>2</v>
      </c>
    </row>
    <row r="807" spans="1:51" ht="24.75" customHeight="1" x14ac:dyDescent="0.15">
      <c r="A807" s="631"/>
      <c r="B807" s="632"/>
      <c r="C807" s="632"/>
      <c r="D807" s="632"/>
      <c r="E807" s="632"/>
      <c r="F807" s="633"/>
      <c r="G807" s="606" t="s">
        <v>746</v>
      </c>
      <c r="H807" s="607"/>
      <c r="I807" s="607"/>
      <c r="J807" s="607"/>
      <c r="K807" s="608"/>
      <c r="L807" s="598" t="s">
        <v>751</v>
      </c>
      <c r="M807" s="599"/>
      <c r="N807" s="599"/>
      <c r="O807" s="599"/>
      <c r="P807" s="599"/>
      <c r="Q807" s="599"/>
      <c r="R807" s="599"/>
      <c r="S807" s="599"/>
      <c r="T807" s="599"/>
      <c r="U807" s="599"/>
      <c r="V807" s="599"/>
      <c r="W807" s="599"/>
      <c r="X807" s="600"/>
      <c r="Y807" s="601">
        <f>1.2</f>
        <v>1.2</v>
      </c>
      <c r="Z807" s="602"/>
      <c r="AA807" s="602"/>
      <c r="AB807" s="612"/>
      <c r="AC807" s="606" t="s">
        <v>80</v>
      </c>
      <c r="AD807" s="607"/>
      <c r="AE807" s="607"/>
      <c r="AF807" s="607"/>
      <c r="AG807" s="608"/>
      <c r="AH807" s="598"/>
      <c r="AI807" s="599"/>
      <c r="AJ807" s="599"/>
      <c r="AK807" s="599"/>
      <c r="AL807" s="599"/>
      <c r="AM807" s="599"/>
      <c r="AN807" s="599"/>
      <c r="AO807" s="599"/>
      <c r="AP807" s="599"/>
      <c r="AQ807" s="599"/>
      <c r="AR807" s="599"/>
      <c r="AS807" s="599"/>
      <c r="AT807" s="600"/>
      <c r="AU807" s="601">
        <v>3</v>
      </c>
      <c r="AV807" s="602"/>
      <c r="AW807" s="602"/>
      <c r="AX807" s="603"/>
      <c r="AY807">
        <f t="shared" si="115"/>
        <v>2</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4.75" customHeight="1" thickBot="1" x14ac:dyDescent="0.2">
      <c r="A812" s="631"/>
      <c r="B812" s="632"/>
      <c r="C812" s="632"/>
      <c r="D812" s="632"/>
      <c r="E812" s="632"/>
      <c r="F812" s="633"/>
      <c r="G812" s="820" t="s">
        <v>20</v>
      </c>
      <c r="H812" s="821"/>
      <c r="I812" s="821"/>
      <c r="J812" s="821"/>
      <c r="K812" s="821"/>
      <c r="L812" s="822"/>
      <c r="M812" s="823"/>
      <c r="N812" s="823"/>
      <c r="O812" s="823"/>
      <c r="P812" s="823"/>
      <c r="Q812" s="823"/>
      <c r="R812" s="823"/>
      <c r="S812" s="823"/>
      <c r="T812" s="823"/>
      <c r="U812" s="823"/>
      <c r="V812" s="823"/>
      <c r="W812" s="823"/>
      <c r="X812" s="824"/>
      <c r="Y812" s="825">
        <f>SUM(Y802:AB811)</f>
        <v>7.7</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10.100000000000001</v>
      </c>
      <c r="AV812" s="826"/>
      <c r="AW812" s="826"/>
      <c r="AX812" s="828"/>
      <c r="AY812">
        <f t="shared" si="115"/>
        <v>2</v>
      </c>
    </row>
    <row r="813" spans="1:51" ht="24.75" customHeight="1" x14ac:dyDescent="0.15">
      <c r="A813" s="631"/>
      <c r="B813" s="632"/>
      <c r="C813" s="632"/>
      <c r="D813" s="632"/>
      <c r="E813" s="632"/>
      <c r="F813" s="633"/>
      <c r="G813" s="595" t="s">
        <v>797</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828</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1</v>
      </c>
    </row>
    <row r="814" spans="1:51" ht="24.75" customHeight="1" x14ac:dyDescent="0.15">
      <c r="A814" s="631"/>
      <c r="B814" s="632"/>
      <c r="C814" s="632"/>
      <c r="D814" s="632"/>
      <c r="E814" s="632"/>
      <c r="F814" s="633"/>
      <c r="G814" s="809"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09"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1</v>
      </c>
    </row>
    <row r="815" spans="1:51" ht="24.75" customHeight="1" x14ac:dyDescent="0.15">
      <c r="A815" s="631"/>
      <c r="B815" s="632"/>
      <c r="C815" s="632"/>
      <c r="D815" s="632"/>
      <c r="E815" s="632"/>
      <c r="F815" s="633"/>
      <c r="G815" s="670"/>
      <c r="H815" s="671"/>
      <c r="I815" s="671"/>
      <c r="J815" s="671"/>
      <c r="K815" s="672"/>
      <c r="L815" s="664" t="s">
        <v>804</v>
      </c>
      <c r="M815" s="665"/>
      <c r="N815" s="665"/>
      <c r="O815" s="665"/>
      <c r="P815" s="665"/>
      <c r="Q815" s="665"/>
      <c r="R815" s="665"/>
      <c r="S815" s="665"/>
      <c r="T815" s="665"/>
      <c r="U815" s="665"/>
      <c r="V815" s="665"/>
      <c r="W815" s="665"/>
      <c r="X815" s="666"/>
      <c r="Y815" s="387">
        <v>0.2</v>
      </c>
      <c r="Z815" s="388"/>
      <c r="AA815" s="388"/>
      <c r="AB815" s="802"/>
      <c r="AC815" s="670" t="s">
        <v>778</v>
      </c>
      <c r="AD815" s="671"/>
      <c r="AE815" s="671"/>
      <c r="AF815" s="671"/>
      <c r="AG815" s="672"/>
      <c r="AH815" s="664" t="s">
        <v>782</v>
      </c>
      <c r="AI815" s="665"/>
      <c r="AJ815" s="665"/>
      <c r="AK815" s="665"/>
      <c r="AL815" s="665"/>
      <c r="AM815" s="665"/>
      <c r="AN815" s="665"/>
      <c r="AO815" s="665"/>
      <c r="AP815" s="665"/>
      <c r="AQ815" s="665"/>
      <c r="AR815" s="665"/>
      <c r="AS815" s="665"/>
      <c r="AT815" s="666"/>
      <c r="AU815" s="387">
        <v>2.8</v>
      </c>
      <c r="AV815" s="388"/>
      <c r="AW815" s="388"/>
      <c r="AX815" s="389"/>
      <c r="AY815">
        <f t="shared" ref="AY815:AY825" si="116">$AY$813</f>
        <v>1</v>
      </c>
    </row>
    <row r="816" spans="1:51"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t="s">
        <v>779</v>
      </c>
      <c r="AD816" s="607"/>
      <c r="AE816" s="607"/>
      <c r="AF816" s="607"/>
      <c r="AG816" s="608"/>
      <c r="AH816" s="598" t="s">
        <v>783</v>
      </c>
      <c r="AI816" s="599"/>
      <c r="AJ816" s="599"/>
      <c r="AK816" s="599"/>
      <c r="AL816" s="599"/>
      <c r="AM816" s="599"/>
      <c r="AN816" s="599"/>
      <c r="AO816" s="599"/>
      <c r="AP816" s="599"/>
      <c r="AQ816" s="599"/>
      <c r="AR816" s="599"/>
      <c r="AS816" s="599"/>
      <c r="AT816" s="600"/>
      <c r="AU816" s="601">
        <v>0.2</v>
      </c>
      <c r="AV816" s="602"/>
      <c r="AW816" s="602"/>
      <c r="AX816" s="603"/>
      <c r="AY816">
        <f t="shared" si="116"/>
        <v>1</v>
      </c>
    </row>
    <row r="817" spans="1:51" ht="24.75"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t="s">
        <v>780</v>
      </c>
      <c r="AD817" s="607"/>
      <c r="AE817" s="607"/>
      <c r="AF817" s="607"/>
      <c r="AG817" s="608"/>
      <c r="AH817" s="598" t="s">
        <v>784</v>
      </c>
      <c r="AI817" s="599"/>
      <c r="AJ817" s="599"/>
      <c r="AK817" s="599"/>
      <c r="AL817" s="599"/>
      <c r="AM817" s="599"/>
      <c r="AN817" s="599"/>
      <c r="AO817" s="599"/>
      <c r="AP817" s="599"/>
      <c r="AQ817" s="599"/>
      <c r="AR817" s="599"/>
      <c r="AS817" s="599"/>
      <c r="AT817" s="600"/>
      <c r="AU817" s="601">
        <v>0.1</v>
      </c>
      <c r="AV817" s="602"/>
      <c r="AW817" s="602"/>
      <c r="AX817" s="603"/>
      <c r="AY817">
        <f t="shared" si="116"/>
        <v>1</v>
      </c>
    </row>
    <row r="818" spans="1:51" ht="24.75"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t="s">
        <v>772</v>
      </c>
      <c r="AD818" s="607"/>
      <c r="AE818" s="607"/>
      <c r="AF818" s="607"/>
      <c r="AG818" s="608"/>
      <c r="AH818" s="598" t="s">
        <v>785</v>
      </c>
      <c r="AI818" s="599"/>
      <c r="AJ818" s="599"/>
      <c r="AK818" s="599"/>
      <c r="AL818" s="599"/>
      <c r="AM818" s="599"/>
      <c r="AN818" s="599"/>
      <c r="AO818" s="599"/>
      <c r="AP818" s="599"/>
      <c r="AQ818" s="599"/>
      <c r="AR818" s="599"/>
      <c r="AS818" s="599"/>
      <c r="AT818" s="600"/>
      <c r="AU818" s="601">
        <v>0.1</v>
      </c>
      <c r="AV818" s="602"/>
      <c r="AW818" s="602"/>
      <c r="AX818" s="603"/>
      <c r="AY818">
        <f t="shared" si="116"/>
        <v>1</v>
      </c>
    </row>
    <row r="819" spans="1:51" ht="24.75"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t="s">
        <v>781</v>
      </c>
      <c r="AD819" s="607"/>
      <c r="AE819" s="607"/>
      <c r="AF819" s="607"/>
      <c r="AG819" s="608"/>
      <c r="AH819" s="598" t="s">
        <v>786</v>
      </c>
      <c r="AI819" s="599"/>
      <c r="AJ819" s="599"/>
      <c r="AK819" s="599"/>
      <c r="AL819" s="599"/>
      <c r="AM819" s="599"/>
      <c r="AN819" s="599"/>
      <c r="AO819" s="599"/>
      <c r="AP819" s="599"/>
      <c r="AQ819" s="599"/>
      <c r="AR819" s="599"/>
      <c r="AS819" s="599"/>
      <c r="AT819" s="600"/>
      <c r="AU819" s="601">
        <v>0.1</v>
      </c>
      <c r="AV819" s="602"/>
      <c r="AW819" s="602"/>
      <c r="AX819" s="603"/>
      <c r="AY819">
        <f t="shared" si="116"/>
        <v>1</v>
      </c>
    </row>
    <row r="820" spans="1:51" ht="24.75"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t="s">
        <v>773</v>
      </c>
      <c r="AD820" s="607"/>
      <c r="AE820" s="607"/>
      <c r="AF820" s="607"/>
      <c r="AG820" s="608"/>
      <c r="AH820" s="598" t="s">
        <v>787</v>
      </c>
      <c r="AI820" s="599"/>
      <c r="AJ820" s="599"/>
      <c r="AK820" s="599"/>
      <c r="AL820" s="599"/>
      <c r="AM820" s="599"/>
      <c r="AN820" s="599"/>
      <c r="AO820" s="599"/>
      <c r="AP820" s="599"/>
      <c r="AQ820" s="599"/>
      <c r="AR820" s="599"/>
      <c r="AS820" s="599"/>
      <c r="AT820" s="600"/>
      <c r="AU820" s="601">
        <v>0.6</v>
      </c>
      <c r="AV820" s="602"/>
      <c r="AW820" s="602"/>
      <c r="AX820" s="603"/>
      <c r="AY820">
        <f t="shared" si="116"/>
        <v>1</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1</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1</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1</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1</v>
      </c>
    </row>
    <row r="825" spans="1:51" ht="24.75" customHeight="1" thickBot="1" x14ac:dyDescent="0.2">
      <c r="A825" s="631"/>
      <c r="B825" s="632"/>
      <c r="C825" s="632"/>
      <c r="D825" s="632"/>
      <c r="E825" s="632"/>
      <c r="F825" s="633"/>
      <c r="G825" s="820" t="s">
        <v>20</v>
      </c>
      <c r="H825" s="821"/>
      <c r="I825" s="821"/>
      <c r="J825" s="821"/>
      <c r="K825" s="821"/>
      <c r="L825" s="822"/>
      <c r="M825" s="823"/>
      <c r="N825" s="823"/>
      <c r="O825" s="823"/>
      <c r="P825" s="823"/>
      <c r="Q825" s="823"/>
      <c r="R825" s="823"/>
      <c r="S825" s="823"/>
      <c r="T825" s="823"/>
      <c r="U825" s="823"/>
      <c r="V825" s="823"/>
      <c r="W825" s="823"/>
      <c r="X825" s="824"/>
      <c r="Y825" s="825">
        <f>SUM(Y815:AB824)</f>
        <v>0.2</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3.9000000000000004</v>
      </c>
      <c r="AV825" s="826"/>
      <c r="AW825" s="826"/>
      <c r="AX825" s="828"/>
      <c r="AY825">
        <f t="shared" si="116"/>
        <v>1</v>
      </c>
    </row>
    <row r="826" spans="1:51" ht="24.75" customHeight="1" x14ac:dyDescent="0.15">
      <c r="A826" s="631"/>
      <c r="B826" s="632"/>
      <c r="C826" s="632"/>
      <c r="D826" s="632"/>
      <c r="E826" s="632"/>
      <c r="F826" s="633"/>
      <c r="G826" s="595" t="s">
        <v>829</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860</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2</v>
      </c>
    </row>
    <row r="827" spans="1:51" ht="24.75" customHeight="1" x14ac:dyDescent="0.15">
      <c r="A827" s="631"/>
      <c r="B827" s="632"/>
      <c r="C827" s="632"/>
      <c r="D827" s="632"/>
      <c r="E827" s="632"/>
      <c r="F827" s="633"/>
      <c r="G827" s="809"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09"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2</v>
      </c>
    </row>
    <row r="828" spans="1:51" s="16" customFormat="1" ht="24.75" customHeight="1" x14ac:dyDescent="0.15">
      <c r="A828" s="631"/>
      <c r="B828" s="632"/>
      <c r="C828" s="632"/>
      <c r="D828" s="632"/>
      <c r="E828" s="632"/>
      <c r="F828" s="633"/>
      <c r="G828" s="670" t="s">
        <v>778</v>
      </c>
      <c r="H828" s="671"/>
      <c r="I828" s="671"/>
      <c r="J828" s="671"/>
      <c r="K828" s="672"/>
      <c r="L828" s="664" t="s">
        <v>789</v>
      </c>
      <c r="M828" s="665"/>
      <c r="N828" s="665"/>
      <c r="O828" s="665"/>
      <c r="P828" s="665"/>
      <c r="Q828" s="665"/>
      <c r="R828" s="665"/>
      <c r="S828" s="665"/>
      <c r="T828" s="665"/>
      <c r="U828" s="665"/>
      <c r="V828" s="665"/>
      <c r="W828" s="665"/>
      <c r="X828" s="666"/>
      <c r="Y828" s="387">
        <v>2.7</v>
      </c>
      <c r="Z828" s="388"/>
      <c r="AA828" s="388"/>
      <c r="AB828" s="802"/>
      <c r="AC828" s="670" t="s">
        <v>809</v>
      </c>
      <c r="AD828" s="671"/>
      <c r="AE828" s="671"/>
      <c r="AF828" s="671"/>
      <c r="AG828" s="672"/>
      <c r="AH828" s="664" t="s">
        <v>815</v>
      </c>
      <c r="AI828" s="665"/>
      <c r="AJ828" s="665"/>
      <c r="AK828" s="665"/>
      <c r="AL828" s="665"/>
      <c r="AM828" s="665"/>
      <c r="AN828" s="665"/>
      <c r="AO828" s="665"/>
      <c r="AP828" s="665"/>
      <c r="AQ828" s="665"/>
      <c r="AR828" s="665"/>
      <c r="AS828" s="665"/>
      <c r="AT828" s="666"/>
      <c r="AU828" s="387">
        <v>1.08</v>
      </c>
      <c r="AV828" s="388"/>
      <c r="AW828" s="388"/>
      <c r="AX828" s="389"/>
      <c r="AY828">
        <f t="shared" ref="AY828:AY838" si="117">$AY$826</f>
        <v>2</v>
      </c>
    </row>
    <row r="829" spans="1:51" ht="24.75" customHeight="1" x14ac:dyDescent="0.15">
      <c r="A829" s="631"/>
      <c r="B829" s="632"/>
      <c r="C829" s="632"/>
      <c r="D829" s="632"/>
      <c r="E829" s="632"/>
      <c r="F829" s="633"/>
      <c r="G829" s="606" t="s">
        <v>771</v>
      </c>
      <c r="H829" s="607"/>
      <c r="I829" s="607"/>
      <c r="J829" s="607"/>
      <c r="K829" s="608"/>
      <c r="L829" s="598" t="s">
        <v>790</v>
      </c>
      <c r="M829" s="599"/>
      <c r="N829" s="599"/>
      <c r="O829" s="599"/>
      <c r="P829" s="599"/>
      <c r="Q829" s="599"/>
      <c r="R829" s="599"/>
      <c r="S829" s="599"/>
      <c r="T829" s="599"/>
      <c r="U829" s="599"/>
      <c r="V829" s="599"/>
      <c r="W829" s="599"/>
      <c r="X829" s="600"/>
      <c r="Y829" s="601">
        <v>0.2</v>
      </c>
      <c r="Z829" s="602"/>
      <c r="AA829" s="602"/>
      <c r="AB829" s="612"/>
      <c r="AC829" s="606" t="s">
        <v>810</v>
      </c>
      <c r="AD829" s="607"/>
      <c r="AE829" s="607"/>
      <c r="AF829" s="607"/>
      <c r="AG829" s="608"/>
      <c r="AH829" s="598" t="s">
        <v>816</v>
      </c>
      <c r="AI829" s="599"/>
      <c r="AJ829" s="599"/>
      <c r="AK829" s="599"/>
      <c r="AL829" s="599"/>
      <c r="AM829" s="599"/>
      <c r="AN829" s="599"/>
      <c r="AO829" s="599"/>
      <c r="AP829" s="599"/>
      <c r="AQ829" s="599"/>
      <c r="AR829" s="599"/>
      <c r="AS829" s="599"/>
      <c r="AT829" s="600"/>
      <c r="AU829" s="601">
        <v>0.04</v>
      </c>
      <c r="AV829" s="602"/>
      <c r="AW829" s="602"/>
      <c r="AX829" s="603"/>
      <c r="AY829">
        <f t="shared" si="117"/>
        <v>2</v>
      </c>
    </row>
    <row r="830" spans="1:51" ht="24.75" customHeight="1" x14ac:dyDescent="0.15">
      <c r="A830" s="631"/>
      <c r="B830" s="632"/>
      <c r="C830" s="632"/>
      <c r="D830" s="632"/>
      <c r="E830" s="632"/>
      <c r="F830" s="633"/>
      <c r="G830" s="606" t="s">
        <v>788</v>
      </c>
      <c r="H830" s="607"/>
      <c r="I830" s="607"/>
      <c r="J830" s="607"/>
      <c r="K830" s="608"/>
      <c r="L830" s="598"/>
      <c r="M830" s="599"/>
      <c r="N830" s="599"/>
      <c r="O830" s="599"/>
      <c r="P830" s="599"/>
      <c r="Q830" s="599"/>
      <c r="R830" s="599"/>
      <c r="S830" s="599"/>
      <c r="T830" s="599"/>
      <c r="U830" s="599"/>
      <c r="V830" s="599"/>
      <c r="W830" s="599"/>
      <c r="X830" s="600"/>
      <c r="Y830" s="601">
        <v>0.6</v>
      </c>
      <c r="Z830" s="602"/>
      <c r="AA830" s="602"/>
      <c r="AB830" s="612"/>
      <c r="AC830" s="606" t="s">
        <v>811</v>
      </c>
      <c r="AD830" s="607"/>
      <c r="AE830" s="607"/>
      <c r="AF830" s="607"/>
      <c r="AG830" s="608"/>
      <c r="AH830" s="598" t="s">
        <v>817</v>
      </c>
      <c r="AI830" s="599"/>
      <c r="AJ830" s="599"/>
      <c r="AK830" s="599"/>
      <c r="AL830" s="599"/>
      <c r="AM830" s="599"/>
      <c r="AN830" s="599"/>
      <c r="AO830" s="599"/>
      <c r="AP830" s="599"/>
      <c r="AQ830" s="599"/>
      <c r="AR830" s="599"/>
      <c r="AS830" s="599"/>
      <c r="AT830" s="600"/>
      <c r="AU830" s="601">
        <v>0.03</v>
      </c>
      <c r="AV830" s="602"/>
      <c r="AW830" s="602"/>
      <c r="AX830" s="603"/>
      <c r="AY830">
        <f t="shared" si="117"/>
        <v>2</v>
      </c>
    </row>
    <row r="831" spans="1:51" ht="24.75"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t="s">
        <v>812</v>
      </c>
      <c r="AD831" s="607"/>
      <c r="AE831" s="607"/>
      <c r="AF831" s="607"/>
      <c r="AG831" s="608"/>
      <c r="AH831" s="598" t="s">
        <v>818</v>
      </c>
      <c r="AI831" s="599"/>
      <c r="AJ831" s="599"/>
      <c r="AK831" s="599"/>
      <c r="AL831" s="599"/>
      <c r="AM831" s="599"/>
      <c r="AN831" s="599"/>
      <c r="AO831" s="599"/>
      <c r="AP831" s="599"/>
      <c r="AQ831" s="599"/>
      <c r="AR831" s="599"/>
      <c r="AS831" s="599"/>
      <c r="AT831" s="600"/>
      <c r="AU831" s="601">
        <v>2.1000000000000001E-2</v>
      </c>
      <c r="AV831" s="602"/>
      <c r="AW831" s="602"/>
      <c r="AX831" s="603"/>
      <c r="AY831">
        <f t="shared" si="117"/>
        <v>2</v>
      </c>
    </row>
    <row r="832" spans="1:51" ht="24.75"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t="s">
        <v>813</v>
      </c>
      <c r="AD832" s="607"/>
      <c r="AE832" s="607"/>
      <c r="AF832" s="607"/>
      <c r="AG832" s="608"/>
      <c r="AH832" s="598" t="s">
        <v>814</v>
      </c>
      <c r="AI832" s="599"/>
      <c r="AJ832" s="599"/>
      <c r="AK832" s="599"/>
      <c r="AL832" s="599"/>
      <c r="AM832" s="599"/>
      <c r="AN832" s="599"/>
      <c r="AO832" s="599"/>
      <c r="AP832" s="599"/>
      <c r="AQ832" s="599"/>
      <c r="AR832" s="599"/>
      <c r="AS832" s="599"/>
      <c r="AT832" s="600"/>
      <c r="AU832" s="601">
        <f>0.002+0.17+0.13</f>
        <v>0.30200000000000005</v>
      </c>
      <c r="AV832" s="602"/>
      <c r="AW832" s="602"/>
      <c r="AX832" s="603"/>
      <c r="AY832">
        <f t="shared" si="117"/>
        <v>2</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2</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2</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2</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2</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2</v>
      </c>
    </row>
    <row r="838" spans="1:51" ht="24.75" customHeight="1" x14ac:dyDescent="0.15">
      <c r="A838" s="631"/>
      <c r="B838" s="632"/>
      <c r="C838" s="632"/>
      <c r="D838" s="632"/>
      <c r="E838" s="632"/>
      <c r="F838" s="633"/>
      <c r="G838" s="820" t="s">
        <v>20</v>
      </c>
      <c r="H838" s="821"/>
      <c r="I838" s="821"/>
      <c r="J838" s="821"/>
      <c r="K838" s="821"/>
      <c r="L838" s="822"/>
      <c r="M838" s="823"/>
      <c r="N838" s="823"/>
      <c r="O838" s="823"/>
      <c r="P838" s="823"/>
      <c r="Q838" s="823"/>
      <c r="R838" s="823"/>
      <c r="S838" s="823"/>
      <c r="T838" s="823"/>
      <c r="U838" s="823"/>
      <c r="V838" s="823"/>
      <c r="W838" s="823"/>
      <c r="X838" s="824"/>
      <c r="Y838" s="825">
        <f>SUM(Y828:AB837)</f>
        <v>3.5000000000000004</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1.4730000000000001</v>
      </c>
      <c r="AV838" s="826"/>
      <c r="AW838" s="826"/>
      <c r="AX838" s="828"/>
      <c r="AY838">
        <f t="shared" si="117"/>
        <v>2</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338</v>
      </c>
      <c r="AM839" s="276"/>
      <c r="AN839" s="276"/>
      <c r="AO839" s="102" t="s">
        <v>336</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295</v>
      </c>
      <c r="K844" s="364"/>
      <c r="L844" s="364"/>
      <c r="M844" s="364"/>
      <c r="N844" s="364"/>
      <c r="O844" s="364"/>
      <c r="P844" s="247" t="s">
        <v>243</v>
      </c>
      <c r="Q844" s="247"/>
      <c r="R844" s="247"/>
      <c r="S844" s="247"/>
      <c r="T844" s="247"/>
      <c r="U844" s="247"/>
      <c r="V844" s="247"/>
      <c r="W844" s="247"/>
      <c r="X844" s="247"/>
      <c r="Y844" s="365" t="s">
        <v>293</v>
      </c>
      <c r="Z844" s="366"/>
      <c r="AA844" s="366"/>
      <c r="AB844" s="366"/>
      <c r="AC844" s="152" t="s">
        <v>332</v>
      </c>
      <c r="AD844" s="152"/>
      <c r="AE844" s="152"/>
      <c r="AF844" s="152"/>
      <c r="AG844" s="152"/>
      <c r="AH844" s="365" t="s">
        <v>357</v>
      </c>
      <c r="AI844" s="363"/>
      <c r="AJ844" s="363"/>
      <c r="AK844" s="363"/>
      <c r="AL844" s="363" t="s">
        <v>21</v>
      </c>
      <c r="AM844" s="363"/>
      <c r="AN844" s="363"/>
      <c r="AO844" s="367"/>
      <c r="AP844" s="368" t="s">
        <v>296</v>
      </c>
      <c r="AQ844" s="368"/>
      <c r="AR844" s="368"/>
      <c r="AS844" s="368"/>
      <c r="AT844" s="368"/>
      <c r="AU844" s="368"/>
      <c r="AV844" s="368"/>
      <c r="AW844" s="368"/>
      <c r="AX844" s="368"/>
    </row>
    <row r="845" spans="1:51" ht="30" customHeight="1" x14ac:dyDescent="0.15">
      <c r="A845" s="375">
        <v>1</v>
      </c>
      <c r="B845" s="375">
        <v>1</v>
      </c>
      <c r="C845" s="361" t="s">
        <v>851</v>
      </c>
      <c r="D845" s="346"/>
      <c r="E845" s="346"/>
      <c r="F845" s="346"/>
      <c r="G845" s="346"/>
      <c r="H845" s="346"/>
      <c r="I845" s="346"/>
      <c r="J845" s="347">
        <v>2120001041913</v>
      </c>
      <c r="K845" s="348"/>
      <c r="L845" s="348"/>
      <c r="M845" s="348"/>
      <c r="N845" s="348"/>
      <c r="O845" s="348"/>
      <c r="P845" s="362" t="s">
        <v>793</v>
      </c>
      <c r="Q845" s="349"/>
      <c r="R845" s="349"/>
      <c r="S845" s="349"/>
      <c r="T845" s="349"/>
      <c r="U845" s="349"/>
      <c r="V845" s="349"/>
      <c r="W845" s="349"/>
      <c r="X845" s="349"/>
      <c r="Y845" s="350">
        <v>24</v>
      </c>
      <c r="Z845" s="351"/>
      <c r="AA845" s="351"/>
      <c r="AB845" s="352"/>
      <c r="AC845" s="353" t="s">
        <v>365</v>
      </c>
      <c r="AD845" s="354"/>
      <c r="AE845" s="354"/>
      <c r="AF845" s="354"/>
      <c r="AG845" s="354"/>
      <c r="AH845" s="369">
        <v>5</v>
      </c>
      <c r="AI845" s="370"/>
      <c r="AJ845" s="370"/>
      <c r="AK845" s="370"/>
      <c r="AL845" s="357">
        <v>99.8</v>
      </c>
      <c r="AM845" s="358"/>
      <c r="AN845" s="358"/>
      <c r="AO845" s="359"/>
      <c r="AP845" s="360"/>
      <c r="AQ845" s="360"/>
      <c r="AR845" s="360"/>
      <c r="AS845" s="360"/>
      <c r="AT845" s="360"/>
      <c r="AU845" s="360"/>
      <c r="AV845" s="360"/>
      <c r="AW845" s="360"/>
      <c r="AX845" s="360"/>
    </row>
    <row r="846" spans="1:51" ht="30" hidden="1" customHeight="1" x14ac:dyDescent="0.15">
      <c r="A846" s="375">
        <v>2</v>
      </c>
      <c r="B846" s="375">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5">
        <v>3</v>
      </c>
      <c r="B847" s="375">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5">
        <v>4</v>
      </c>
      <c r="B848" s="375">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5">
        <v>5</v>
      </c>
      <c r="B849" s="375">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5">
        <v>6</v>
      </c>
      <c r="B850" s="375">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5">
        <v>7</v>
      </c>
      <c r="B851" s="375">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5">
        <v>8</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5">
        <v>9</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5">
        <v>10</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5">
        <v>11</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5">
        <v>12</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5">
        <v>13</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5">
        <v>14</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5">
        <v>15</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5">
        <v>16</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5">
        <v>17</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5">
        <v>18</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5">
        <v>19</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5">
        <v>20</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5">
        <v>21</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5">
        <v>22</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5">
        <v>23</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5">
        <v>24</v>
      </c>
      <c r="B868" s="37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5">
        <v>25</v>
      </c>
      <c r="B869" s="37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5">
        <v>26</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5">
        <v>27</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5">
        <v>28</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5">
        <v>29</v>
      </c>
      <c r="B873" s="37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5">
        <v>30</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295</v>
      </c>
      <c r="K877" s="364"/>
      <c r="L877" s="364"/>
      <c r="M877" s="364"/>
      <c r="N877" s="364"/>
      <c r="O877" s="364"/>
      <c r="P877" s="247" t="s">
        <v>243</v>
      </c>
      <c r="Q877" s="247"/>
      <c r="R877" s="247"/>
      <c r="S877" s="247"/>
      <c r="T877" s="247"/>
      <c r="U877" s="247"/>
      <c r="V877" s="247"/>
      <c r="W877" s="247"/>
      <c r="X877" s="247"/>
      <c r="Y877" s="365" t="s">
        <v>293</v>
      </c>
      <c r="Z877" s="366"/>
      <c r="AA877" s="366"/>
      <c r="AB877" s="366"/>
      <c r="AC877" s="152" t="s">
        <v>332</v>
      </c>
      <c r="AD877" s="152"/>
      <c r="AE877" s="152"/>
      <c r="AF877" s="152"/>
      <c r="AG877" s="152"/>
      <c r="AH877" s="365" t="s">
        <v>357</v>
      </c>
      <c r="AI877" s="363"/>
      <c r="AJ877" s="363"/>
      <c r="AK877" s="363"/>
      <c r="AL877" s="363" t="s">
        <v>21</v>
      </c>
      <c r="AM877" s="363"/>
      <c r="AN877" s="363"/>
      <c r="AO877" s="367"/>
      <c r="AP877" s="368" t="s">
        <v>296</v>
      </c>
      <c r="AQ877" s="368"/>
      <c r="AR877" s="368"/>
      <c r="AS877" s="368"/>
      <c r="AT877" s="368"/>
      <c r="AU877" s="368"/>
      <c r="AV877" s="368"/>
      <c r="AW877" s="368"/>
      <c r="AX877" s="368"/>
      <c r="AY877">
        <f t="shared" ref="AY877:AY878" si="118">$AY$875</f>
        <v>1</v>
      </c>
    </row>
    <row r="878" spans="1:51" ht="60.75" customHeight="1" x14ac:dyDescent="0.15">
      <c r="A878" s="375">
        <v>1</v>
      </c>
      <c r="B878" s="375">
        <v>1</v>
      </c>
      <c r="C878" s="361" t="s">
        <v>858</v>
      </c>
      <c r="D878" s="346"/>
      <c r="E878" s="346"/>
      <c r="F878" s="346"/>
      <c r="G878" s="346"/>
      <c r="H878" s="346"/>
      <c r="I878" s="346"/>
      <c r="J878" s="347">
        <v>8013401001509</v>
      </c>
      <c r="K878" s="348"/>
      <c r="L878" s="348"/>
      <c r="M878" s="348"/>
      <c r="N878" s="348"/>
      <c r="O878" s="348"/>
      <c r="P878" s="349" t="s">
        <v>849</v>
      </c>
      <c r="Q878" s="349"/>
      <c r="R878" s="349"/>
      <c r="S878" s="349"/>
      <c r="T878" s="349"/>
      <c r="U878" s="349"/>
      <c r="V878" s="349"/>
      <c r="W878" s="349"/>
      <c r="X878" s="349"/>
      <c r="Y878" s="350">
        <v>21.89</v>
      </c>
      <c r="Z878" s="351"/>
      <c r="AA878" s="351"/>
      <c r="AB878" s="352"/>
      <c r="AC878" s="353" t="s">
        <v>362</v>
      </c>
      <c r="AD878" s="354"/>
      <c r="AE878" s="354"/>
      <c r="AF878" s="354"/>
      <c r="AG878" s="354"/>
      <c r="AH878" s="369">
        <v>1</v>
      </c>
      <c r="AI878" s="370"/>
      <c r="AJ878" s="370"/>
      <c r="AK878" s="370"/>
      <c r="AL878" s="357">
        <v>92</v>
      </c>
      <c r="AM878" s="358"/>
      <c r="AN878" s="358"/>
      <c r="AO878" s="359"/>
      <c r="AP878" s="360"/>
      <c r="AQ878" s="360"/>
      <c r="AR878" s="360"/>
      <c r="AS878" s="360"/>
      <c r="AT878" s="360"/>
      <c r="AU878" s="360"/>
      <c r="AV878" s="360"/>
      <c r="AW878" s="360"/>
      <c r="AX878" s="360"/>
      <c r="AY878">
        <f t="shared" si="118"/>
        <v>1</v>
      </c>
    </row>
    <row r="879" spans="1:51" ht="30" hidden="1" customHeight="1" x14ac:dyDescent="0.15">
      <c r="A879" s="375">
        <v>2</v>
      </c>
      <c r="B879" s="375">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5">
        <v>3</v>
      </c>
      <c r="B880" s="375">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5">
        <v>4</v>
      </c>
      <c r="B881" s="375">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5">
        <v>5</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5">
        <v>6</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5">
        <v>7</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5">
        <v>8</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5">
        <v>9</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5">
        <v>10</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5">
        <v>11</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5">
        <v>12</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5">
        <v>13</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5">
        <v>14</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5">
        <v>15</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5">
        <v>16</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5">
        <v>17</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5">
        <v>18</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5">
        <v>19</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5">
        <v>20</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5">
        <v>21</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5">
        <v>22</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5">
        <v>23</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5">
        <v>24</v>
      </c>
      <c r="B901" s="37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5">
        <v>25</v>
      </c>
      <c r="B902" s="37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5">
        <v>26</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5">
        <v>27</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5">
        <v>28</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5">
        <v>29</v>
      </c>
      <c r="B906" s="37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5">
        <v>30</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295</v>
      </c>
      <c r="K910" s="364"/>
      <c r="L910" s="364"/>
      <c r="M910" s="364"/>
      <c r="N910" s="364"/>
      <c r="O910" s="364"/>
      <c r="P910" s="247" t="s">
        <v>243</v>
      </c>
      <c r="Q910" s="247"/>
      <c r="R910" s="247"/>
      <c r="S910" s="247"/>
      <c r="T910" s="247"/>
      <c r="U910" s="247"/>
      <c r="V910" s="247"/>
      <c r="W910" s="247"/>
      <c r="X910" s="247"/>
      <c r="Y910" s="365" t="s">
        <v>293</v>
      </c>
      <c r="Z910" s="366"/>
      <c r="AA910" s="366"/>
      <c r="AB910" s="366"/>
      <c r="AC910" s="152" t="s">
        <v>332</v>
      </c>
      <c r="AD910" s="152"/>
      <c r="AE910" s="152"/>
      <c r="AF910" s="152"/>
      <c r="AG910" s="152"/>
      <c r="AH910" s="365" t="s">
        <v>357</v>
      </c>
      <c r="AI910" s="363"/>
      <c r="AJ910" s="363"/>
      <c r="AK910" s="363"/>
      <c r="AL910" s="363" t="s">
        <v>21</v>
      </c>
      <c r="AM910" s="363"/>
      <c r="AN910" s="363"/>
      <c r="AO910" s="367"/>
      <c r="AP910" s="368" t="s">
        <v>296</v>
      </c>
      <c r="AQ910" s="368"/>
      <c r="AR910" s="368"/>
      <c r="AS910" s="368"/>
      <c r="AT910" s="368"/>
      <c r="AU910" s="368"/>
      <c r="AV910" s="368"/>
      <c r="AW910" s="368"/>
      <c r="AX910" s="368"/>
      <c r="AY910">
        <f t="shared" ref="AY910:AY911" si="119">$AY$908</f>
        <v>1</v>
      </c>
    </row>
    <row r="911" spans="1:51" ht="30" customHeight="1" x14ac:dyDescent="0.15">
      <c r="A911" s="375">
        <v>1</v>
      </c>
      <c r="B911" s="375">
        <v>1</v>
      </c>
      <c r="C911" s="361" t="s">
        <v>859</v>
      </c>
      <c r="D911" s="346"/>
      <c r="E911" s="346"/>
      <c r="F911" s="346"/>
      <c r="G911" s="346"/>
      <c r="H911" s="346"/>
      <c r="I911" s="346"/>
      <c r="J911" s="347">
        <v>6370001011342</v>
      </c>
      <c r="K911" s="348"/>
      <c r="L911" s="348"/>
      <c r="M911" s="348"/>
      <c r="N911" s="348"/>
      <c r="O911" s="348"/>
      <c r="P911" s="362" t="s">
        <v>798</v>
      </c>
      <c r="Q911" s="349"/>
      <c r="R911" s="349"/>
      <c r="S911" s="349"/>
      <c r="T911" s="349"/>
      <c r="U911" s="349"/>
      <c r="V911" s="349"/>
      <c r="W911" s="349"/>
      <c r="X911" s="349"/>
      <c r="Y911" s="350">
        <v>7.7</v>
      </c>
      <c r="Z911" s="351"/>
      <c r="AA911" s="351"/>
      <c r="AB911" s="352"/>
      <c r="AC911" s="353" t="s">
        <v>361</v>
      </c>
      <c r="AD911" s="354"/>
      <c r="AE911" s="354"/>
      <c r="AF911" s="354"/>
      <c r="AG911" s="354"/>
      <c r="AH911" s="369">
        <v>4</v>
      </c>
      <c r="AI911" s="370"/>
      <c r="AJ911" s="370"/>
      <c r="AK911" s="370"/>
      <c r="AL911" s="357">
        <v>45</v>
      </c>
      <c r="AM911" s="358"/>
      <c r="AN911" s="358"/>
      <c r="AO911" s="359"/>
      <c r="AP911" s="360"/>
      <c r="AQ911" s="360"/>
      <c r="AR911" s="360"/>
      <c r="AS911" s="360"/>
      <c r="AT911" s="360"/>
      <c r="AU911" s="360"/>
      <c r="AV911" s="360"/>
      <c r="AW911" s="360"/>
      <c r="AX911" s="360"/>
      <c r="AY911">
        <f t="shared" si="119"/>
        <v>1</v>
      </c>
    </row>
    <row r="912" spans="1:51" ht="30" hidden="1" customHeight="1" x14ac:dyDescent="0.15">
      <c r="A912" s="375">
        <v>2</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5">
        <v>3</v>
      </c>
      <c r="B913" s="375">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5">
        <v>4</v>
      </c>
      <c r="B914" s="375">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5">
        <v>5</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5">
        <v>6</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5">
        <v>7</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5">
        <v>8</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5">
        <v>9</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5">
        <v>10</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5">
        <v>11</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5">
        <v>12</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5">
        <v>13</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5">
        <v>14</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5">
        <v>15</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5">
        <v>16</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5">
        <v>17</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5">
        <v>18</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5">
        <v>19</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5">
        <v>20</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5">
        <v>21</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5">
        <v>22</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5">
        <v>23</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5">
        <v>24</v>
      </c>
      <c r="B934" s="37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5">
        <v>25</v>
      </c>
      <c r="B935" s="37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5">
        <v>26</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5">
        <v>27</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5">
        <v>28</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5">
        <v>29</v>
      </c>
      <c r="B939" s="37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5">
        <v>30</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2" t="s">
        <v>295</v>
      </c>
      <c r="K943" s="364"/>
      <c r="L943" s="364"/>
      <c r="M943" s="364"/>
      <c r="N943" s="364"/>
      <c r="O943" s="364"/>
      <c r="P943" s="247" t="s">
        <v>243</v>
      </c>
      <c r="Q943" s="247"/>
      <c r="R943" s="247"/>
      <c r="S943" s="247"/>
      <c r="T943" s="247"/>
      <c r="U943" s="247"/>
      <c r="V943" s="247"/>
      <c r="W943" s="247"/>
      <c r="X943" s="247"/>
      <c r="Y943" s="365" t="s">
        <v>293</v>
      </c>
      <c r="Z943" s="366"/>
      <c r="AA943" s="366"/>
      <c r="AB943" s="366"/>
      <c r="AC943" s="152" t="s">
        <v>332</v>
      </c>
      <c r="AD943" s="152"/>
      <c r="AE943" s="152"/>
      <c r="AF943" s="152"/>
      <c r="AG943" s="152"/>
      <c r="AH943" s="365" t="s">
        <v>357</v>
      </c>
      <c r="AI943" s="363"/>
      <c r="AJ943" s="363"/>
      <c r="AK943" s="363"/>
      <c r="AL943" s="363" t="s">
        <v>21</v>
      </c>
      <c r="AM943" s="363"/>
      <c r="AN943" s="363"/>
      <c r="AO943" s="367"/>
      <c r="AP943" s="368" t="s">
        <v>296</v>
      </c>
      <c r="AQ943" s="368"/>
      <c r="AR943" s="368"/>
      <c r="AS943" s="368"/>
      <c r="AT943" s="368"/>
      <c r="AU943" s="368"/>
      <c r="AV943" s="368"/>
      <c r="AW943" s="368"/>
      <c r="AX943" s="368"/>
      <c r="AY943">
        <f t="shared" ref="AY943:AY944" si="120">$AY$941</f>
        <v>1</v>
      </c>
    </row>
    <row r="944" spans="1:51" ht="50.85" customHeight="1" x14ac:dyDescent="0.15">
      <c r="A944" s="375">
        <v>1</v>
      </c>
      <c r="B944" s="375">
        <v>1</v>
      </c>
      <c r="C944" s="361" t="s">
        <v>795</v>
      </c>
      <c r="D944" s="346"/>
      <c r="E944" s="346"/>
      <c r="F944" s="346"/>
      <c r="G944" s="346"/>
      <c r="H944" s="346"/>
      <c r="I944" s="346"/>
      <c r="J944" s="347">
        <v>5011101012993</v>
      </c>
      <c r="K944" s="348"/>
      <c r="L944" s="348"/>
      <c r="M944" s="348"/>
      <c r="N944" s="348"/>
      <c r="O944" s="348"/>
      <c r="P944" s="362" t="s">
        <v>835</v>
      </c>
      <c r="Q944" s="349"/>
      <c r="R944" s="349"/>
      <c r="S944" s="349"/>
      <c r="T944" s="349"/>
      <c r="U944" s="349"/>
      <c r="V944" s="349"/>
      <c r="W944" s="349"/>
      <c r="X944" s="349"/>
      <c r="Y944" s="350">
        <v>10.1</v>
      </c>
      <c r="Z944" s="351"/>
      <c r="AA944" s="351"/>
      <c r="AB944" s="352"/>
      <c r="AC944" s="353" t="s">
        <v>362</v>
      </c>
      <c r="AD944" s="354"/>
      <c r="AE944" s="354"/>
      <c r="AF944" s="354"/>
      <c r="AG944" s="354"/>
      <c r="AH944" s="369">
        <v>1</v>
      </c>
      <c r="AI944" s="370"/>
      <c r="AJ944" s="370"/>
      <c r="AK944" s="370"/>
      <c r="AL944" s="357">
        <v>94.5</v>
      </c>
      <c r="AM944" s="358"/>
      <c r="AN944" s="358"/>
      <c r="AO944" s="359"/>
      <c r="AP944" s="360" t="s">
        <v>806</v>
      </c>
      <c r="AQ944" s="360"/>
      <c r="AR944" s="360"/>
      <c r="AS944" s="360"/>
      <c r="AT944" s="360"/>
      <c r="AU944" s="360"/>
      <c r="AV944" s="360"/>
      <c r="AW944" s="360"/>
      <c r="AX944" s="360"/>
      <c r="AY944">
        <f t="shared" si="120"/>
        <v>1</v>
      </c>
    </row>
    <row r="945" spans="1:51" ht="30" hidden="1" customHeight="1" x14ac:dyDescent="0.15">
      <c r="A945" s="375">
        <v>2</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5">
        <v>3</v>
      </c>
      <c r="B946" s="375">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5">
        <v>4</v>
      </c>
      <c r="B947" s="375">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5">
        <v>5</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5">
        <v>6</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5">
        <v>7</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5">
        <v>8</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5">
        <v>9</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5">
        <v>10</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5">
        <v>11</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5">
        <v>12</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5">
        <v>13</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5">
        <v>14</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5">
        <v>15</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5">
        <v>16</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5">
        <v>17</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5">
        <v>18</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5">
        <v>19</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5">
        <v>20</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5">
        <v>21</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5">
        <v>22</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5">
        <v>23</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5">
        <v>24</v>
      </c>
      <c r="B967" s="37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5">
        <v>25</v>
      </c>
      <c r="B968" s="37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5">
        <v>26</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5">
        <v>27</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5">
        <v>28</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5">
        <v>29</v>
      </c>
      <c r="B972" s="37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5">
        <v>30</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2" t="s">
        <v>295</v>
      </c>
      <c r="K976" s="364"/>
      <c r="L976" s="364"/>
      <c r="M976" s="364"/>
      <c r="N976" s="364"/>
      <c r="O976" s="364"/>
      <c r="P976" s="247" t="s">
        <v>243</v>
      </c>
      <c r="Q976" s="247"/>
      <c r="R976" s="247"/>
      <c r="S976" s="247"/>
      <c r="T976" s="247"/>
      <c r="U976" s="247"/>
      <c r="V976" s="247"/>
      <c r="W976" s="247"/>
      <c r="X976" s="247"/>
      <c r="Y976" s="365" t="s">
        <v>293</v>
      </c>
      <c r="Z976" s="366"/>
      <c r="AA976" s="366"/>
      <c r="AB976" s="366"/>
      <c r="AC976" s="152" t="s">
        <v>332</v>
      </c>
      <c r="AD976" s="152"/>
      <c r="AE976" s="152"/>
      <c r="AF976" s="152"/>
      <c r="AG976" s="152"/>
      <c r="AH976" s="365" t="s">
        <v>357</v>
      </c>
      <c r="AI976" s="363"/>
      <c r="AJ976" s="363"/>
      <c r="AK976" s="363"/>
      <c r="AL976" s="363" t="s">
        <v>21</v>
      </c>
      <c r="AM976" s="363"/>
      <c r="AN976" s="363"/>
      <c r="AO976" s="367"/>
      <c r="AP976" s="368" t="s">
        <v>296</v>
      </c>
      <c r="AQ976" s="368"/>
      <c r="AR976" s="368"/>
      <c r="AS976" s="368"/>
      <c r="AT976" s="368"/>
      <c r="AU976" s="368"/>
      <c r="AV976" s="368"/>
      <c r="AW976" s="368"/>
      <c r="AX976" s="368"/>
      <c r="AY976">
        <f t="shared" ref="AY976:AY977" si="121">$AY$974</f>
        <v>1</v>
      </c>
    </row>
    <row r="977" spans="1:51" ht="64.5" customHeight="1" x14ac:dyDescent="0.15">
      <c r="A977" s="375">
        <v>1</v>
      </c>
      <c r="B977" s="375">
        <v>1</v>
      </c>
      <c r="C977" s="361" t="s">
        <v>852</v>
      </c>
      <c r="D977" s="346"/>
      <c r="E977" s="346"/>
      <c r="F977" s="346"/>
      <c r="G977" s="346"/>
      <c r="H977" s="346"/>
      <c r="I977" s="346"/>
      <c r="J977" s="347">
        <v>4030001078434</v>
      </c>
      <c r="K977" s="348"/>
      <c r="L977" s="348"/>
      <c r="M977" s="348"/>
      <c r="N977" s="348"/>
      <c r="O977" s="348"/>
      <c r="P977" s="362" t="s">
        <v>796</v>
      </c>
      <c r="Q977" s="349"/>
      <c r="R977" s="349"/>
      <c r="S977" s="349"/>
      <c r="T977" s="349"/>
      <c r="U977" s="349"/>
      <c r="V977" s="349"/>
      <c r="W977" s="349"/>
      <c r="X977" s="349"/>
      <c r="Y977" s="350">
        <v>0.2</v>
      </c>
      <c r="Z977" s="351"/>
      <c r="AA977" s="351"/>
      <c r="AB977" s="352"/>
      <c r="AC977" s="371" t="s">
        <v>368</v>
      </c>
      <c r="AD977" s="372"/>
      <c r="AE977" s="372"/>
      <c r="AF977" s="372"/>
      <c r="AG977" s="372"/>
      <c r="AH977" s="369" t="s">
        <v>394</v>
      </c>
      <c r="AI977" s="370"/>
      <c r="AJ977" s="370"/>
      <c r="AK977" s="370"/>
      <c r="AL977" s="357" t="s">
        <v>394</v>
      </c>
      <c r="AM977" s="358"/>
      <c r="AN977" s="358"/>
      <c r="AO977" s="359"/>
      <c r="AP977" s="360" t="s">
        <v>394</v>
      </c>
      <c r="AQ977" s="360"/>
      <c r="AR977" s="360"/>
      <c r="AS977" s="360"/>
      <c r="AT977" s="360"/>
      <c r="AU977" s="360"/>
      <c r="AV977" s="360"/>
      <c r="AW977" s="360"/>
      <c r="AX977" s="360"/>
      <c r="AY977">
        <f t="shared" si="121"/>
        <v>1</v>
      </c>
    </row>
    <row r="978" spans="1:51" ht="30" hidden="1" customHeight="1" x14ac:dyDescent="0.15">
      <c r="A978" s="375">
        <v>2</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5">
        <v>3</v>
      </c>
      <c r="B979" s="375">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5">
        <v>4</v>
      </c>
      <c r="B980" s="375">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5">
        <v>5</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5">
        <v>6</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5">
        <v>7</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5">
        <v>8</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5">
        <v>9</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5">
        <v>10</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5">
        <v>11</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5">
        <v>12</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5">
        <v>13</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5">
        <v>14</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5">
        <v>15</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5">
        <v>16</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5">
        <v>17</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5">
        <v>18</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5">
        <v>19</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5">
        <v>20</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5">
        <v>21</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5">
        <v>22</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5">
        <v>23</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5">
        <v>24</v>
      </c>
      <c r="B1000" s="37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5">
        <v>25</v>
      </c>
      <c r="B1001" s="37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5">
        <v>26</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5">
        <v>27</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5">
        <v>28</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5">
        <v>29</v>
      </c>
      <c r="B1005" s="37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11.25" hidden="1" customHeight="1" x14ac:dyDescent="0.15">
      <c r="A1006" s="375">
        <v>30</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2" t="s">
        <v>295</v>
      </c>
      <c r="K1009" s="364"/>
      <c r="L1009" s="364"/>
      <c r="M1009" s="364"/>
      <c r="N1009" s="364"/>
      <c r="O1009" s="364"/>
      <c r="P1009" s="247" t="s">
        <v>243</v>
      </c>
      <c r="Q1009" s="247"/>
      <c r="R1009" s="247"/>
      <c r="S1009" s="247"/>
      <c r="T1009" s="247"/>
      <c r="U1009" s="247"/>
      <c r="V1009" s="247"/>
      <c r="W1009" s="247"/>
      <c r="X1009" s="247"/>
      <c r="Y1009" s="365" t="s">
        <v>293</v>
      </c>
      <c r="Z1009" s="366"/>
      <c r="AA1009" s="366"/>
      <c r="AB1009" s="366"/>
      <c r="AC1009" s="152" t="s">
        <v>332</v>
      </c>
      <c r="AD1009" s="152"/>
      <c r="AE1009" s="152"/>
      <c r="AF1009" s="152"/>
      <c r="AG1009" s="152"/>
      <c r="AH1009" s="365" t="s">
        <v>357</v>
      </c>
      <c r="AI1009" s="363"/>
      <c r="AJ1009" s="363"/>
      <c r="AK1009" s="363"/>
      <c r="AL1009" s="363" t="s">
        <v>21</v>
      </c>
      <c r="AM1009" s="363"/>
      <c r="AN1009" s="363"/>
      <c r="AO1009" s="367"/>
      <c r="AP1009" s="368" t="s">
        <v>296</v>
      </c>
      <c r="AQ1009" s="368"/>
      <c r="AR1009" s="368"/>
      <c r="AS1009" s="368"/>
      <c r="AT1009" s="368"/>
      <c r="AU1009" s="368"/>
      <c r="AV1009" s="368"/>
      <c r="AW1009" s="368"/>
      <c r="AX1009" s="368"/>
      <c r="AY1009">
        <f t="shared" ref="AY1009:AY1010" si="122">$AY$1007</f>
        <v>1</v>
      </c>
    </row>
    <row r="1010" spans="1:51" ht="30" customHeight="1" x14ac:dyDescent="0.15">
      <c r="A1010" s="375">
        <v>1</v>
      </c>
      <c r="B1010" s="375">
        <v>1</v>
      </c>
      <c r="C1010" s="361" t="s">
        <v>853</v>
      </c>
      <c r="D1010" s="346"/>
      <c r="E1010" s="346"/>
      <c r="F1010" s="346"/>
      <c r="G1010" s="346"/>
      <c r="H1010" s="346"/>
      <c r="I1010" s="346"/>
      <c r="J1010" s="347">
        <v>5010001078914</v>
      </c>
      <c r="K1010" s="348"/>
      <c r="L1010" s="348"/>
      <c r="M1010" s="348"/>
      <c r="N1010" s="348"/>
      <c r="O1010" s="348"/>
      <c r="P1010" s="362" t="s">
        <v>792</v>
      </c>
      <c r="Q1010" s="349"/>
      <c r="R1010" s="349"/>
      <c r="S1010" s="349"/>
      <c r="T1010" s="349"/>
      <c r="U1010" s="349"/>
      <c r="V1010" s="349"/>
      <c r="W1010" s="349"/>
      <c r="X1010" s="349"/>
      <c r="Y1010" s="350">
        <v>3.9</v>
      </c>
      <c r="Z1010" s="351"/>
      <c r="AA1010" s="351"/>
      <c r="AB1010" s="352"/>
      <c r="AC1010" s="353" t="s">
        <v>362</v>
      </c>
      <c r="AD1010" s="354"/>
      <c r="AE1010" s="354"/>
      <c r="AF1010" s="354"/>
      <c r="AG1010" s="354"/>
      <c r="AH1010" s="369">
        <v>2</v>
      </c>
      <c r="AI1010" s="370"/>
      <c r="AJ1010" s="370"/>
      <c r="AK1010" s="370"/>
      <c r="AL1010" s="357">
        <v>39.6</v>
      </c>
      <c r="AM1010" s="358"/>
      <c r="AN1010" s="358"/>
      <c r="AO1010" s="359"/>
      <c r="AP1010" s="360"/>
      <c r="AQ1010" s="360"/>
      <c r="AR1010" s="360"/>
      <c r="AS1010" s="360"/>
      <c r="AT1010" s="360"/>
      <c r="AU1010" s="360"/>
      <c r="AV1010" s="360"/>
      <c r="AW1010" s="360"/>
      <c r="AX1010" s="360"/>
      <c r="AY1010">
        <f t="shared" si="122"/>
        <v>1</v>
      </c>
    </row>
    <row r="1011" spans="1:51" ht="30" hidden="1" customHeight="1" x14ac:dyDescent="0.15">
      <c r="A1011" s="375">
        <v>2</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5">
        <v>3</v>
      </c>
      <c r="B1012" s="375">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5">
        <v>4</v>
      </c>
      <c r="B1013" s="375">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5">
        <v>5</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5">
        <v>6</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5">
        <v>7</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5">
        <v>8</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5">
        <v>9</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5">
        <v>10</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5">
        <v>11</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5">
        <v>12</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5">
        <v>13</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5">
        <v>14</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5">
        <v>15</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5">
        <v>16</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5">
        <v>17</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5">
        <v>18</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5">
        <v>19</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5">
        <v>20</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5">
        <v>21</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5">
        <v>22</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5">
        <v>23</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5">
        <v>24</v>
      </c>
      <c r="B1033" s="37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5">
        <v>25</v>
      </c>
      <c r="B1034" s="37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5">
        <v>26</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5">
        <v>27</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5">
        <v>28</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5">
        <v>29</v>
      </c>
      <c r="B1038" s="37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5">
        <v>30</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2" t="s">
        <v>295</v>
      </c>
      <c r="K1042" s="364"/>
      <c r="L1042" s="364"/>
      <c r="M1042" s="364"/>
      <c r="N1042" s="364"/>
      <c r="O1042" s="364"/>
      <c r="P1042" s="247" t="s">
        <v>243</v>
      </c>
      <c r="Q1042" s="247"/>
      <c r="R1042" s="247"/>
      <c r="S1042" s="247"/>
      <c r="T1042" s="247"/>
      <c r="U1042" s="247"/>
      <c r="V1042" s="247"/>
      <c r="W1042" s="247"/>
      <c r="X1042" s="247"/>
      <c r="Y1042" s="365" t="s">
        <v>293</v>
      </c>
      <c r="Z1042" s="366"/>
      <c r="AA1042" s="366"/>
      <c r="AB1042" s="366"/>
      <c r="AC1042" s="152" t="s">
        <v>332</v>
      </c>
      <c r="AD1042" s="152"/>
      <c r="AE1042" s="152"/>
      <c r="AF1042" s="152"/>
      <c r="AG1042" s="152"/>
      <c r="AH1042" s="365" t="s">
        <v>357</v>
      </c>
      <c r="AI1042" s="363"/>
      <c r="AJ1042" s="363"/>
      <c r="AK1042" s="363"/>
      <c r="AL1042" s="363" t="s">
        <v>21</v>
      </c>
      <c r="AM1042" s="363"/>
      <c r="AN1042" s="363"/>
      <c r="AO1042" s="367"/>
      <c r="AP1042" s="368" t="s">
        <v>296</v>
      </c>
      <c r="AQ1042" s="368"/>
      <c r="AR1042" s="368"/>
      <c r="AS1042" s="368"/>
      <c r="AT1042" s="368"/>
      <c r="AU1042" s="368"/>
      <c r="AV1042" s="368"/>
      <c r="AW1042" s="368"/>
      <c r="AX1042" s="368"/>
      <c r="AY1042">
        <f t="shared" ref="AY1042:AY1043" si="123">$AY$1040</f>
        <v>1</v>
      </c>
    </row>
    <row r="1043" spans="1:51" ht="45.2" customHeight="1" x14ac:dyDescent="0.15">
      <c r="A1043" s="375">
        <v>1</v>
      </c>
      <c r="B1043" s="375">
        <v>1</v>
      </c>
      <c r="C1043" s="361" t="s">
        <v>854</v>
      </c>
      <c r="D1043" s="346"/>
      <c r="E1043" s="346"/>
      <c r="F1043" s="346"/>
      <c r="G1043" s="346"/>
      <c r="H1043" s="346"/>
      <c r="I1043" s="346"/>
      <c r="J1043" s="347">
        <v>1011305001623</v>
      </c>
      <c r="K1043" s="348"/>
      <c r="L1043" s="348"/>
      <c r="M1043" s="348"/>
      <c r="N1043" s="348"/>
      <c r="O1043" s="348"/>
      <c r="P1043" s="362" t="s">
        <v>791</v>
      </c>
      <c r="Q1043" s="349"/>
      <c r="R1043" s="349"/>
      <c r="S1043" s="349"/>
      <c r="T1043" s="349"/>
      <c r="U1043" s="349"/>
      <c r="V1043" s="349"/>
      <c r="W1043" s="349"/>
      <c r="X1043" s="349"/>
      <c r="Y1043" s="350">
        <v>3.5</v>
      </c>
      <c r="Z1043" s="351"/>
      <c r="AA1043" s="351"/>
      <c r="AB1043" s="352"/>
      <c r="AC1043" s="353" t="s">
        <v>361</v>
      </c>
      <c r="AD1043" s="354"/>
      <c r="AE1043" s="354"/>
      <c r="AF1043" s="354"/>
      <c r="AG1043" s="354"/>
      <c r="AH1043" s="369">
        <v>1</v>
      </c>
      <c r="AI1043" s="370"/>
      <c r="AJ1043" s="370"/>
      <c r="AK1043" s="370"/>
      <c r="AL1043" s="357">
        <v>93</v>
      </c>
      <c r="AM1043" s="358"/>
      <c r="AN1043" s="358"/>
      <c r="AO1043" s="359"/>
      <c r="AP1043" s="360"/>
      <c r="AQ1043" s="360"/>
      <c r="AR1043" s="360"/>
      <c r="AS1043" s="360"/>
      <c r="AT1043" s="360"/>
      <c r="AU1043" s="360"/>
      <c r="AV1043" s="360"/>
      <c r="AW1043" s="360"/>
      <c r="AX1043" s="360"/>
      <c r="AY1043">
        <f t="shared" si="123"/>
        <v>1</v>
      </c>
    </row>
    <row r="1044" spans="1:51" ht="30" hidden="1" customHeight="1" x14ac:dyDescent="0.15">
      <c r="A1044" s="375">
        <v>2</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5">
        <v>3</v>
      </c>
      <c r="B1045" s="375">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5">
        <v>4</v>
      </c>
      <c r="B1046" s="375">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5">
        <v>5</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5">
        <v>6</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5">
        <v>7</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5">
        <v>8</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5">
        <v>9</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5">
        <v>10</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5">
        <v>11</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5">
        <v>12</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5">
        <v>13</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5">
        <v>14</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5">
        <v>15</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5">
        <v>16</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5">
        <v>17</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5">
        <v>18</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5">
        <v>19</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5">
        <v>20</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5">
        <v>21</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5">
        <v>22</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5">
        <v>23</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5">
        <v>24</v>
      </c>
      <c r="B1066" s="37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5">
        <v>25</v>
      </c>
      <c r="B1067" s="37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5">
        <v>26</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5">
        <v>27</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5">
        <v>28</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5">
        <v>29</v>
      </c>
      <c r="B1071" s="37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5">
        <v>30</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3"/>
      <c r="B1075" s="363"/>
      <c r="C1075" s="363" t="s">
        <v>26</v>
      </c>
      <c r="D1075" s="363"/>
      <c r="E1075" s="363"/>
      <c r="F1075" s="363"/>
      <c r="G1075" s="363"/>
      <c r="H1075" s="363"/>
      <c r="I1075" s="363"/>
      <c r="J1075" s="152" t="s">
        <v>295</v>
      </c>
      <c r="K1075" s="364"/>
      <c r="L1075" s="364"/>
      <c r="M1075" s="364"/>
      <c r="N1075" s="364"/>
      <c r="O1075" s="364"/>
      <c r="P1075" s="247" t="s">
        <v>243</v>
      </c>
      <c r="Q1075" s="247"/>
      <c r="R1075" s="247"/>
      <c r="S1075" s="247"/>
      <c r="T1075" s="247"/>
      <c r="U1075" s="247"/>
      <c r="V1075" s="247"/>
      <c r="W1075" s="247"/>
      <c r="X1075" s="247"/>
      <c r="Y1075" s="365" t="s">
        <v>293</v>
      </c>
      <c r="Z1075" s="366"/>
      <c r="AA1075" s="366"/>
      <c r="AB1075" s="366"/>
      <c r="AC1075" s="152" t="s">
        <v>332</v>
      </c>
      <c r="AD1075" s="152"/>
      <c r="AE1075" s="152"/>
      <c r="AF1075" s="152"/>
      <c r="AG1075" s="152"/>
      <c r="AH1075" s="365" t="s">
        <v>357</v>
      </c>
      <c r="AI1075" s="363"/>
      <c r="AJ1075" s="363"/>
      <c r="AK1075" s="363"/>
      <c r="AL1075" s="363" t="s">
        <v>21</v>
      </c>
      <c r="AM1075" s="363"/>
      <c r="AN1075" s="363"/>
      <c r="AO1075" s="367"/>
      <c r="AP1075" s="368" t="s">
        <v>296</v>
      </c>
      <c r="AQ1075" s="368"/>
      <c r="AR1075" s="368"/>
      <c r="AS1075" s="368"/>
      <c r="AT1075" s="368"/>
      <c r="AU1075" s="368"/>
      <c r="AV1075" s="368"/>
      <c r="AW1075" s="368"/>
      <c r="AX1075" s="368"/>
      <c r="AY1075">
        <f t="shared" ref="AY1075:AY1076" si="124">$AY$1073</f>
        <v>1</v>
      </c>
    </row>
    <row r="1076" spans="1:51" ht="30" customHeight="1" x14ac:dyDescent="0.15">
      <c r="A1076" s="375">
        <v>1</v>
      </c>
      <c r="B1076" s="375">
        <v>1</v>
      </c>
      <c r="C1076" s="361" t="s">
        <v>861</v>
      </c>
      <c r="D1076" s="346"/>
      <c r="E1076" s="346"/>
      <c r="F1076" s="346"/>
      <c r="G1076" s="346"/>
      <c r="H1076" s="346"/>
      <c r="I1076" s="346"/>
      <c r="J1076" s="347">
        <v>9010901009980</v>
      </c>
      <c r="K1076" s="348"/>
      <c r="L1076" s="348"/>
      <c r="M1076" s="348"/>
      <c r="N1076" s="348"/>
      <c r="O1076" s="348"/>
      <c r="P1076" s="362" t="s">
        <v>819</v>
      </c>
      <c r="Q1076" s="349"/>
      <c r="R1076" s="349"/>
      <c r="S1076" s="349"/>
      <c r="T1076" s="349"/>
      <c r="U1076" s="349"/>
      <c r="V1076" s="349"/>
      <c r="W1076" s="349"/>
      <c r="X1076" s="349"/>
      <c r="Y1076" s="350">
        <v>1.48</v>
      </c>
      <c r="Z1076" s="351"/>
      <c r="AA1076" s="351"/>
      <c r="AB1076" s="352"/>
      <c r="AC1076" s="353" t="s">
        <v>361</v>
      </c>
      <c r="AD1076" s="354"/>
      <c r="AE1076" s="354"/>
      <c r="AF1076" s="354"/>
      <c r="AG1076" s="354"/>
      <c r="AH1076" s="369">
        <v>1</v>
      </c>
      <c r="AI1076" s="370"/>
      <c r="AJ1076" s="370"/>
      <c r="AK1076" s="370"/>
      <c r="AL1076" s="357">
        <v>99.9</v>
      </c>
      <c r="AM1076" s="358"/>
      <c r="AN1076" s="358"/>
      <c r="AO1076" s="359"/>
      <c r="AP1076" s="360"/>
      <c r="AQ1076" s="360"/>
      <c r="AR1076" s="360"/>
      <c r="AS1076" s="360"/>
      <c r="AT1076" s="360"/>
      <c r="AU1076" s="360"/>
      <c r="AV1076" s="360"/>
      <c r="AW1076" s="360"/>
      <c r="AX1076" s="360"/>
      <c r="AY1076">
        <f t="shared" si="124"/>
        <v>1</v>
      </c>
    </row>
    <row r="1077" spans="1:51" ht="30" hidden="1" customHeight="1" x14ac:dyDescent="0.15">
      <c r="A1077" s="375">
        <v>2</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5">
        <v>3</v>
      </c>
      <c r="B1078" s="375">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5">
        <v>4</v>
      </c>
      <c r="B1079" s="375">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5">
        <v>5</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5">
        <v>6</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5">
        <v>7</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5">
        <v>8</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5">
        <v>9</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5">
        <v>10</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5">
        <v>11</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5">
        <v>12</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5">
        <v>13</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5">
        <v>14</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5">
        <v>15</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5">
        <v>16</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5">
        <v>17</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5">
        <v>18</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5">
        <v>19</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5">
        <v>20</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5">
        <v>21</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5">
        <v>22</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5">
        <v>23</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5">
        <v>24</v>
      </c>
      <c r="B1099" s="37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5">
        <v>25</v>
      </c>
      <c r="B1100" s="37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5">
        <v>26</v>
      </c>
      <c r="B1101" s="37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5">
        <v>27</v>
      </c>
      <c r="B1102" s="37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5">
        <v>28</v>
      </c>
      <c r="B1103" s="37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5">
        <v>29</v>
      </c>
      <c r="B1104" s="37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5">
        <v>30</v>
      </c>
      <c r="B1105" s="37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6" t="s">
        <v>323</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338</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5"/>
      <c r="B1109" s="375"/>
      <c r="C1109" s="152" t="s">
        <v>262</v>
      </c>
      <c r="D1109" s="379"/>
      <c r="E1109" s="152" t="s">
        <v>261</v>
      </c>
      <c r="F1109" s="379"/>
      <c r="G1109" s="379"/>
      <c r="H1109" s="379"/>
      <c r="I1109" s="379"/>
      <c r="J1109" s="152" t="s">
        <v>295</v>
      </c>
      <c r="K1109" s="152"/>
      <c r="L1109" s="152"/>
      <c r="M1109" s="152"/>
      <c r="N1109" s="152"/>
      <c r="O1109" s="152"/>
      <c r="P1109" s="365" t="s">
        <v>27</v>
      </c>
      <c r="Q1109" s="365"/>
      <c r="R1109" s="365"/>
      <c r="S1109" s="365"/>
      <c r="T1109" s="365"/>
      <c r="U1109" s="365"/>
      <c r="V1109" s="365"/>
      <c r="W1109" s="365"/>
      <c r="X1109" s="365"/>
      <c r="Y1109" s="152" t="s">
        <v>297</v>
      </c>
      <c r="Z1109" s="379"/>
      <c r="AA1109" s="379"/>
      <c r="AB1109" s="379"/>
      <c r="AC1109" s="152" t="s">
        <v>244</v>
      </c>
      <c r="AD1109" s="152"/>
      <c r="AE1109" s="152"/>
      <c r="AF1109" s="152"/>
      <c r="AG1109" s="152"/>
      <c r="AH1109" s="365" t="s">
        <v>257</v>
      </c>
      <c r="AI1109" s="366"/>
      <c r="AJ1109" s="366"/>
      <c r="AK1109" s="366"/>
      <c r="AL1109" s="366" t="s">
        <v>21</v>
      </c>
      <c r="AM1109" s="366"/>
      <c r="AN1109" s="366"/>
      <c r="AO1109" s="380"/>
      <c r="AP1109" s="368" t="s">
        <v>324</v>
      </c>
      <c r="AQ1109" s="368"/>
      <c r="AR1109" s="368"/>
      <c r="AS1109" s="368"/>
      <c r="AT1109" s="368"/>
      <c r="AU1109" s="368"/>
      <c r="AV1109" s="368"/>
      <c r="AW1109" s="368"/>
      <c r="AX1109" s="368"/>
    </row>
    <row r="1110" spans="1:51" ht="30" hidden="1" customHeight="1" x14ac:dyDescent="0.15">
      <c r="A1110" s="375">
        <v>1</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5">
        <v>2</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5">
        <v>3</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5">
        <v>4</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5">
        <v>5</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5">
        <v>6</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5">
        <v>7</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5">
        <v>8</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5">
        <v>9</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5">
        <v>10</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5">
        <v>11</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5">
        <v>12</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5">
        <v>13</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5">
        <v>14</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5">
        <v>15</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5">
        <v>16</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5">
        <v>17</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5">
        <v>18</v>
      </c>
      <c r="B1127" s="375">
        <v>1</v>
      </c>
      <c r="C1127" s="373"/>
      <c r="D1127" s="373"/>
      <c r="E1127" s="150"/>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5">
        <v>19</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5">
        <v>20</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5">
        <v>21</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5">
        <v>22</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5">
        <v>23</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5">
        <v>24</v>
      </c>
      <c r="B1133" s="375">
        <v>1</v>
      </c>
      <c r="C1133" s="373"/>
      <c r="D1133" s="373"/>
      <c r="E1133" s="374"/>
      <c r="F1133" s="374"/>
      <c r="G1133" s="374"/>
      <c r="H1133" s="374"/>
      <c r="I1133" s="374"/>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5">
        <v>25</v>
      </c>
      <c r="B1134" s="375">
        <v>1</v>
      </c>
      <c r="C1134" s="373"/>
      <c r="D1134" s="373"/>
      <c r="E1134" s="374"/>
      <c r="F1134" s="374"/>
      <c r="G1134" s="374"/>
      <c r="H1134" s="374"/>
      <c r="I1134" s="374"/>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5">
        <v>26</v>
      </c>
      <c r="B1135" s="375">
        <v>1</v>
      </c>
      <c r="C1135" s="373"/>
      <c r="D1135" s="373"/>
      <c r="E1135" s="374"/>
      <c r="F1135" s="374"/>
      <c r="G1135" s="374"/>
      <c r="H1135" s="374"/>
      <c r="I1135" s="374"/>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5">
        <v>27</v>
      </c>
      <c r="B1136" s="375">
        <v>1</v>
      </c>
      <c r="C1136" s="373"/>
      <c r="D1136" s="373"/>
      <c r="E1136" s="374"/>
      <c r="F1136" s="374"/>
      <c r="G1136" s="374"/>
      <c r="H1136" s="374"/>
      <c r="I1136" s="374"/>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5">
        <v>28</v>
      </c>
      <c r="B1137" s="375">
        <v>1</v>
      </c>
      <c r="C1137" s="373"/>
      <c r="D1137" s="373"/>
      <c r="E1137" s="374"/>
      <c r="F1137" s="374"/>
      <c r="G1137" s="374"/>
      <c r="H1137" s="374"/>
      <c r="I1137" s="374"/>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5">
        <v>29</v>
      </c>
      <c r="B1138" s="375">
        <v>1</v>
      </c>
      <c r="C1138" s="373"/>
      <c r="D1138" s="373"/>
      <c r="E1138" s="374"/>
      <c r="F1138" s="374"/>
      <c r="G1138" s="374"/>
      <c r="H1138" s="374"/>
      <c r="I1138" s="374"/>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5">
        <v>30</v>
      </c>
      <c r="B1139" s="375">
        <v>1</v>
      </c>
      <c r="C1139" s="373"/>
      <c r="D1139" s="373"/>
      <c r="E1139" s="374"/>
      <c r="F1139" s="374"/>
      <c r="G1139" s="374"/>
      <c r="H1139" s="374"/>
      <c r="I1139" s="374"/>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90">
    <cfRule type="expression" dxfId="2799" priority="13895">
      <formula>IF(RIGHT(TEXT(Y790,"0.#"),1)=".",FALSE,TRUE)</formula>
    </cfRule>
    <cfRule type="expression" dxfId="2798" priority="13896">
      <formula>IF(RIGHT(TEXT(Y790,"0.#"),1)=".",TRUE,FALSE)</formula>
    </cfRule>
  </conditionalFormatting>
  <conditionalFormatting sqref="Y799">
    <cfRule type="expression" dxfId="2797" priority="13891">
      <formula>IF(RIGHT(TEXT(Y799,"0.#"),1)=".",FALSE,TRUE)</formula>
    </cfRule>
    <cfRule type="expression" dxfId="2796" priority="13892">
      <formula>IF(RIGHT(TEXT(Y799,"0.#"),1)=".",TRUE,FALSE)</formula>
    </cfRule>
  </conditionalFormatting>
  <conditionalFormatting sqref="Y830:Y837 Y828 Y817:Y824 Y815 Y804:Y811 Y802">
    <cfRule type="expression" dxfId="2795" priority="13673">
      <formula>IF(RIGHT(TEXT(Y802,"0.#"),1)=".",FALSE,TRUE)</formula>
    </cfRule>
    <cfRule type="expression" dxfId="2794" priority="13674">
      <formula>IF(RIGHT(TEXT(Y802,"0.#"),1)=".",TRUE,FALSE)</formula>
    </cfRule>
  </conditionalFormatting>
  <conditionalFormatting sqref="P16:AQ17 P15:AX15 P13:AX13">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91:Y798 Y789">
    <cfRule type="expression" dxfId="2787" priority="13697">
      <formula>IF(RIGHT(TEXT(Y789,"0.#"),1)=".",FALSE,TRUE)</formula>
    </cfRule>
    <cfRule type="expression" dxfId="2786" priority="13698">
      <formula>IF(RIGHT(TEXT(Y789,"0.#"),1)=".",TRUE,FALSE)</formula>
    </cfRule>
  </conditionalFormatting>
  <conditionalFormatting sqref="AU790">
    <cfRule type="expression" dxfId="2785" priority="13695">
      <formula>IF(RIGHT(TEXT(AU790,"0.#"),1)=".",FALSE,TRUE)</formula>
    </cfRule>
    <cfRule type="expression" dxfId="2784" priority="13696">
      <formula>IF(RIGHT(TEXT(AU790,"0.#"),1)=".",TRUE,FALSE)</formula>
    </cfRule>
  </conditionalFormatting>
  <conditionalFormatting sqref="AU799">
    <cfRule type="expression" dxfId="2783" priority="13693">
      <formula>IF(RIGHT(TEXT(AU799,"0.#"),1)=".",FALSE,TRUE)</formula>
    </cfRule>
    <cfRule type="expression" dxfId="2782" priority="13694">
      <formula>IF(RIGHT(TEXT(AU799,"0.#"),1)=".",TRUE,FALSE)</formula>
    </cfRule>
  </conditionalFormatting>
  <conditionalFormatting sqref="AU791:AU798 AU789">
    <cfRule type="expression" dxfId="2781" priority="13691">
      <formula>IF(RIGHT(TEXT(AU789,"0.#"),1)=".",FALSE,TRUE)</formula>
    </cfRule>
    <cfRule type="expression" dxfId="2780" priority="13692">
      <formula>IF(RIGHT(TEXT(AU789,"0.#"),1)=".",TRUE,FALSE)</formula>
    </cfRule>
  </conditionalFormatting>
  <conditionalFormatting sqref="Y829 Y816 Y803">
    <cfRule type="expression" dxfId="2779" priority="13677">
      <formula>IF(RIGHT(TEXT(Y803,"0.#"),1)=".",FALSE,TRUE)</formula>
    </cfRule>
    <cfRule type="expression" dxfId="2778" priority="13678">
      <formula>IF(RIGHT(TEXT(Y803,"0.#"),1)=".",TRUE,FALSE)</formula>
    </cfRule>
  </conditionalFormatting>
  <conditionalFormatting sqref="Y838 Y825 Y812">
    <cfRule type="expression" dxfId="2777" priority="13675">
      <formula>IF(RIGHT(TEXT(Y812,"0.#"),1)=".",FALSE,TRUE)</formula>
    </cfRule>
    <cfRule type="expression" dxfId="2776" priority="13676">
      <formula>IF(RIGHT(TEXT(Y812,"0.#"),1)=".",TRUE,FALSE)</formula>
    </cfRule>
  </conditionalFormatting>
  <conditionalFormatting sqref="AU829 AU816 AU803">
    <cfRule type="expression" dxfId="2775" priority="13671">
      <formula>IF(RIGHT(TEXT(AU803,"0.#"),1)=".",FALSE,TRUE)</formula>
    </cfRule>
    <cfRule type="expression" dxfId="2774" priority="13672">
      <formula>IF(RIGHT(TEXT(AU803,"0.#"),1)=".",TRUE,FALSE)</formula>
    </cfRule>
  </conditionalFormatting>
  <conditionalFormatting sqref="AU838 AU825 AU812">
    <cfRule type="expression" dxfId="2773" priority="13669">
      <formula>IF(RIGHT(TEXT(AU812,"0.#"),1)=".",FALSE,TRUE)</formula>
    </cfRule>
    <cfRule type="expression" dxfId="2772" priority="13670">
      <formula>IF(RIGHT(TEXT(AU812,"0.#"),1)=".",TRUE,FALSE)</formula>
    </cfRule>
  </conditionalFormatting>
  <conditionalFormatting sqref="AU830:AU837 AU828 AU817:AU824 AU815 AU804:AU811 AU802">
    <cfRule type="expression" dxfId="2771" priority="13667">
      <formula>IF(RIGHT(TEXT(AU802,"0.#"),1)=".",FALSE,TRUE)</formula>
    </cfRule>
    <cfRule type="expression" dxfId="2770" priority="13668">
      <formula>IF(RIGHT(TEXT(AU802,"0.#"),1)=".",TRUE,FALSE)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E33">
    <cfRule type="expression" dxfId="2761" priority="13481">
      <formula>IF(RIGHT(TEXT(AE33,"0.#"),1)=".",FALSE,TRUE)</formula>
    </cfRule>
    <cfRule type="expression" dxfId="2760" priority="13482">
      <formula>IF(RIGHT(TEXT(AE33,"0.#"),1)=".",TRUE,FALSE)</formula>
    </cfRule>
  </conditionalFormatting>
  <conditionalFormatting sqref="AE34">
    <cfRule type="expression" dxfId="2759" priority="13479">
      <formula>IF(RIGHT(TEXT(AE34,"0.#"),1)=".",FALSE,TRUE)</formula>
    </cfRule>
    <cfRule type="expression" dxfId="2758" priority="13480">
      <formula>IF(RIGHT(TEXT(AE34,"0.#"),1)=".",TRUE,FALSE)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Q32:AQ34">
    <cfRule type="expression" dxfId="2751" priority="13461">
      <formula>IF(RIGHT(TEXT(AQ32,"0.#"),1)=".",FALSE,TRUE)</formula>
    </cfRule>
    <cfRule type="expression" dxfId="2750" priority="13462">
      <formula>IF(RIGHT(TEXT(AQ32,"0.#"),1)=".",TRUE,FALSE)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7:AO874">
    <cfRule type="expression" dxfId="2517" priority="6645">
      <formula>IF(AND(AL847&gt;=0, RIGHT(TEXT(AL847,"0.#"),1)&lt;&gt;"."),TRUE,FALSE)</formula>
    </cfRule>
    <cfRule type="expression" dxfId="2516" priority="6646">
      <formula>IF(AND(AL847&gt;=0, RIGHT(TEXT(AL847,"0.#"),1)="."),TRUE,FALSE)</formula>
    </cfRule>
    <cfRule type="expression" dxfId="2515" priority="6647">
      <formula>IF(AND(AL847&lt;0, RIGHT(TEXT(AL847,"0.#"),1)&lt;&gt;"."),TRUE,FALSE)</formula>
    </cfRule>
    <cfRule type="expression" dxfId="2514" priority="6648">
      <formula>IF(AND(AL847&lt;0, RIGHT(TEXT(AL847,"0.#"),1)="."),TRUE,FALSE)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5">
    <cfRule type="expression" dxfId="2067" priority="2059">
      <formula>IF(RIGHT(TEXT(Y945,"0.#"),1)=".",FALSE,TRUE)</formula>
    </cfRule>
    <cfRule type="expression" dxfId="2066" priority="2060">
      <formula>IF(RIGHT(TEXT(Y945,"0.#"),1)=".",TRUE,FALSE)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8">
    <cfRule type="expression" dxfId="2063" priority="2047">
      <formula>IF(RIGHT(TEXT(Y978,"0.#"),1)=".",FALSE,TRUE)</formula>
    </cfRule>
    <cfRule type="expression" dxfId="2062" priority="2048">
      <formula>IF(RIGHT(TEXT(Y978,"0.#"),1)=".",TRUE,FALSE)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8:AO978">
    <cfRule type="expression" dxfId="1951" priority="2049">
      <formula>IF(AND(AL978&gt;=0, RIGHT(TEXT(AL978,"0.#"),1)&lt;&gt;"."),TRUE,FALSE)</formula>
    </cfRule>
    <cfRule type="expression" dxfId="1950" priority="2050">
      <formula>IF(AND(AL978&gt;=0, RIGHT(TEXT(AL978,"0.#"),1)="."),TRUE,FALSE)</formula>
    </cfRule>
    <cfRule type="expression" dxfId="1949" priority="2051">
      <formula>IF(AND(AL978&lt;0, RIGHT(TEXT(AL978,"0.#"),1)&lt;&gt;"."),TRUE,FALSE)</formula>
    </cfRule>
    <cfRule type="expression" dxfId="1948" priority="2052">
      <formula>IF(AND(AL978&lt;0, RIGHT(TEXT(AL978,"0.#"),1)="."),TRUE,FALSE)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4">
    <cfRule type="expression" dxfId="711" priority="11">
      <formula>IF(RIGHT(TEXT(AI104,"0.#"),1)=".",FALSE,TRUE)</formula>
    </cfRule>
    <cfRule type="expression" dxfId="710" priority="12">
      <formula>IF(RIGHT(TEXT(AI104,"0.#"),1)=".",TRUE,FALSE)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Y944">
    <cfRule type="expression" dxfId="707" priority="7">
      <formula>IF(RIGHT(TEXT(Y944,"0.#"),1)=".",FALSE,TRUE)</formula>
    </cfRule>
    <cfRule type="expression" dxfId="706" priority="8">
      <formula>IF(RIGHT(TEXT(Y944,"0.#"),1)=".",TRUE,FALSE)</formula>
    </cfRule>
  </conditionalFormatting>
  <conditionalFormatting sqref="Y977">
    <cfRule type="expression" dxfId="705" priority="1">
      <formula>IF(RIGHT(TEXT(Y977,"0.#"),1)=".",FALSE,TRUE)</formula>
    </cfRule>
    <cfRule type="expression" dxfId="704" priority="2">
      <formula>IF(RIGHT(TEXT(Y977,"0.#"),1)=".",TRUE,FALSE)</formula>
    </cfRule>
  </conditionalFormatting>
  <conditionalFormatting sqref="AL977:AO977">
    <cfRule type="expression" dxfId="703" priority="3">
      <formula>IF(AND(AL977&gt;=0, RIGHT(TEXT(AL977,"0.#"),1)&lt;&gt;"."),TRUE,FALSE)</formula>
    </cfRule>
    <cfRule type="expression" dxfId="702" priority="4">
      <formula>IF(AND(AL977&gt;=0, RIGHT(TEXT(AL977,"0.#"),1)="."),TRUE,FALSE)</formula>
    </cfRule>
    <cfRule type="expression" dxfId="701" priority="5">
      <formula>IF(AND(AL977&lt;0, RIGHT(TEXT(AL977,"0.#"),1)&lt;&gt;"."),TRUE,FALSE)</formula>
    </cfRule>
    <cfRule type="expression" dxfId="700" priority="6">
      <formula>IF(AND(AL977&lt;0, RIGHT(TEXT(AL977,"0.#"),1)="."),TRUE,FALSE)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99" max="49" man="1"/>
    <brk id="704" max="49" man="1"/>
  </row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D1" zoomScaleNormal="100" workbookViewId="0">
      <selection activeCell="AF31" sqref="AF3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361</v>
      </c>
      <c r="AI2" s="51" t="s">
        <v>394</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661</v>
      </c>
      <c r="W3" s="32" t="s">
        <v>150</v>
      </c>
      <c r="Y3" s="32" t="s">
        <v>69</v>
      </c>
      <c r="Z3" s="32" t="s">
        <v>536</v>
      </c>
      <c r="AA3" s="94" t="s">
        <v>499</v>
      </c>
      <c r="AB3" s="94" t="s">
        <v>630</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406</v>
      </c>
      <c r="Z4" s="32" t="s">
        <v>537</v>
      </c>
      <c r="AA4" s="94" t="s">
        <v>500</v>
      </c>
      <c r="AB4" s="94" t="s">
        <v>631</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686</v>
      </c>
      <c r="Y5" s="32" t="s">
        <v>407</v>
      </c>
      <c r="Z5" s="32" t="s">
        <v>538</v>
      </c>
      <c r="AA5" s="94" t="s">
        <v>501</v>
      </c>
      <c r="AB5" s="94" t="s">
        <v>632</v>
      </c>
      <c r="AC5" s="94" t="s">
        <v>177</v>
      </c>
      <c r="AD5" s="31"/>
      <c r="AE5" s="43" t="s">
        <v>373</v>
      </c>
      <c r="AF5" s="30"/>
      <c r="AG5" s="53" t="s">
        <v>364</v>
      </c>
      <c r="AI5" s="51" t="s">
        <v>403</v>
      </c>
      <c r="AK5" s="51" t="str">
        <f t="shared" si="7"/>
        <v>D</v>
      </c>
      <c r="AP5" s="53"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539</v>
      </c>
      <c r="AA6" s="94" t="s">
        <v>502</v>
      </c>
      <c r="AB6" s="94" t="s">
        <v>633</v>
      </c>
      <c r="AC6" s="94" t="s">
        <v>138</v>
      </c>
      <c r="AD6" s="31"/>
      <c r="AE6" s="43" t="s">
        <v>371</v>
      </c>
      <c r="AF6" s="30"/>
      <c r="AG6" s="53" t="s">
        <v>365</v>
      </c>
      <c r="AI6" s="51" t="s">
        <v>404</v>
      </c>
      <c r="AK6" s="51" t="str">
        <f>CHAR(CODE(AK5)+1)</f>
        <v>E</v>
      </c>
      <c r="AP6" s="53" t="s">
        <v>365</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540</v>
      </c>
      <c r="AA7" s="94" t="s">
        <v>503</v>
      </c>
      <c r="AB7" s="94" t="s">
        <v>634</v>
      </c>
      <c r="AC7" s="31"/>
      <c r="AD7" s="31"/>
      <c r="AE7" s="32" t="s">
        <v>138</v>
      </c>
      <c r="AF7" s="30"/>
      <c r="AG7" s="53" t="s">
        <v>366</v>
      </c>
      <c r="AH7" s="85"/>
      <c r="AI7" s="53" t="s">
        <v>388</v>
      </c>
      <c r="AK7" s="51" t="str">
        <f>CHAR(CODE(AK6)+1)</f>
        <v>F</v>
      </c>
      <c r="AP7" s="53" t="s">
        <v>366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401</v>
      </c>
      <c r="W8" s="32" t="s">
        <v>154</v>
      </c>
      <c r="Y8" s="32" t="s">
        <v>410</v>
      </c>
      <c r="Z8" s="32" t="s">
        <v>541</v>
      </c>
      <c r="AA8" s="94" t="s">
        <v>504</v>
      </c>
      <c r="AB8" s="94" t="s">
        <v>635</v>
      </c>
      <c r="AC8" s="31"/>
      <c r="AD8" s="31"/>
      <c r="AE8" s="31"/>
      <c r="AF8" s="30"/>
      <c r="AG8" s="53" t="s">
        <v>367</v>
      </c>
      <c r="AI8" s="51" t="s">
        <v>389</v>
      </c>
      <c r="AK8" s="51" t="str">
        <f t="shared" si="7"/>
        <v>G</v>
      </c>
      <c r="AP8" s="53" t="s">
        <v>367</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542</v>
      </c>
      <c r="AA9" s="94" t="s">
        <v>505</v>
      </c>
      <c r="AB9" s="94" t="s">
        <v>636</v>
      </c>
      <c r="AC9" s="31"/>
      <c r="AD9" s="31"/>
      <c r="AE9" s="31"/>
      <c r="AF9" s="30"/>
      <c r="AG9" s="53" t="s">
        <v>368</v>
      </c>
      <c r="AI9" s="81"/>
      <c r="AK9" s="51" t="str">
        <f t="shared" si="7"/>
        <v>H</v>
      </c>
      <c r="AP9" s="53" t="s">
        <v>368</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412</v>
      </c>
      <c r="Z10" s="32" t="s">
        <v>543</v>
      </c>
      <c r="AA10" s="94" t="s">
        <v>506</v>
      </c>
      <c r="AB10" s="94" t="s">
        <v>637</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413</v>
      </c>
      <c r="Z11" s="32" t="s">
        <v>544</v>
      </c>
      <c r="AA11" s="94" t="s">
        <v>507</v>
      </c>
      <c r="AB11" s="94" t="s">
        <v>638</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9" zoomScale="80" zoomScaleNormal="75" zoomScaleSheetLayoutView="80" zoomScalePageLayoutView="70" workbookViewId="0"/>
  </sheetViews>
  <sheetFormatPr defaultColWidth="9" defaultRowHeight="13.5" x14ac:dyDescent="0.15"/>
  <cols>
    <col min="1" max="49" width="2.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343</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18"/>
      <c r="Z2" s="823"/>
      <c r="AA2" s="824"/>
      <c r="AB2" s="1022" t="s">
        <v>11</v>
      </c>
      <c r="AC2" s="1023"/>
      <c r="AD2" s="1024"/>
      <c r="AE2" s="1028" t="s">
        <v>378</v>
      </c>
      <c r="AF2" s="1028"/>
      <c r="AG2" s="1028"/>
      <c r="AH2" s="1028"/>
      <c r="AI2" s="1028" t="s">
        <v>400</v>
      </c>
      <c r="AJ2" s="1028"/>
      <c r="AK2" s="1028"/>
      <c r="AL2" s="558"/>
      <c r="AM2" s="1028" t="s">
        <v>497</v>
      </c>
      <c r="AN2" s="1028"/>
      <c r="AO2" s="1028"/>
      <c r="AP2" s="558"/>
      <c r="AQ2" s="158" t="s">
        <v>231</v>
      </c>
      <c r="AR2" s="133"/>
      <c r="AS2" s="133"/>
      <c r="AT2" s="134"/>
      <c r="AU2" s="538" t="s">
        <v>134</v>
      </c>
      <c r="AV2" s="538"/>
      <c r="AW2" s="538"/>
      <c r="AX2" s="539"/>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19"/>
      <c r="Z3" s="1020"/>
      <c r="AA3" s="1021"/>
      <c r="AB3" s="1025"/>
      <c r="AC3" s="1026"/>
      <c r="AD3" s="1027"/>
      <c r="AE3" s="913"/>
      <c r="AF3" s="913"/>
      <c r="AG3" s="913"/>
      <c r="AH3" s="913"/>
      <c r="AI3" s="913"/>
      <c r="AJ3" s="913"/>
      <c r="AK3" s="913"/>
      <c r="AL3" s="412"/>
      <c r="AM3" s="913"/>
      <c r="AN3" s="913"/>
      <c r="AO3" s="913"/>
      <c r="AP3" s="412"/>
      <c r="AQ3" s="199"/>
      <c r="AR3" s="200"/>
      <c r="AS3" s="136" t="s">
        <v>232</v>
      </c>
      <c r="AT3" s="137"/>
      <c r="AU3" s="200"/>
      <c r="AV3" s="200"/>
      <c r="AW3" s="397" t="s">
        <v>179</v>
      </c>
      <c r="AX3" s="398"/>
      <c r="AY3" s="34">
        <f>$AY$2</f>
        <v>0</v>
      </c>
    </row>
    <row r="4" spans="1:51" ht="22.5" customHeight="1" x14ac:dyDescent="0.15">
      <c r="A4" s="402"/>
      <c r="B4" s="400"/>
      <c r="C4" s="400"/>
      <c r="D4" s="400"/>
      <c r="E4" s="400"/>
      <c r="F4" s="401"/>
      <c r="G4" s="565"/>
      <c r="H4" s="995"/>
      <c r="I4" s="995"/>
      <c r="J4" s="995"/>
      <c r="K4" s="995"/>
      <c r="L4" s="995"/>
      <c r="M4" s="995"/>
      <c r="N4" s="995"/>
      <c r="O4" s="996"/>
      <c r="P4" s="108"/>
      <c r="Q4" s="1003"/>
      <c r="R4" s="1003"/>
      <c r="S4" s="1003"/>
      <c r="T4" s="1003"/>
      <c r="U4" s="1003"/>
      <c r="V4" s="1003"/>
      <c r="W4" s="1003"/>
      <c r="X4" s="1004"/>
      <c r="Y4" s="1013" t="s">
        <v>12</v>
      </c>
      <c r="Z4" s="1014"/>
      <c r="AA4" s="1015"/>
      <c r="AB4" s="465"/>
      <c r="AC4" s="1017"/>
      <c r="AD4" s="1017"/>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3"/>
      <c r="B5" s="404"/>
      <c r="C5" s="404"/>
      <c r="D5" s="404"/>
      <c r="E5" s="404"/>
      <c r="F5" s="405"/>
      <c r="G5" s="997"/>
      <c r="H5" s="998"/>
      <c r="I5" s="998"/>
      <c r="J5" s="998"/>
      <c r="K5" s="998"/>
      <c r="L5" s="998"/>
      <c r="M5" s="998"/>
      <c r="N5" s="998"/>
      <c r="O5" s="999"/>
      <c r="P5" s="1005"/>
      <c r="Q5" s="1005"/>
      <c r="R5" s="1005"/>
      <c r="S5" s="1005"/>
      <c r="T5" s="1005"/>
      <c r="U5" s="1005"/>
      <c r="V5" s="1005"/>
      <c r="W5" s="1005"/>
      <c r="X5" s="1006"/>
      <c r="Y5" s="451" t="s">
        <v>54</v>
      </c>
      <c r="Z5" s="1010"/>
      <c r="AA5" s="1011"/>
      <c r="AB5" s="527"/>
      <c r="AC5" s="1016"/>
      <c r="AD5" s="1016"/>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3"/>
      <c r="B6" s="404"/>
      <c r="C6" s="404"/>
      <c r="D6" s="404"/>
      <c r="E6" s="404"/>
      <c r="F6" s="405"/>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369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343</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18"/>
      <c r="Z9" s="823"/>
      <c r="AA9" s="824"/>
      <c r="AB9" s="1022" t="s">
        <v>11</v>
      </c>
      <c r="AC9" s="1023"/>
      <c r="AD9" s="1024"/>
      <c r="AE9" s="1028" t="s">
        <v>378</v>
      </c>
      <c r="AF9" s="1028"/>
      <c r="AG9" s="1028"/>
      <c r="AH9" s="1028"/>
      <c r="AI9" s="1028" t="s">
        <v>400</v>
      </c>
      <c r="AJ9" s="1028"/>
      <c r="AK9" s="1028"/>
      <c r="AL9" s="558"/>
      <c r="AM9" s="1028" t="s">
        <v>497</v>
      </c>
      <c r="AN9" s="1028"/>
      <c r="AO9" s="1028"/>
      <c r="AP9" s="558"/>
      <c r="AQ9" s="158" t="s">
        <v>231</v>
      </c>
      <c r="AR9" s="133"/>
      <c r="AS9" s="133"/>
      <c r="AT9" s="134"/>
      <c r="AU9" s="538" t="s">
        <v>134</v>
      </c>
      <c r="AV9" s="538"/>
      <c r="AW9" s="538"/>
      <c r="AX9" s="539"/>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19"/>
      <c r="Z10" s="1020"/>
      <c r="AA10" s="1021"/>
      <c r="AB10" s="1025"/>
      <c r="AC10" s="1026"/>
      <c r="AD10" s="1027"/>
      <c r="AE10" s="913"/>
      <c r="AF10" s="913"/>
      <c r="AG10" s="913"/>
      <c r="AH10" s="913"/>
      <c r="AI10" s="913"/>
      <c r="AJ10" s="913"/>
      <c r="AK10" s="913"/>
      <c r="AL10" s="412"/>
      <c r="AM10" s="913"/>
      <c r="AN10" s="913"/>
      <c r="AO10" s="913"/>
      <c r="AP10" s="412"/>
      <c r="AQ10" s="199"/>
      <c r="AR10" s="200"/>
      <c r="AS10" s="136" t="s">
        <v>232</v>
      </c>
      <c r="AT10" s="137"/>
      <c r="AU10" s="200"/>
      <c r="AV10" s="200"/>
      <c r="AW10" s="397" t="s">
        <v>179</v>
      </c>
      <c r="AX10" s="398"/>
      <c r="AY10" s="34">
        <f>$AY$9</f>
        <v>0</v>
      </c>
    </row>
    <row r="11" spans="1:51" ht="22.5" customHeight="1" x14ac:dyDescent="0.15">
      <c r="A11" s="402"/>
      <c r="B11" s="400"/>
      <c r="C11" s="400"/>
      <c r="D11" s="400"/>
      <c r="E11" s="400"/>
      <c r="F11" s="401"/>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5"/>
      <c r="AC11" s="1017"/>
      <c r="AD11" s="1017"/>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3"/>
      <c r="B12" s="404"/>
      <c r="C12" s="404"/>
      <c r="D12" s="404"/>
      <c r="E12" s="404"/>
      <c r="F12" s="405"/>
      <c r="G12" s="997"/>
      <c r="H12" s="998"/>
      <c r="I12" s="998"/>
      <c r="J12" s="998"/>
      <c r="K12" s="998"/>
      <c r="L12" s="998"/>
      <c r="M12" s="998"/>
      <c r="N12" s="998"/>
      <c r="O12" s="999"/>
      <c r="P12" s="1005"/>
      <c r="Q12" s="1005"/>
      <c r="R12" s="1005"/>
      <c r="S12" s="1005"/>
      <c r="T12" s="1005"/>
      <c r="U12" s="1005"/>
      <c r="V12" s="1005"/>
      <c r="W12" s="1005"/>
      <c r="X12" s="1006"/>
      <c r="Y12" s="451" t="s">
        <v>54</v>
      </c>
      <c r="Z12" s="1010"/>
      <c r="AA12" s="1011"/>
      <c r="AB12" s="527"/>
      <c r="AC12" s="1016"/>
      <c r="AD12" s="1016"/>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6"/>
      <c r="B13" s="407"/>
      <c r="C13" s="407"/>
      <c r="D13" s="407"/>
      <c r="E13" s="407"/>
      <c r="F13" s="408"/>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369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343</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18"/>
      <c r="Z16" s="823"/>
      <c r="AA16" s="824"/>
      <c r="AB16" s="1022" t="s">
        <v>11</v>
      </c>
      <c r="AC16" s="1023"/>
      <c r="AD16" s="1024"/>
      <c r="AE16" s="1028" t="s">
        <v>378</v>
      </c>
      <c r="AF16" s="1028"/>
      <c r="AG16" s="1028"/>
      <c r="AH16" s="1028"/>
      <c r="AI16" s="1028" t="s">
        <v>400</v>
      </c>
      <c r="AJ16" s="1028"/>
      <c r="AK16" s="1028"/>
      <c r="AL16" s="558"/>
      <c r="AM16" s="1028" t="s">
        <v>497</v>
      </c>
      <c r="AN16" s="1028"/>
      <c r="AO16" s="1028"/>
      <c r="AP16" s="558"/>
      <c r="AQ16" s="158" t="s">
        <v>231</v>
      </c>
      <c r="AR16" s="133"/>
      <c r="AS16" s="133"/>
      <c r="AT16" s="134"/>
      <c r="AU16" s="538" t="s">
        <v>134</v>
      </c>
      <c r="AV16" s="538"/>
      <c r="AW16" s="538"/>
      <c r="AX16" s="539"/>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19"/>
      <c r="Z17" s="1020"/>
      <c r="AA17" s="1021"/>
      <c r="AB17" s="1025"/>
      <c r="AC17" s="1026"/>
      <c r="AD17" s="1027"/>
      <c r="AE17" s="913"/>
      <c r="AF17" s="913"/>
      <c r="AG17" s="913"/>
      <c r="AH17" s="913"/>
      <c r="AI17" s="913"/>
      <c r="AJ17" s="913"/>
      <c r="AK17" s="913"/>
      <c r="AL17" s="412"/>
      <c r="AM17" s="913"/>
      <c r="AN17" s="913"/>
      <c r="AO17" s="913"/>
      <c r="AP17" s="412"/>
      <c r="AQ17" s="199"/>
      <c r="AR17" s="200"/>
      <c r="AS17" s="136" t="s">
        <v>232</v>
      </c>
      <c r="AT17" s="137"/>
      <c r="AU17" s="200"/>
      <c r="AV17" s="200"/>
      <c r="AW17" s="397" t="s">
        <v>179</v>
      </c>
      <c r="AX17" s="398"/>
      <c r="AY17" s="34">
        <f>$AY$16</f>
        <v>0</v>
      </c>
    </row>
    <row r="18" spans="1:51" ht="22.5" customHeight="1" x14ac:dyDescent="0.15">
      <c r="A18" s="402"/>
      <c r="B18" s="400"/>
      <c r="C18" s="400"/>
      <c r="D18" s="400"/>
      <c r="E18" s="400"/>
      <c r="F18" s="401"/>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5"/>
      <c r="AC18" s="1017"/>
      <c r="AD18" s="1017"/>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3"/>
      <c r="B19" s="404"/>
      <c r="C19" s="404"/>
      <c r="D19" s="404"/>
      <c r="E19" s="404"/>
      <c r="F19" s="405"/>
      <c r="G19" s="997"/>
      <c r="H19" s="998"/>
      <c r="I19" s="998"/>
      <c r="J19" s="998"/>
      <c r="K19" s="998"/>
      <c r="L19" s="998"/>
      <c r="M19" s="998"/>
      <c r="N19" s="998"/>
      <c r="O19" s="999"/>
      <c r="P19" s="1005"/>
      <c r="Q19" s="1005"/>
      <c r="R19" s="1005"/>
      <c r="S19" s="1005"/>
      <c r="T19" s="1005"/>
      <c r="U19" s="1005"/>
      <c r="V19" s="1005"/>
      <c r="W19" s="1005"/>
      <c r="X19" s="1006"/>
      <c r="Y19" s="451" t="s">
        <v>54</v>
      </c>
      <c r="Z19" s="1010"/>
      <c r="AA19" s="1011"/>
      <c r="AB19" s="527"/>
      <c r="AC19" s="1016"/>
      <c r="AD19" s="1016"/>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6"/>
      <c r="B20" s="407"/>
      <c r="C20" s="407"/>
      <c r="D20" s="407"/>
      <c r="E20" s="407"/>
      <c r="F20" s="408"/>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369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343</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18"/>
      <c r="Z23" s="823"/>
      <c r="AA23" s="824"/>
      <c r="AB23" s="1022" t="s">
        <v>11</v>
      </c>
      <c r="AC23" s="1023"/>
      <c r="AD23" s="1024"/>
      <c r="AE23" s="1028" t="s">
        <v>378</v>
      </c>
      <c r="AF23" s="1028"/>
      <c r="AG23" s="1028"/>
      <c r="AH23" s="1028"/>
      <c r="AI23" s="1028" t="s">
        <v>400</v>
      </c>
      <c r="AJ23" s="1028"/>
      <c r="AK23" s="1028"/>
      <c r="AL23" s="558"/>
      <c r="AM23" s="1028" t="s">
        <v>497</v>
      </c>
      <c r="AN23" s="1028"/>
      <c r="AO23" s="1028"/>
      <c r="AP23" s="558"/>
      <c r="AQ23" s="158" t="s">
        <v>231</v>
      </c>
      <c r="AR23" s="133"/>
      <c r="AS23" s="133"/>
      <c r="AT23" s="134"/>
      <c r="AU23" s="538" t="s">
        <v>134</v>
      </c>
      <c r="AV23" s="538"/>
      <c r="AW23" s="538"/>
      <c r="AX23" s="539"/>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19"/>
      <c r="Z24" s="1020"/>
      <c r="AA24" s="1021"/>
      <c r="AB24" s="1025"/>
      <c r="AC24" s="1026"/>
      <c r="AD24" s="1027"/>
      <c r="AE24" s="913"/>
      <c r="AF24" s="913"/>
      <c r="AG24" s="913"/>
      <c r="AH24" s="913"/>
      <c r="AI24" s="913"/>
      <c r="AJ24" s="913"/>
      <c r="AK24" s="913"/>
      <c r="AL24" s="412"/>
      <c r="AM24" s="913"/>
      <c r="AN24" s="913"/>
      <c r="AO24" s="913"/>
      <c r="AP24" s="412"/>
      <c r="AQ24" s="199"/>
      <c r="AR24" s="200"/>
      <c r="AS24" s="136" t="s">
        <v>232</v>
      </c>
      <c r="AT24" s="137"/>
      <c r="AU24" s="200"/>
      <c r="AV24" s="200"/>
      <c r="AW24" s="397" t="s">
        <v>179</v>
      </c>
      <c r="AX24" s="398"/>
      <c r="AY24" s="34">
        <f>$AY$23</f>
        <v>0</v>
      </c>
    </row>
    <row r="25" spans="1:51" ht="22.5" customHeight="1" x14ac:dyDescent="0.15">
      <c r="A25" s="402"/>
      <c r="B25" s="400"/>
      <c r="C25" s="400"/>
      <c r="D25" s="400"/>
      <c r="E25" s="400"/>
      <c r="F25" s="401"/>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5"/>
      <c r="AC25" s="1017"/>
      <c r="AD25" s="1017"/>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3"/>
      <c r="B26" s="404"/>
      <c r="C26" s="404"/>
      <c r="D26" s="404"/>
      <c r="E26" s="404"/>
      <c r="F26" s="405"/>
      <c r="G26" s="997"/>
      <c r="H26" s="998"/>
      <c r="I26" s="998"/>
      <c r="J26" s="998"/>
      <c r="K26" s="998"/>
      <c r="L26" s="998"/>
      <c r="M26" s="998"/>
      <c r="N26" s="998"/>
      <c r="O26" s="999"/>
      <c r="P26" s="1005"/>
      <c r="Q26" s="1005"/>
      <c r="R26" s="1005"/>
      <c r="S26" s="1005"/>
      <c r="T26" s="1005"/>
      <c r="U26" s="1005"/>
      <c r="V26" s="1005"/>
      <c r="W26" s="1005"/>
      <c r="X26" s="1006"/>
      <c r="Y26" s="451" t="s">
        <v>54</v>
      </c>
      <c r="Z26" s="1010"/>
      <c r="AA26" s="1011"/>
      <c r="AB26" s="527"/>
      <c r="AC26" s="1016"/>
      <c r="AD26" s="1016"/>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6"/>
      <c r="B27" s="407"/>
      <c r="C27" s="407"/>
      <c r="D27" s="407"/>
      <c r="E27" s="407"/>
      <c r="F27" s="408"/>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369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343</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18"/>
      <c r="Z30" s="823"/>
      <c r="AA30" s="824"/>
      <c r="AB30" s="1022" t="s">
        <v>11</v>
      </c>
      <c r="AC30" s="1023"/>
      <c r="AD30" s="1024"/>
      <c r="AE30" s="1028" t="s">
        <v>378</v>
      </c>
      <c r="AF30" s="1028"/>
      <c r="AG30" s="1028"/>
      <c r="AH30" s="1028"/>
      <c r="AI30" s="1028" t="s">
        <v>400</v>
      </c>
      <c r="AJ30" s="1028"/>
      <c r="AK30" s="1028"/>
      <c r="AL30" s="558"/>
      <c r="AM30" s="1028" t="s">
        <v>497</v>
      </c>
      <c r="AN30" s="1028"/>
      <c r="AO30" s="1028"/>
      <c r="AP30" s="558"/>
      <c r="AQ30" s="158" t="s">
        <v>231</v>
      </c>
      <c r="AR30" s="133"/>
      <c r="AS30" s="133"/>
      <c r="AT30" s="134"/>
      <c r="AU30" s="538" t="s">
        <v>134</v>
      </c>
      <c r="AV30" s="538"/>
      <c r="AW30" s="538"/>
      <c r="AX30" s="539"/>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19"/>
      <c r="Z31" s="1020"/>
      <c r="AA31" s="1021"/>
      <c r="AB31" s="1025"/>
      <c r="AC31" s="1026"/>
      <c r="AD31" s="1027"/>
      <c r="AE31" s="913"/>
      <c r="AF31" s="913"/>
      <c r="AG31" s="913"/>
      <c r="AH31" s="913"/>
      <c r="AI31" s="913"/>
      <c r="AJ31" s="913"/>
      <c r="AK31" s="913"/>
      <c r="AL31" s="412"/>
      <c r="AM31" s="913"/>
      <c r="AN31" s="913"/>
      <c r="AO31" s="913"/>
      <c r="AP31" s="412"/>
      <c r="AQ31" s="199"/>
      <c r="AR31" s="200"/>
      <c r="AS31" s="136" t="s">
        <v>232</v>
      </c>
      <c r="AT31" s="137"/>
      <c r="AU31" s="200"/>
      <c r="AV31" s="200"/>
      <c r="AW31" s="397" t="s">
        <v>179</v>
      </c>
      <c r="AX31" s="398"/>
      <c r="AY31" s="34">
        <f>$AY$30</f>
        <v>0</v>
      </c>
    </row>
    <row r="32" spans="1:51" ht="22.5" customHeight="1" x14ac:dyDescent="0.15">
      <c r="A32" s="402"/>
      <c r="B32" s="400"/>
      <c r="C32" s="400"/>
      <c r="D32" s="400"/>
      <c r="E32" s="400"/>
      <c r="F32" s="401"/>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5"/>
      <c r="AC32" s="1017"/>
      <c r="AD32" s="1017"/>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3"/>
      <c r="B33" s="404"/>
      <c r="C33" s="404"/>
      <c r="D33" s="404"/>
      <c r="E33" s="404"/>
      <c r="F33" s="405"/>
      <c r="G33" s="997"/>
      <c r="H33" s="998"/>
      <c r="I33" s="998"/>
      <c r="J33" s="998"/>
      <c r="K33" s="998"/>
      <c r="L33" s="998"/>
      <c r="M33" s="998"/>
      <c r="N33" s="998"/>
      <c r="O33" s="999"/>
      <c r="P33" s="1005"/>
      <c r="Q33" s="1005"/>
      <c r="R33" s="1005"/>
      <c r="S33" s="1005"/>
      <c r="T33" s="1005"/>
      <c r="U33" s="1005"/>
      <c r="V33" s="1005"/>
      <c r="W33" s="1005"/>
      <c r="X33" s="1006"/>
      <c r="Y33" s="451" t="s">
        <v>54</v>
      </c>
      <c r="Z33" s="1010"/>
      <c r="AA33" s="1011"/>
      <c r="AB33" s="527"/>
      <c r="AC33" s="1016"/>
      <c r="AD33" s="1016"/>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6"/>
      <c r="B34" s="407"/>
      <c r="C34" s="407"/>
      <c r="D34" s="407"/>
      <c r="E34" s="407"/>
      <c r="F34" s="408"/>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369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343</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18"/>
      <c r="Z37" s="823"/>
      <c r="AA37" s="824"/>
      <c r="AB37" s="1022" t="s">
        <v>11</v>
      </c>
      <c r="AC37" s="1023"/>
      <c r="AD37" s="1024"/>
      <c r="AE37" s="1028" t="s">
        <v>378</v>
      </c>
      <c r="AF37" s="1028"/>
      <c r="AG37" s="1028"/>
      <c r="AH37" s="1028"/>
      <c r="AI37" s="1028" t="s">
        <v>400</v>
      </c>
      <c r="AJ37" s="1028"/>
      <c r="AK37" s="1028"/>
      <c r="AL37" s="558"/>
      <c r="AM37" s="1028" t="s">
        <v>497</v>
      </c>
      <c r="AN37" s="1028"/>
      <c r="AO37" s="1028"/>
      <c r="AP37" s="558"/>
      <c r="AQ37" s="158" t="s">
        <v>231</v>
      </c>
      <c r="AR37" s="133"/>
      <c r="AS37" s="133"/>
      <c r="AT37" s="134"/>
      <c r="AU37" s="538" t="s">
        <v>134</v>
      </c>
      <c r="AV37" s="538"/>
      <c r="AW37" s="538"/>
      <c r="AX37" s="539"/>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19"/>
      <c r="Z38" s="1020"/>
      <c r="AA38" s="1021"/>
      <c r="AB38" s="1025"/>
      <c r="AC38" s="1026"/>
      <c r="AD38" s="1027"/>
      <c r="AE38" s="913"/>
      <c r="AF38" s="913"/>
      <c r="AG38" s="913"/>
      <c r="AH38" s="913"/>
      <c r="AI38" s="913"/>
      <c r="AJ38" s="913"/>
      <c r="AK38" s="913"/>
      <c r="AL38" s="412"/>
      <c r="AM38" s="913"/>
      <c r="AN38" s="913"/>
      <c r="AO38" s="913"/>
      <c r="AP38" s="412"/>
      <c r="AQ38" s="199"/>
      <c r="AR38" s="200"/>
      <c r="AS38" s="136" t="s">
        <v>232</v>
      </c>
      <c r="AT38" s="137"/>
      <c r="AU38" s="200"/>
      <c r="AV38" s="200"/>
      <c r="AW38" s="397" t="s">
        <v>179</v>
      </c>
      <c r="AX38" s="398"/>
      <c r="AY38" s="34">
        <f>$AY$37</f>
        <v>0</v>
      </c>
    </row>
    <row r="39" spans="1:51" ht="22.5" customHeight="1" x14ac:dyDescent="0.15">
      <c r="A39" s="402"/>
      <c r="B39" s="400"/>
      <c r="C39" s="400"/>
      <c r="D39" s="400"/>
      <c r="E39" s="400"/>
      <c r="F39" s="401"/>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5"/>
      <c r="AC39" s="1017"/>
      <c r="AD39" s="1017"/>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3"/>
      <c r="B40" s="404"/>
      <c r="C40" s="404"/>
      <c r="D40" s="404"/>
      <c r="E40" s="404"/>
      <c r="F40" s="405"/>
      <c r="G40" s="997"/>
      <c r="H40" s="998"/>
      <c r="I40" s="998"/>
      <c r="J40" s="998"/>
      <c r="K40" s="998"/>
      <c r="L40" s="998"/>
      <c r="M40" s="998"/>
      <c r="N40" s="998"/>
      <c r="O40" s="999"/>
      <c r="P40" s="1005"/>
      <c r="Q40" s="1005"/>
      <c r="R40" s="1005"/>
      <c r="S40" s="1005"/>
      <c r="T40" s="1005"/>
      <c r="U40" s="1005"/>
      <c r="V40" s="1005"/>
      <c r="W40" s="1005"/>
      <c r="X40" s="1006"/>
      <c r="Y40" s="451" t="s">
        <v>54</v>
      </c>
      <c r="Z40" s="1010"/>
      <c r="AA40" s="1011"/>
      <c r="AB40" s="527"/>
      <c r="AC40" s="1016"/>
      <c r="AD40" s="1016"/>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6"/>
      <c r="B41" s="407"/>
      <c r="C41" s="407"/>
      <c r="D41" s="407"/>
      <c r="E41" s="407"/>
      <c r="F41" s="408"/>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369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343</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18"/>
      <c r="Z44" s="823"/>
      <c r="AA44" s="824"/>
      <c r="AB44" s="1022" t="s">
        <v>11</v>
      </c>
      <c r="AC44" s="1023"/>
      <c r="AD44" s="1024"/>
      <c r="AE44" s="1028" t="s">
        <v>378</v>
      </c>
      <c r="AF44" s="1028"/>
      <c r="AG44" s="1028"/>
      <c r="AH44" s="1028"/>
      <c r="AI44" s="1028" t="s">
        <v>400</v>
      </c>
      <c r="AJ44" s="1028"/>
      <c r="AK44" s="1028"/>
      <c r="AL44" s="558"/>
      <c r="AM44" s="1028" t="s">
        <v>497</v>
      </c>
      <c r="AN44" s="1028"/>
      <c r="AO44" s="1028"/>
      <c r="AP44" s="558"/>
      <c r="AQ44" s="158" t="s">
        <v>231</v>
      </c>
      <c r="AR44" s="133"/>
      <c r="AS44" s="133"/>
      <c r="AT44" s="134"/>
      <c r="AU44" s="538" t="s">
        <v>134</v>
      </c>
      <c r="AV44" s="538"/>
      <c r="AW44" s="538"/>
      <c r="AX44" s="539"/>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19"/>
      <c r="Z45" s="1020"/>
      <c r="AA45" s="1021"/>
      <c r="AB45" s="1025"/>
      <c r="AC45" s="1026"/>
      <c r="AD45" s="1027"/>
      <c r="AE45" s="913"/>
      <c r="AF45" s="913"/>
      <c r="AG45" s="913"/>
      <c r="AH45" s="913"/>
      <c r="AI45" s="913"/>
      <c r="AJ45" s="913"/>
      <c r="AK45" s="913"/>
      <c r="AL45" s="412"/>
      <c r="AM45" s="913"/>
      <c r="AN45" s="913"/>
      <c r="AO45" s="913"/>
      <c r="AP45" s="412"/>
      <c r="AQ45" s="199"/>
      <c r="AR45" s="200"/>
      <c r="AS45" s="136" t="s">
        <v>232</v>
      </c>
      <c r="AT45" s="137"/>
      <c r="AU45" s="200"/>
      <c r="AV45" s="200"/>
      <c r="AW45" s="397" t="s">
        <v>179</v>
      </c>
      <c r="AX45" s="398"/>
      <c r="AY45" s="34">
        <f>$AY$44</f>
        <v>0</v>
      </c>
    </row>
    <row r="46" spans="1:51" ht="22.5" customHeight="1" x14ac:dyDescent="0.15">
      <c r="A46" s="402"/>
      <c r="B46" s="400"/>
      <c r="C46" s="400"/>
      <c r="D46" s="400"/>
      <c r="E46" s="400"/>
      <c r="F46" s="401"/>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5"/>
      <c r="AC46" s="1017"/>
      <c r="AD46" s="1017"/>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3"/>
      <c r="B47" s="404"/>
      <c r="C47" s="404"/>
      <c r="D47" s="404"/>
      <c r="E47" s="404"/>
      <c r="F47" s="405"/>
      <c r="G47" s="997"/>
      <c r="H47" s="998"/>
      <c r="I47" s="998"/>
      <c r="J47" s="998"/>
      <c r="K47" s="998"/>
      <c r="L47" s="998"/>
      <c r="M47" s="998"/>
      <c r="N47" s="998"/>
      <c r="O47" s="999"/>
      <c r="P47" s="1005"/>
      <c r="Q47" s="1005"/>
      <c r="R47" s="1005"/>
      <c r="S47" s="1005"/>
      <c r="T47" s="1005"/>
      <c r="U47" s="1005"/>
      <c r="V47" s="1005"/>
      <c r="W47" s="1005"/>
      <c r="X47" s="1006"/>
      <c r="Y47" s="451" t="s">
        <v>54</v>
      </c>
      <c r="Z47" s="1010"/>
      <c r="AA47" s="1011"/>
      <c r="AB47" s="527"/>
      <c r="AC47" s="1016"/>
      <c r="AD47" s="1016"/>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6"/>
      <c r="B48" s="407"/>
      <c r="C48" s="407"/>
      <c r="D48" s="407"/>
      <c r="E48" s="407"/>
      <c r="F48" s="408"/>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369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343</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18"/>
      <c r="Z51" s="823"/>
      <c r="AA51" s="824"/>
      <c r="AB51" s="558" t="s">
        <v>11</v>
      </c>
      <c r="AC51" s="1023"/>
      <c r="AD51" s="1024"/>
      <c r="AE51" s="1028" t="s">
        <v>378</v>
      </c>
      <c r="AF51" s="1028"/>
      <c r="AG51" s="1028"/>
      <c r="AH51" s="1028"/>
      <c r="AI51" s="1028" t="s">
        <v>400</v>
      </c>
      <c r="AJ51" s="1028"/>
      <c r="AK51" s="1028"/>
      <c r="AL51" s="558"/>
      <c r="AM51" s="1028" t="s">
        <v>497</v>
      </c>
      <c r="AN51" s="1028"/>
      <c r="AO51" s="1028"/>
      <c r="AP51" s="558"/>
      <c r="AQ51" s="158" t="s">
        <v>231</v>
      </c>
      <c r="AR51" s="133"/>
      <c r="AS51" s="133"/>
      <c r="AT51" s="134"/>
      <c r="AU51" s="538" t="s">
        <v>134</v>
      </c>
      <c r="AV51" s="538"/>
      <c r="AW51" s="538"/>
      <c r="AX51" s="539"/>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19"/>
      <c r="Z52" s="1020"/>
      <c r="AA52" s="1021"/>
      <c r="AB52" s="1025"/>
      <c r="AC52" s="1026"/>
      <c r="AD52" s="1027"/>
      <c r="AE52" s="913"/>
      <c r="AF52" s="913"/>
      <c r="AG52" s="913"/>
      <c r="AH52" s="913"/>
      <c r="AI52" s="913"/>
      <c r="AJ52" s="913"/>
      <c r="AK52" s="913"/>
      <c r="AL52" s="412"/>
      <c r="AM52" s="913"/>
      <c r="AN52" s="913"/>
      <c r="AO52" s="913"/>
      <c r="AP52" s="412"/>
      <c r="AQ52" s="199"/>
      <c r="AR52" s="200"/>
      <c r="AS52" s="136" t="s">
        <v>232</v>
      </c>
      <c r="AT52" s="137"/>
      <c r="AU52" s="200"/>
      <c r="AV52" s="200"/>
      <c r="AW52" s="397" t="s">
        <v>179</v>
      </c>
      <c r="AX52" s="398"/>
      <c r="AY52" s="34">
        <f>$AY$51</f>
        <v>0</v>
      </c>
    </row>
    <row r="53" spans="1:51" ht="22.5" customHeight="1" x14ac:dyDescent="0.15">
      <c r="A53" s="402"/>
      <c r="B53" s="400"/>
      <c r="C53" s="400"/>
      <c r="D53" s="400"/>
      <c r="E53" s="400"/>
      <c r="F53" s="401"/>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5"/>
      <c r="AC53" s="1017"/>
      <c r="AD53" s="1017"/>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3"/>
      <c r="B54" s="404"/>
      <c r="C54" s="404"/>
      <c r="D54" s="404"/>
      <c r="E54" s="404"/>
      <c r="F54" s="405"/>
      <c r="G54" s="997"/>
      <c r="H54" s="998"/>
      <c r="I54" s="998"/>
      <c r="J54" s="998"/>
      <c r="K54" s="998"/>
      <c r="L54" s="998"/>
      <c r="M54" s="998"/>
      <c r="N54" s="998"/>
      <c r="O54" s="999"/>
      <c r="P54" s="1005"/>
      <c r="Q54" s="1005"/>
      <c r="R54" s="1005"/>
      <c r="S54" s="1005"/>
      <c r="T54" s="1005"/>
      <c r="U54" s="1005"/>
      <c r="V54" s="1005"/>
      <c r="W54" s="1005"/>
      <c r="X54" s="1006"/>
      <c r="Y54" s="451" t="s">
        <v>54</v>
      </c>
      <c r="Z54" s="1010"/>
      <c r="AA54" s="1011"/>
      <c r="AB54" s="527"/>
      <c r="AC54" s="1016"/>
      <c r="AD54" s="1016"/>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6"/>
      <c r="B55" s="407"/>
      <c r="C55" s="407"/>
      <c r="D55" s="407"/>
      <c r="E55" s="407"/>
      <c r="F55" s="408"/>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369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343</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18"/>
      <c r="Z58" s="823"/>
      <c r="AA58" s="824"/>
      <c r="AB58" s="1022" t="s">
        <v>11</v>
      </c>
      <c r="AC58" s="1023"/>
      <c r="AD58" s="1024"/>
      <c r="AE58" s="1028" t="s">
        <v>378</v>
      </c>
      <c r="AF58" s="1028"/>
      <c r="AG58" s="1028"/>
      <c r="AH58" s="1028"/>
      <c r="AI58" s="1028" t="s">
        <v>400</v>
      </c>
      <c r="AJ58" s="1028"/>
      <c r="AK58" s="1028"/>
      <c r="AL58" s="558"/>
      <c r="AM58" s="1028" t="s">
        <v>497</v>
      </c>
      <c r="AN58" s="1028"/>
      <c r="AO58" s="1028"/>
      <c r="AP58" s="558"/>
      <c r="AQ58" s="158" t="s">
        <v>231</v>
      </c>
      <c r="AR58" s="133"/>
      <c r="AS58" s="133"/>
      <c r="AT58" s="134"/>
      <c r="AU58" s="538" t="s">
        <v>134</v>
      </c>
      <c r="AV58" s="538"/>
      <c r="AW58" s="538"/>
      <c r="AX58" s="539"/>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19"/>
      <c r="Z59" s="1020"/>
      <c r="AA59" s="1021"/>
      <c r="AB59" s="1025"/>
      <c r="AC59" s="1026"/>
      <c r="AD59" s="1027"/>
      <c r="AE59" s="913"/>
      <c r="AF59" s="913"/>
      <c r="AG59" s="913"/>
      <c r="AH59" s="913"/>
      <c r="AI59" s="913"/>
      <c r="AJ59" s="913"/>
      <c r="AK59" s="913"/>
      <c r="AL59" s="412"/>
      <c r="AM59" s="913"/>
      <c r="AN59" s="913"/>
      <c r="AO59" s="913"/>
      <c r="AP59" s="412"/>
      <c r="AQ59" s="199"/>
      <c r="AR59" s="200"/>
      <c r="AS59" s="136" t="s">
        <v>232</v>
      </c>
      <c r="AT59" s="137"/>
      <c r="AU59" s="200"/>
      <c r="AV59" s="200"/>
      <c r="AW59" s="397" t="s">
        <v>179</v>
      </c>
      <c r="AX59" s="398"/>
      <c r="AY59" s="34">
        <f>$AY$58</f>
        <v>0</v>
      </c>
    </row>
    <row r="60" spans="1:51" ht="22.5" customHeight="1" x14ac:dyDescent="0.15">
      <c r="A60" s="402"/>
      <c r="B60" s="400"/>
      <c r="C60" s="400"/>
      <c r="D60" s="400"/>
      <c r="E60" s="400"/>
      <c r="F60" s="401"/>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5"/>
      <c r="AC60" s="1017"/>
      <c r="AD60" s="1017"/>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3"/>
      <c r="B61" s="404"/>
      <c r="C61" s="404"/>
      <c r="D61" s="404"/>
      <c r="E61" s="404"/>
      <c r="F61" s="405"/>
      <c r="G61" s="997"/>
      <c r="H61" s="998"/>
      <c r="I61" s="998"/>
      <c r="J61" s="998"/>
      <c r="K61" s="998"/>
      <c r="L61" s="998"/>
      <c r="M61" s="998"/>
      <c r="N61" s="998"/>
      <c r="O61" s="999"/>
      <c r="P61" s="1005"/>
      <c r="Q61" s="1005"/>
      <c r="R61" s="1005"/>
      <c r="S61" s="1005"/>
      <c r="T61" s="1005"/>
      <c r="U61" s="1005"/>
      <c r="V61" s="1005"/>
      <c r="W61" s="1005"/>
      <c r="X61" s="1006"/>
      <c r="Y61" s="451" t="s">
        <v>54</v>
      </c>
      <c r="Z61" s="1010"/>
      <c r="AA61" s="1011"/>
      <c r="AB61" s="527"/>
      <c r="AC61" s="1016"/>
      <c r="AD61" s="1016"/>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6"/>
      <c r="B62" s="407"/>
      <c r="C62" s="407"/>
      <c r="D62" s="407"/>
      <c r="E62" s="407"/>
      <c r="F62" s="408"/>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369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343</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18"/>
      <c r="Z65" s="823"/>
      <c r="AA65" s="824"/>
      <c r="AB65" s="1022" t="s">
        <v>11</v>
      </c>
      <c r="AC65" s="1023"/>
      <c r="AD65" s="1024"/>
      <c r="AE65" s="1028" t="s">
        <v>378</v>
      </c>
      <c r="AF65" s="1028"/>
      <c r="AG65" s="1028"/>
      <c r="AH65" s="1028"/>
      <c r="AI65" s="1028" t="s">
        <v>400</v>
      </c>
      <c r="AJ65" s="1028"/>
      <c r="AK65" s="1028"/>
      <c r="AL65" s="558"/>
      <c r="AM65" s="1028" t="s">
        <v>497</v>
      </c>
      <c r="AN65" s="1028"/>
      <c r="AO65" s="1028"/>
      <c r="AP65" s="558"/>
      <c r="AQ65" s="158" t="s">
        <v>231</v>
      </c>
      <c r="AR65" s="133"/>
      <c r="AS65" s="133"/>
      <c r="AT65" s="134"/>
      <c r="AU65" s="538" t="s">
        <v>134</v>
      </c>
      <c r="AV65" s="538"/>
      <c r="AW65" s="538"/>
      <c r="AX65" s="539"/>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19"/>
      <c r="Z66" s="1020"/>
      <c r="AA66" s="1021"/>
      <c r="AB66" s="1025"/>
      <c r="AC66" s="1026"/>
      <c r="AD66" s="1027"/>
      <c r="AE66" s="913"/>
      <c r="AF66" s="913"/>
      <c r="AG66" s="913"/>
      <c r="AH66" s="913"/>
      <c r="AI66" s="913"/>
      <c r="AJ66" s="913"/>
      <c r="AK66" s="913"/>
      <c r="AL66" s="412"/>
      <c r="AM66" s="913"/>
      <c r="AN66" s="913"/>
      <c r="AO66" s="913"/>
      <c r="AP66" s="412"/>
      <c r="AQ66" s="199"/>
      <c r="AR66" s="200"/>
      <c r="AS66" s="136" t="s">
        <v>232</v>
      </c>
      <c r="AT66" s="137"/>
      <c r="AU66" s="200"/>
      <c r="AV66" s="200"/>
      <c r="AW66" s="397" t="s">
        <v>179</v>
      </c>
      <c r="AX66" s="398"/>
      <c r="AY66" s="34">
        <f>$AY$65</f>
        <v>0</v>
      </c>
    </row>
    <row r="67" spans="1:51" ht="22.5" customHeight="1" x14ac:dyDescent="0.15">
      <c r="A67" s="402"/>
      <c r="B67" s="400"/>
      <c r="C67" s="400"/>
      <c r="D67" s="400"/>
      <c r="E67" s="400"/>
      <c r="F67" s="401"/>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5"/>
      <c r="AC67" s="1017"/>
      <c r="AD67" s="1017"/>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3"/>
      <c r="B68" s="404"/>
      <c r="C68" s="404"/>
      <c r="D68" s="404"/>
      <c r="E68" s="404"/>
      <c r="F68" s="405"/>
      <c r="G68" s="997"/>
      <c r="H68" s="998"/>
      <c r="I68" s="998"/>
      <c r="J68" s="998"/>
      <c r="K68" s="998"/>
      <c r="L68" s="998"/>
      <c r="M68" s="998"/>
      <c r="N68" s="998"/>
      <c r="O68" s="999"/>
      <c r="P68" s="1005"/>
      <c r="Q68" s="1005"/>
      <c r="R68" s="1005"/>
      <c r="S68" s="1005"/>
      <c r="T68" s="1005"/>
      <c r="U68" s="1005"/>
      <c r="V68" s="1005"/>
      <c r="W68" s="1005"/>
      <c r="X68" s="1006"/>
      <c r="Y68" s="451" t="s">
        <v>54</v>
      </c>
      <c r="Z68" s="1010"/>
      <c r="AA68" s="1011"/>
      <c r="AB68" s="527"/>
      <c r="AC68" s="1016"/>
      <c r="AD68" s="1016"/>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6"/>
      <c r="B69" s="407"/>
      <c r="C69" s="407"/>
      <c r="D69" s="407"/>
      <c r="E69" s="407"/>
      <c r="F69" s="408"/>
      <c r="G69" s="1000"/>
      <c r="H69" s="1001"/>
      <c r="I69" s="1001"/>
      <c r="J69" s="1001"/>
      <c r="K69" s="1001"/>
      <c r="L69" s="1001"/>
      <c r="M69" s="1001"/>
      <c r="N69" s="1001"/>
      <c r="O69" s="1002"/>
      <c r="P69" s="1007"/>
      <c r="Q69" s="1007"/>
      <c r="R69" s="1007"/>
      <c r="S69" s="1007"/>
      <c r="T69" s="1007"/>
      <c r="U69" s="1007"/>
      <c r="V69" s="1007"/>
      <c r="W69" s="1007"/>
      <c r="X69" s="1008"/>
      <c r="Y69" s="451" t="s">
        <v>13</v>
      </c>
      <c r="Z69" s="1010"/>
      <c r="AA69" s="1011"/>
      <c r="AB69" s="557"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369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Z282" sqref="Z282"/>
    </sheetView>
  </sheetViews>
  <sheetFormatPr defaultColWidth="9" defaultRowHeight="13.5" x14ac:dyDescent="0.15"/>
  <cols>
    <col min="1" max="49" width="2.75" style="34" customWidth="1"/>
    <col min="50" max="50" width="4.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805</v>
      </c>
      <c r="H2" s="596"/>
      <c r="I2" s="596"/>
      <c r="J2" s="596"/>
      <c r="K2" s="596"/>
      <c r="L2" s="596"/>
      <c r="M2" s="596"/>
      <c r="N2" s="596"/>
      <c r="O2" s="596"/>
      <c r="P2" s="596"/>
      <c r="Q2" s="596"/>
      <c r="R2" s="596"/>
      <c r="S2" s="596"/>
      <c r="T2" s="596"/>
      <c r="U2" s="596"/>
      <c r="V2" s="596"/>
      <c r="W2" s="596"/>
      <c r="X2" s="596"/>
      <c r="Y2" s="596"/>
      <c r="Z2" s="596"/>
      <c r="AA2" s="596"/>
      <c r="AB2" s="597"/>
      <c r="AC2" s="595" t="s">
        <v>830</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09" t="s">
        <v>17</v>
      </c>
      <c r="H3" s="668"/>
      <c r="I3" s="668"/>
      <c r="J3" s="668"/>
      <c r="K3" s="668"/>
      <c r="L3" s="667" t="s">
        <v>18</v>
      </c>
      <c r="M3" s="668"/>
      <c r="N3" s="668"/>
      <c r="O3" s="668"/>
      <c r="P3" s="668"/>
      <c r="Q3" s="668"/>
      <c r="R3" s="668"/>
      <c r="S3" s="668"/>
      <c r="T3" s="668"/>
      <c r="U3" s="668"/>
      <c r="V3" s="668"/>
      <c r="W3" s="668"/>
      <c r="X3" s="669"/>
      <c r="Y3" s="653" t="s">
        <v>19</v>
      </c>
      <c r="Z3" s="654"/>
      <c r="AA3" s="654"/>
      <c r="AB3" s="798"/>
      <c r="AC3" s="80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t="s">
        <v>831</v>
      </c>
      <c r="M4" s="665"/>
      <c r="N4" s="665"/>
      <c r="O4" s="665"/>
      <c r="P4" s="665"/>
      <c r="Q4" s="665"/>
      <c r="R4" s="665"/>
      <c r="S4" s="665"/>
      <c r="T4" s="665"/>
      <c r="U4" s="665"/>
      <c r="V4" s="665"/>
      <c r="W4" s="665"/>
      <c r="X4" s="666"/>
      <c r="Y4" s="387">
        <v>0.6</v>
      </c>
      <c r="Z4" s="388"/>
      <c r="AA4" s="388"/>
      <c r="AB4" s="802"/>
      <c r="AC4" s="670"/>
      <c r="AD4" s="671"/>
      <c r="AE4" s="671"/>
      <c r="AF4" s="671"/>
      <c r="AG4" s="672"/>
      <c r="AH4" s="664" t="s">
        <v>832</v>
      </c>
      <c r="AI4" s="665"/>
      <c r="AJ4" s="665"/>
      <c r="AK4" s="665"/>
      <c r="AL4" s="665"/>
      <c r="AM4" s="665"/>
      <c r="AN4" s="665"/>
      <c r="AO4" s="665"/>
      <c r="AP4" s="665"/>
      <c r="AQ4" s="665"/>
      <c r="AR4" s="665"/>
      <c r="AS4" s="665"/>
      <c r="AT4" s="666"/>
      <c r="AU4" s="387">
        <v>0.08</v>
      </c>
      <c r="AV4" s="388"/>
      <c r="AW4" s="388"/>
      <c r="AX4" s="389"/>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x14ac:dyDescent="0.15">
      <c r="A14" s="1041"/>
      <c r="B14" s="1042"/>
      <c r="C14" s="1042"/>
      <c r="D14" s="1042"/>
      <c r="E14" s="1042"/>
      <c r="F14" s="1043"/>
      <c r="G14" s="820" t="s">
        <v>20</v>
      </c>
      <c r="H14" s="821"/>
      <c r="I14" s="821"/>
      <c r="J14" s="821"/>
      <c r="K14" s="821"/>
      <c r="L14" s="822"/>
      <c r="M14" s="823"/>
      <c r="N14" s="823"/>
      <c r="O14" s="823"/>
      <c r="P14" s="823"/>
      <c r="Q14" s="823"/>
      <c r="R14" s="823"/>
      <c r="S14" s="823"/>
      <c r="T14" s="823"/>
      <c r="U14" s="823"/>
      <c r="V14" s="823"/>
      <c r="W14" s="823"/>
      <c r="X14" s="824"/>
      <c r="Y14" s="825">
        <f>SUM(Y4:AB13)</f>
        <v>0.6</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0.08</v>
      </c>
      <c r="AV14" s="826"/>
      <c r="AW14" s="826"/>
      <c r="AX14" s="828"/>
      <c r="AY14" s="34">
        <f t="shared" si="0"/>
        <v>0</v>
      </c>
    </row>
    <row r="15" spans="1:51" ht="30" hidden="1" customHeight="1" x14ac:dyDescent="0.15">
      <c r="A15" s="1041"/>
      <c r="B15" s="1042"/>
      <c r="C15" s="1042"/>
      <c r="D15" s="1042"/>
      <c r="E15" s="1042"/>
      <c r="F15" s="1043"/>
      <c r="G15" s="595" t="s">
        <v>266</v>
      </c>
      <c r="H15" s="596"/>
      <c r="I15" s="596"/>
      <c r="J15" s="596"/>
      <c r="K15" s="596"/>
      <c r="L15" s="596"/>
      <c r="M15" s="596"/>
      <c r="N15" s="596"/>
      <c r="O15" s="596"/>
      <c r="P15" s="596"/>
      <c r="Q15" s="596"/>
      <c r="R15" s="596"/>
      <c r="S15" s="596"/>
      <c r="T15" s="596"/>
      <c r="U15" s="596"/>
      <c r="V15" s="596"/>
      <c r="W15" s="596"/>
      <c r="X15" s="596"/>
      <c r="Y15" s="596"/>
      <c r="Z15" s="596"/>
      <c r="AA15" s="596"/>
      <c r="AB15" s="597"/>
      <c r="AC15" s="595" t="s">
        <v>267</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hidden="1" customHeight="1" x14ac:dyDescent="0.15">
      <c r="A16" s="1041"/>
      <c r="B16" s="1042"/>
      <c r="C16" s="1042"/>
      <c r="D16" s="1042"/>
      <c r="E16" s="1042"/>
      <c r="F16" s="1043"/>
      <c r="G16" s="80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0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hidden="1"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7"/>
      <c r="Z17" s="388"/>
      <c r="AA17" s="388"/>
      <c r="AB17" s="802"/>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c r="AY17" s="34">
        <f t="shared" ref="AY17:AY27" si="1">$AY$15</f>
        <v>0</v>
      </c>
    </row>
    <row r="18" spans="1:51" ht="24.75" hidden="1"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hidden="1"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hidden="1"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hidden="1"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hidden="1"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hidden="1"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hidden="1"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hidden="1"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hidden="1"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hidden="1" customHeight="1" thickBot="1" x14ac:dyDescent="0.2">
      <c r="A27" s="1041"/>
      <c r="B27" s="1042"/>
      <c r="C27" s="1042"/>
      <c r="D27" s="1042"/>
      <c r="E27" s="1042"/>
      <c r="F27" s="1043"/>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hidden="1" customHeight="1" x14ac:dyDescent="0.15">
      <c r="A28" s="1041"/>
      <c r="B28" s="1042"/>
      <c r="C28" s="1042"/>
      <c r="D28" s="1042"/>
      <c r="E28" s="1042"/>
      <c r="F28" s="1043"/>
      <c r="G28" s="595" t="s">
        <v>265</v>
      </c>
      <c r="H28" s="596"/>
      <c r="I28" s="596"/>
      <c r="J28" s="596"/>
      <c r="K28" s="596"/>
      <c r="L28" s="596"/>
      <c r="M28" s="596"/>
      <c r="N28" s="596"/>
      <c r="O28" s="596"/>
      <c r="P28" s="596"/>
      <c r="Q28" s="596"/>
      <c r="R28" s="596"/>
      <c r="S28" s="596"/>
      <c r="T28" s="596"/>
      <c r="U28" s="596"/>
      <c r="V28" s="596"/>
      <c r="W28" s="596"/>
      <c r="X28" s="596"/>
      <c r="Y28" s="596"/>
      <c r="Z28" s="596"/>
      <c r="AA28" s="596"/>
      <c r="AB28" s="597"/>
      <c r="AC28" s="595" t="s">
        <v>268</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hidden="1" customHeight="1" x14ac:dyDescent="0.15">
      <c r="A29" s="1041"/>
      <c r="B29" s="1042"/>
      <c r="C29" s="1042"/>
      <c r="D29" s="1042"/>
      <c r="E29" s="1042"/>
      <c r="F29" s="1043"/>
      <c r="G29" s="80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0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hidden="1"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7"/>
      <c r="Z30" s="388"/>
      <c r="AA30" s="388"/>
      <c r="AB30" s="802"/>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c r="AY30" s="34">
        <f t="shared" ref="AY30:AY40" si="2">$AY$28</f>
        <v>0</v>
      </c>
    </row>
    <row r="31" spans="1:51" ht="24.75" hidden="1"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hidden="1"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hidden="1"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hidden="1"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hidden="1"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hidden="1"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hidden="1"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hidden="1"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hidden="1"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hidden="1" customHeight="1" thickBot="1" x14ac:dyDescent="0.2">
      <c r="A40" s="1041"/>
      <c r="B40" s="1042"/>
      <c r="C40" s="1042"/>
      <c r="D40" s="1042"/>
      <c r="E40" s="1042"/>
      <c r="F40" s="1043"/>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hidden="1" customHeight="1" x14ac:dyDescent="0.15">
      <c r="A41" s="1041"/>
      <c r="B41" s="1042"/>
      <c r="C41" s="1042"/>
      <c r="D41" s="1042"/>
      <c r="E41" s="1042"/>
      <c r="F41" s="1043"/>
      <c r="G41" s="595" t="s">
        <v>313</v>
      </c>
      <c r="H41" s="596"/>
      <c r="I41" s="596"/>
      <c r="J41" s="596"/>
      <c r="K41" s="596"/>
      <c r="L41" s="596"/>
      <c r="M41" s="596"/>
      <c r="N41" s="596"/>
      <c r="O41" s="596"/>
      <c r="P41" s="596"/>
      <c r="Q41" s="596"/>
      <c r="R41" s="596"/>
      <c r="S41" s="596"/>
      <c r="T41" s="596"/>
      <c r="U41" s="596"/>
      <c r="V41" s="596"/>
      <c r="W41" s="596"/>
      <c r="X41" s="596"/>
      <c r="Y41" s="596"/>
      <c r="Z41" s="596"/>
      <c r="AA41" s="596"/>
      <c r="AB41" s="597"/>
      <c r="AC41" s="595" t="s">
        <v>181</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hidden="1" customHeight="1" x14ac:dyDescent="0.15">
      <c r="A42" s="1041"/>
      <c r="B42" s="1042"/>
      <c r="C42" s="1042"/>
      <c r="D42" s="1042"/>
      <c r="E42" s="1042"/>
      <c r="F42" s="1043"/>
      <c r="G42" s="80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0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hidden="1"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7"/>
      <c r="Z43" s="388"/>
      <c r="AA43" s="388"/>
      <c r="AB43" s="802"/>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c r="AY43" s="34">
        <f t="shared" ref="AY43:AY53" si="3">$AY$41</f>
        <v>0</v>
      </c>
    </row>
    <row r="44" spans="1:51" ht="24.75" hidden="1"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hidden="1"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hidden="1"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hidden="1"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hidden="1"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hidden="1"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hidden="1"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hidden="1"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hidden="1"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hidden="1"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hidden="1" customHeight="1" thickBot="1" x14ac:dyDescent="0.2"/>
    <row r="55" spans="1:51" ht="30" hidden="1" customHeight="1" x14ac:dyDescent="0.15">
      <c r="A55" s="1047" t="s">
        <v>28</v>
      </c>
      <c r="B55" s="1048"/>
      <c r="C55" s="1048"/>
      <c r="D55" s="1048"/>
      <c r="E55" s="1048"/>
      <c r="F55" s="1049"/>
      <c r="G55" s="595" t="s">
        <v>182</v>
      </c>
      <c r="H55" s="596"/>
      <c r="I55" s="596"/>
      <c r="J55" s="596"/>
      <c r="K55" s="596"/>
      <c r="L55" s="596"/>
      <c r="M55" s="596"/>
      <c r="N55" s="596"/>
      <c r="O55" s="596"/>
      <c r="P55" s="596"/>
      <c r="Q55" s="596"/>
      <c r="R55" s="596"/>
      <c r="S55" s="596"/>
      <c r="T55" s="596"/>
      <c r="U55" s="596"/>
      <c r="V55" s="596"/>
      <c r="W55" s="596"/>
      <c r="X55" s="596"/>
      <c r="Y55" s="596"/>
      <c r="Z55" s="596"/>
      <c r="AA55" s="596"/>
      <c r="AB55" s="597"/>
      <c r="AC55" s="595" t="s">
        <v>269</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hidden="1" customHeight="1" x14ac:dyDescent="0.15">
      <c r="A56" s="1041"/>
      <c r="B56" s="1042"/>
      <c r="C56" s="1042"/>
      <c r="D56" s="1042"/>
      <c r="E56" s="1042"/>
      <c r="F56" s="1043"/>
      <c r="G56" s="80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0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hidden="1"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7"/>
      <c r="Z57" s="388"/>
      <c r="AA57" s="388"/>
      <c r="AB57" s="802"/>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c r="AY57" s="34">
        <f t="shared" ref="AY57:AY67" si="4">$AY$55</f>
        <v>0</v>
      </c>
    </row>
    <row r="58" spans="1:51" ht="24.75" hidden="1"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hidden="1"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hidden="1"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hidden="1"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hidden="1"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hidden="1"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hidden="1"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hidden="1"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hidden="1"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hidden="1" customHeight="1" thickBot="1" x14ac:dyDescent="0.2">
      <c r="A67" s="1041"/>
      <c r="B67" s="1042"/>
      <c r="C67" s="1042"/>
      <c r="D67" s="1042"/>
      <c r="E67" s="1042"/>
      <c r="F67" s="1043"/>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hidden="1" customHeight="1" x14ac:dyDescent="0.15">
      <c r="A68" s="1041"/>
      <c r="B68" s="1042"/>
      <c r="C68" s="1042"/>
      <c r="D68" s="1042"/>
      <c r="E68" s="1042"/>
      <c r="F68" s="1043"/>
      <c r="G68" s="595" t="s">
        <v>270</v>
      </c>
      <c r="H68" s="596"/>
      <c r="I68" s="596"/>
      <c r="J68" s="596"/>
      <c r="K68" s="596"/>
      <c r="L68" s="596"/>
      <c r="M68" s="596"/>
      <c r="N68" s="596"/>
      <c r="O68" s="596"/>
      <c r="P68" s="596"/>
      <c r="Q68" s="596"/>
      <c r="R68" s="596"/>
      <c r="S68" s="596"/>
      <c r="T68" s="596"/>
      <c r="U68" s="596"/>
      <c r="V68" s="596"/>
      <c r="W68" s="596"/>
      <c r="X68" s="596"/>
      <c r="Y68" s="596"/>
      <c r="Z68" s="596"/>
      <c r="AA68" s="596"/>
      <c r="AB68" s="597"/>
      <c r="AC68" s="595" t="s">
        <v>271</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hidden="1" customHeight="1" x14ac:dyDescent="0.15">
      <c r="A69" s="1041"/>
      <c r="B69" s="1042"/>
      <c r="C69" s="1042"/>
      <c r="D69" s="1042"/>
      <c r="E69" s="1042"/>
      <c r="F69" s="1043"/>
      <c r="G69" s="80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0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hidden="1"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7"/>
      <c r="Z70" s="388"/>
      <c r="AA70" s="388"/>
      <c r="AB70" s="802"/>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c r="AY70" s="34">
        <f t="shared" ref="AY70:AY80" si="5">$AY$68</f>
        <v>0</v>
      </c>
    </row>
    <row r="71" spans="1:51" ht="24.75" hidden="1"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hidden="1"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hidden="1"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hidden="1"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hidden="1"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hidden="1"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hidden="1"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hidden="1"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hidden="1"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hidden="1" customHeight="1" thickBot="1" x14ac:dyDescent="0.2">
      <c r="A80" s="1041"/>
      <c r="B80" s="1042"/>
      <c r="C80" s="1042"/>
      <c r="D80" s="1042"/>
      <c r="E80" s="1042"/>
      <c r="F80" s="1043"/>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hidden="1" customHeight="1" x14ac:dyDescent="0.15">
      <c r="A81" s="1041"/>
      <c r="B81" s="1042"/>
      <c r="C81" s="1042"/>
      <c r="D81" s="1042"/>
      <c r="E81" s="1042"/>
      <c r="F81" s="1043"/>
      <c r="G81" s="595" t="s">
        <v>272</v>
      </c>
      <c r="H81" s="596"/>
      <c r="I81" s="596"/>
      <c r="J81" s="596"/>
      <c r="K81" s="596"/>
      <c r="L81" s="596"/>
      <c r="M81" s="596"/>
      <c r="N81" s="596"/>
      <c r="O81" s="596"/>
      <c r="P81" s="596"/>
      <c r="Q81" s="596"/>
      <c r="R81" s="596"/>
      <c r="S81" s="596"/>
      <c r="T81" s="596"/>
      <c r="U81" s="596"/>
      <c r="V81" s="596"/>
      <c r="W81" s="596"/>
      <c r="X81" s="596"/>
      <c r="Y81" s="596"/>
      <c r="Z81" s="596"/>
      <c r="AA81" s="596"/>
      <c r="AB81" s="597"/>
      <c r="AC81" s="595" t="s">
        <v>273</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hidden="1" customHeight="1" x14ac:dyDescent="0.15">
      <c r="A82" s="1041"/>
      <c r="B82" s="1042"/>
      <c r="C82" s="1042"/>
      <c r="D82" s="1042"/>
      <c r="E82" s="1042"/>
      <c r="F82" s="1043"/>
      <c r="G82" s="80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0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hidden="1"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7"/>
      <c r="Z83" s="388"/>
      <c r="AA83" s="388"/>
      <c r="AB83" s="802"/>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c r="AY83" s="34">
        <f t="shared" ref="AY83:AY93" si="6">$AY$81</f>
        <v>0</v>
      </c>
    </row>
    <row r="84" spans="1:51" ht="24.75" hidden="1"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hidden="1"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hidden="1"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hidden="1"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hidden="1"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hidden="1"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hidden="1"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hidden="1"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hidden="1"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hidden="1" customHeight="1" thickBot="1" x14ac:dyDescent="0.2">
      <c r="A93" s="1041"/>
      <c r="B93" s="1042"/>
      <c r="C93" s="1042"/>
      <c r="D93" s="1042"/>
      <c r="E93" s="1042"/>
      <c r="F93" s="1043"/>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hidden="1" customHeight="1" x14ac:dyDescent="0.15">
      <c r="A94" s="1041"/>
      <c r="B94" s="1042"/>
      <c r="C94" s="1042"/>
      <c r="D94" s="1042"/>
      <c r="E94" s="1042"/>
      <c r="F94" s="1043"/>
      <c r="G94" s="595" t="s">
        <v>274</v>
      </c>
      <c r="H94" s="596"/>
      <c r="I94" s="596"/>
      <c r="J94" s="596"/>
      <c r="K94" s="596"/>
      <c r="L94" s="596"/>
      <c r="M94" s="596"/>
      <c r="N94" s="596"/>
      <c r="O94" s="596"/>
      <c r="P94" s="596"/>
      <c r="Q94" s="596"/>
      <c r="R94" s="596"/>
      <c r="S94" s="596"/>
      <c r="T94" s="596"/>
      <c r="U94" s="596"/>
      <c r="V94" s="596"/>
      <c r="W94" s="596"/>
      <c r="X94" s="596"/>
      <c r="Y94" s="596"/>
      <c r="Z94" s="596"/>
      <c r="AA94" s="596"/>
      <c r="AB94" s="597"/>
      <c r="AC94" s="595" t="s">
        <v>183</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hidden="1" customHeight="1" x14ac:dyDescent="0.15">
      <c r="A95" s="1041"/>
      <c r="B95" s="1042"/>
      <c r="C95" s="1042"/>
      <c r="D95" s="1042"/>
      <c r="E95" s="1042"/>
      <c r="F95" s="1043"/>
      <c r="G95" s="80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0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hidden="1"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7"/>
      <c r="Z96" s="388"/>
      <c r="AA96" s="388"/>
      <c r="AB96" s="802"/>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c r="AY96" s="34">
        <f t="shared" ref="AY96:AY106" si="7">$AY$94</f>
        <v>0</v>
      </c>
    </row>
    <row r="97" spans="1:51" ht="24.75" hidden="1"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hidden="1"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hidden="1"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hidden="1"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hidden="1"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hidden="1"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hidden="1"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hidden="1"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hidden="1"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hidden="1"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hidden="1" customHeight="1" thickBot="1" x14ac:dyDescent="0.2"/>
    <row r="108" spans="1:51" ht="30" hidden="1" customHeight="1" x14ac:dyDescent="0.15">
      <c r="A108" s="1047" t="s">
        <v>28</v>
      </c>
      <c r="B108" s="1048"/>
      <c r="C108" s="1048"/>
      <c r="D108" s="1048"/>
      <c r="E108" s="1048"/>
      <c r="F108" s="1049"/>
      <c r="G108" s="595" t="s">
        <v>184</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hidden="1" customHeight="1" x14ac:dyDescent="0.15">
      <c r="A109" s="1041"/>
      <c r="B109" s="1042"/>
      <c r="C109" s="1042"/>
      <c r="D109" s="1042"/>
      <c r="E109" s="1042"/>
      <c r="F109" s="1043"/>
      <c r="G109" s="80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0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hidden="1"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2"/>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c r="AY110" s="34">
        <f t="shared" ref="AY110:AY120" si="8">$AY$108</f>
        <v>0</v>
      </c>
    </row>
    <row r="111" spans="1:51" ht="24.75" hidden="1"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hidden="1"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hidden="1"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hidden="1"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hidden="1"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hidden="1"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hidden="1"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hidden="1"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hidden="1"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hidden="1" customHeight="1" thickBot="1" x14ac:dyDescent="0.2">
      <c r="A120" s="1041"/>
      <c r="B120" s="1042"/>
      <c r="C120" s="1042"/>
      <c r="D120" s="1042"/>
      <c r="E120" s="1042"/>
      <c r="F120" s="1043"/>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hidden="1" customHeight="1" x14ac:dyDescent="0.15">
      <c r="A121" s="1041"/>
      <c r="B121" s="1042"/>
      <c r="C121" s="1042"/>
      <c r="D121" s="1042"/>
      <c r="E121" s="1042"/>
      <c r="F121" s="1043"/>
      <c r="G121" s="595" t="s">
        <v>276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hidden="1" customHeight="1" x14ac:dyDescent="0.15">
      <c r="A122" s="1041"/>
      <c r="B122" s="1042"/>
      <c r="C122" s="1042"/>
      <c r="D122" s="1042"/>
      <c r="E122" s="1042"/>
      <c r="F122" s="1043"/>
      <c r="G122" s="80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0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hidden="1"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2"/>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c r="AY123" s="34">
        <f t="shared" ref="AY123:AY133" si="9">$AY$121</f>
        <v>0</v>
      </c>
    </row>
    <row r="124" spans="1:51" ht="24.75" hidden="1"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hidden="1"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hidden="1"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hidden="1"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hidden="1"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hidden="1"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hidden="1"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hidden="1"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hidden="1"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hidden="1" customHeight="1" thickBot="1" x14ac:dyDescent="0.2">
      <c r="A133" s="1041"/>
      <c r="B133" s="1042"/>
      <c r="C133" s="1042"/>
      <c r="D133" s="1042"/>
      <c r="E133" s="1042"/>
      <c r="F133" s="1043"/>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hidden="1" customHeight="1" x14ac:dyDescent="0.15">
      <c r="A134" s="1041"/>
      <c r="B134" s="1042"/>
      <c r="C134" s="1042"/>
      <c r="D134" s="1042"/>
      <c r="E134" s="1042"/>
      <c r="F134" s="1043"/>
      <c r="G134" s="595" t="s">
        <v>278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279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hidden="1" customHeight="1" x14ac:dyDescent="0.15">
      <c r="A135" s="1041"/>
      <c r="B135" s="1042"/>
      <c r="C135" s="1042"/>
      <c r="D135" s="1042"/>
      <c r="E135" s="1042"/>
      <c r="F135" s="1043"/>
      <c r="G135" s="80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0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hidden="1"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2"/>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c r="AY136" s="34">
        <f t="shared" ref="AY136:AY146" si="10">$AY$134</f>
        <v>0</v>
      </c>
    </row>
    <row r="137" spans="1:51" ht="24.75" hidden="1"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hidden="1"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hidden="1"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hidden="1"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hidden="1"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hidden="1"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hidden="1"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hidden="1"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hidden="1"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hidden="1" customHeight="1" thickBot="1" x14ac:dyDescent="0.2">
      <c r="A146" s="1041"/>
      <c r="B146" s="1042"/>
      <c r="C146" s="1042"/>
      <c r="D146" s="1042"/>
      <c r="E146" s="1042"/>
      <c r="F146" s="1043"/>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hidden="1" customHeight="1" x14ac:dyDescent="0.15">
      <c r="A147" s="1041"/>
      <c r="B147" s="1042"/>
      <c r="C147" s="1042"/>
      <c r="D147" s="1042"/>
      <c r="E147" s="1042"/>
      <c r="F147" s="1043"/>
      <c r="G147" s="595" t="s">
        <v>280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hidden="1" customHeight="1" x14ac:dyDescent="0.15">
      <c r="A148" s="1041"/>
      <c r="B148" s="1042"/>
      <c r="C148" s="1042"/>
      <c r="D148" s="1042"/>
      <c r="E148" s="1042"/>
      <c r="F148" s="1043"/>
      <c r="G148" s="80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0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hidden="1"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2"/>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c r="AY149" s="34">
        <f t="shared" ref="AY149:AY159" si="11">$AY$147</f>
        <v>0</v>
      </c>
    </row>
    <row r="150" spans="1:51" ht="24.75" hidden="1"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hidden="1"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hidden="1"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hidden="1"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hidden="1"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hidden="1"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hidden="1"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hidden="1"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hidden="1"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hidden="1"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hidden="1" customHeight="1" thickBot="1" x14ac:dyDescent="0.2"/>
    <row r="161" spans="1:51" ht="30" hidden="1" customHeight="1" x14ac:dyDescent="0.15">
      <c r="A161" s="1047" t="s">
        <v>28</v>
      </c>
      <c r="B161" s="1048"/>
      <c r="C161" s="1048"/>
      <c r="D161" s="1048"/>
      <c r="E161" s="1048"/>
      <c r="F161" s="1049"/>
      <c r="G161" s="595" t="s">
        <v>186</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hidden="1" customHeight="1" x14ac:dyDescent="0.15">
      <c r="A162" s="1041"/>
      <c r="B162" s="1042"/>
      <c r="C162" s="1042"/>
      <c r="D162" s="1042"/>
      <c r="E162" s="1042"/>
      <c r="F162" s="1043"/>
      <c r="G162" s="80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0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hidden="1"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2"/>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c r="AY163" s="34">
        <f t="shared" ref="AY163:AY173" si="12">$AY$161</f>
        <v>0</v>
      </c>
    </row>
    <row r="164" spans="1:51" ht="24.75" hidden="1"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hidden="1"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hidden="1"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hidden="1"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hidden="1"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hidden="1"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hidden="1"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hidden="1"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hidden="1"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hidden="1" customHeight="1" thickBot="1" x14ac:dyDescent="0.2">
      <c r="A173" s="1041"/>
      <c r="B173" s="1042"/>
      <c r="C173" s="1042"/>
      <c r="D173" s="1042"/>
      <c r="E173" s="1042"/>
      <c r="F173" s="1043"/>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hidden="1" customHeight="1" x14ac:dyDescent="0.15">
      <c r="A174" s="1041"/>
      <c r="B174" s="1042"/>
      <c r="C174" s="1042"/>
      <c r="D174" s="1042"/>
      <c r="E174" s="1042"/>
      <c r="F174" s="1043"/>
      <c r="G174" s="595" t="s">
        <v>282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hidden="1" customHeight="1" x14ac:dyDescent="0.15">
      <c r="A175" s="1041"/>
      <c r="B175" s="1042"/>
      <c r="C175" s="1042"/>
      <c r="D175" s="1042"/>
      <c r="E175" s="1042"/>
      <c r="F175" s="1043"/>
      <c r="G175" s="80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0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hidden="1"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2"/>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c r="AY176" s="34">
        <f t="shared" ref="AY176:AY186" si="13">$AY$174</f>
        <v>0</v>
      </c>
    </row>
    <row r="177" spans="1:51" ht="24.75" hidden="1"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hidden="1"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hidden="1"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hidden="1"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hidden="1"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hidden="1"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hidden="1"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hidden="1"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hidden="1"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hidden="1" customHeight="1" thickBot="1" x14ac:dyDescent="0.2">
      <c r="A186" s="1041"/>
      <c r="B186" s="1042"/>
      <c r="C186" s="1042"/>
      <c r="D186" s="1042"/>
      <c r="E186" s="1042"/>
      <c r="F186" s="1043"/>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hidden="1" customHeight="1" x14ac:dyDescent="0.15">
      <c r="A187" s="1041"/>
      <c r="B187" s="1042"/>
      <c r="C187" s="1042"/>
      <c r="D187" s="1042"/>
      <c r="E187" s="1042"/>
      <c r="F187" s="1043"/>
      <c r="G187" s="595" t="s">
        <v>285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hidden="1" customHeight="1" x14ac:dyDescent="0.15">
      <c r="A188" s="1041"/>
      <c r="B188" s="1042"/>
      <c r="C188" s="1042"/>
      <c r="D188" s="1042"/>
      <c r="E188" s="1042"/>
      <c r="F188" s="1043"/>
      <c r="G188" s="80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0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hidden="1"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2"/>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c r="AY189" s="34">
        <f t="shared" ref="AY189:AY199" si="14">$AY$187</f>
        <v>0</v>
      </c>
    </row>
    <row r="190" spans="1:51" ht="24.75" hidden="1"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hidden="1"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hidden="1"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hidden="1"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hidden="1"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hidden="1"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hidden="1"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hidden="1"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hidden="1"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hidden="1" customHeight="1" thickBot="1" x14ac:dyDescent="0.2">
      <c r="A199" s="1041"/>
      <c r="B199" s="1042"/>
      <c r="C199" s="1042"/>
      <c r="D199" s="1042"/>
      <c r="E199" s="1042"/>
      <c r="F199" s="1043"/>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hidden="1" customHeight="1" x14ac:dyDescent="0.15">
      <c r="A200" s="1041"/>
      <c r="B200" s="1042"/>
      <c r="C200" s="1042"/>
      <c r="D200" s="1042"/>
      <c r="E200" s="1042"/>
      <c r="F200" s="1043"/>
      <c r="G200" s="595" t="s">
        <v>286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187</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hidden="1" customHeight="1" x14ac:dyDescent="0.15">
      <c r="A201" s="1041"/>
      <c r="B201" s="1042"/>
      <c r="C201" s="1042"/>
      <c r="D201" s="1042"/>
      <c r="E201" s="1042"/>
      <c r="F201" s="1043"/>
      <c r="G201" s="80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0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hidden="1"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2"/>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c r="AY202" s="34">
        <f t="shared" ref="AY202:AY212" si="15">$AY$200</f>
        <v>0</v>
      </c>
    </row>
    <row r="203" spans="1:51" ht="24.75" hidden="1"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hidden="1"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hidden="1"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hidden="1"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hidden="1"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hidden="1"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hidden="1"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hidden="1"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hidden="1"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hidden="1"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hidden="1" customHeight="1" thickBot="1" x14ac:dyDescent="0.2"/>
    <row r="214" spans="1:51" ht="30" hidden="1" customHeight="1" x14ac:dyDescent="0.15">
      <c r="A214" s="1038" t="s">
        <v>28</v>
      </c>
      <c r="B214" s="1039"/>
      <c r="C214" s="1039"/>
      <c r="D214" s="1039"/>
      <c r="E214" s="1039"/>
      <c r="F214" s="1040"/>
      <c r="G214" s="595" t="s">
        <v>188</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hidden="1" customHeight="1" x14ac:dyDescent="0.15">
      <c r="A215" s="1041"/>
      <c r="B215" s="1042"/>
      <c r="C215" s="1042"/>
      <c r="D215" s="1042"/>
      <c r="E215" s="1042"/>
      <c r="F215" s="1043"/>
      <c r="G215" s="80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0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hidden="1"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2"/>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c r="AY216" s="34">
        <f t="shared" ref="AY216:AY226" si="16">$AY$214</f>
        <v>0</v>
      </c>
    </row>
    <row r="217" spans="1:51" ht="24.75" hidden="1"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hidden="1"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hidden="1"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hidden="1"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hidden="1"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hidden="1"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hidden="1"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hidden="1"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hidden="1"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hidden="1" customHeight="1" thickBot="1" x14ac:dyDescent="0.2">
      <c r="A226" s="1041"/>
      <c r="B226" s="1042"/>
      <c r="C226" s="1042"/>
      <c r="D226" s="1042"/>
      <c r="E226" s="1042"/>
      <c r="F226" s="1043"/>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hidden="1" customHeight="1" x14ac:dyDescent="0.15">
      <c r="A227" s="1041"/>
      <c r="B227" s="1042"/>
      <c r="C227" s="1042"/>
      <c r="D227" s="1042"/>
      <c r="E227" s="1042"/>
      <c r="F227" s="1043"/>
      <c r="G227" s="595" t="s">
        <v>288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289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hidden="1" customHeight="1" x14ac:dyDescent="0.15">
      <c r="A228" s="1041"/>
      <c r="B228" s="1042"/>
      <c r="C228" s="1042"/>
      <c r="D228" s="1042"/>
      <c r="E228" s="1042"/>
      <c r="F228" s="1043"/>
      <c r="G228" s="80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0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hidden="1"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2"/>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c r="AY229" s="34">
        <f t="shared" ref="AY229:AY239" si="17">$AY$227</f>
        <v>0</v>
      </c>
    </row>
    <row r="230" spans="1:51" ht="24.75" hidden="1"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hidden="1"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hidden="1"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hidden="1"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hidden="1"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hidden="1"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hidden="1"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hidden="1"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hidden="1"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hidden="1" customHeight="1" thickBot="1" x14ac:dyDescent="0.2">
      <c r="A239" s="1041"/>
      <c r="B239" s="1042"/>
      <c r="C239" s="1042"/>
      <c r="D239" s="1042"/>
      <c r="E239" s="1042"/>
      <c r="F239" s="1043"/>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hidden="1" customHeight="1" x14ac:dyDescent="0.15">
      <c r="A240" s="1041"/>
      <c r="B240" s="1042"/>
      <c r="C240" s="1042"/>
      <c r="D240" s="1042"/>
      <c r="E240" s="1042"/>
      <c r="F240" s="1043"/>
      <c r="G240" s="595" t="s">
        <v>290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hidden="1" customHeight="1" x14ac:dyDescent="0.15">
      <c r="A241" s="1041"/>
      <c r="B241" s="1042"/>
      <c r="C241" s="1042"/>
      <c r="D241" s="1042"/>
      <c r="E241" s="1042"/>
      <c r="F241" s="1043"/>
      <c r="G241" s="80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0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hidden="1"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2"/>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c r="AY242" s="34">
        <f t="shared" ref="AY242:AY252" si="18">$AY$240</f>
        <v>0</v>
      </c>
    </row>
    <row r="243" spans="1:51" ht="24.75" hidden="1"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hidden="1"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hidden="1"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hidden="1"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hidden="1"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hidden="1"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hidden="1"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hidden="1"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hidden="1"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hidden="1" customHeight="1" thickBot="1" x14ac:dyDescent="0.2">
      <c r="A252" s="1041"/>
      <c r="B252" s="1042"/>
      <c r="C252" s="1042"/>
      <c r="D252" s="1042"/>
      <c r="E252" s="1042"/>
      <c r="F252" s="1043"/>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hidden="1" customHeight="1" x14ac:dyDescent="0.15">
      <c r="A253" s="1041"/>
      <c r="B253" s="1042"/>
      <c r="C253" s="1042"/>
      <c r="D253" s="1042"/>
      <c r="E253" s="1042"/>
      <c r="F253" s="1043"/>
      <c r="G253" s="595" t="s">
        <v>292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189</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hidden="1" customHeight="1" x14ac:dyDescent="0.15">
      <c r="A254" s="1041"/>
      <c r="B254" s="1042"/>
      <c r="C254" s="1042"/>
      <c r="D254" s="1042"/>
      <c r="E254" s="1042"/>
      <c r="F254" s="1043"/>
      <c r="G254" s="80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0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hidden="1"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2"/>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c r="AY255" s="34">
        <f t="shared" ref="AY255:AY265" si="19">$AY$253</f>
        <v>0</v>
      </c>
    </row>
    <row r="256" spans="1:51" ht="24.75" hidden="1"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hidden="1"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hidden="1"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hidden="1"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hidden="1"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hidden="1"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hidden="1"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hidden="1"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hidden="1"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hidden="1"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F1323" sqref="AF132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3"/>
      <c r="B3" s="363"/>
      <c r="C3" s="363" t="s">
        <v>26</v>
      </c>
      <c r="D3" s="363"/>
      <c r="E3" s="363"/>
      <c r="F3" s="363"/>
      <c r="G3" s="363"/>
      <c r="H3" s="363"/>
      <c r="I3" s="363"/>
      <c r="J3" s="152" t="s">
        <v>295</v>
      </c>
      <c r="K3" s="364"/>
      <c r="L3" s="364"/>
      <c r="M3" s="364"/>
      <c r="N3" s="364"/>
      <c r="O3" s="364"/>
      <c r="P3" s="247" t="s">
        <v>27</v>
      </c>
      <c r="Q3" s="247"/>
      <c r="R3" s="247"/>
      <c r="S3" s="247"/>
      <c r="T3" s="247"/>
      <c r="U3" s="247"/>
      <c r="V3" s="247"/>
      <c r="W3" s="247"/>
      <c r="X3" s="247"/>
      <c r="Y3" s="365" t="s">
        <v>347</v>
      </c>
      <c r="Z3" s="366"/>
      <c r="AA3" s="366"/>
      <c r="AB3" s="366"/>
      <c r="AC3" s="152" t="s">
        <v>332</v>
      </c>
      <c r="AD3" s="152"/>
      <c r="AE3" s="152"/>
      <c r="AF3" s="152"/>
      <c r="AG3" s="152"/>
      <c r="AH3" s="365" t="s">
        <v>257</v>
      </c>
      <c r="AI3" s="363"/>
      <c r="AJ3" s="363"/>
      <c r="AK3" s="363"/>
      <c r="AL3" s="363" t="s">
        <v>21</v>
      </c>
      <c r="AM3" s="363"/>
      <c r="AN3" s="363"/>
      <c r="AO3" s="367"/>
      <c r="AP3" s="368" t="s">
        <v>296</v>
      </c>
      <c r="AQ3" s="368"/>
      <c r="AR3" s="368"/>
      <c r="AS3" s="368"/>
      <c r="AT3" s="368"/>
      <c r="AU3" s="368"/>
      <c r="AV3" s="368"/>
      <c r="AW3" s="368"/>
      <c r="AX3" s="368"/>
      <c r="AY3">
        <f>$AY$2</f>
        <v>1</v>
      </c>
    </row>
    <row r="4" spans="1:51" ht="26.25" customHeight="1" x14ac:dyDescent="0.15">
      <c r="A4" s="1052">
        <v>1</v>
      </c>
      <c r="B4" s="1052">
        <v>1</v>
      </c>
      <c r="C4" s="361" t="s">
        <v>807</v>
      </c>
      <c r="D4" s="346"/>
      <c r="E4" s="346"/>
      <c r="F4" s="346"/>
      <c r="G4" s="346"/>
      <c r="H4" s="346"/>
      <c r="I4" s="346"/>
      <c r="J4" s="347">
        <v>9110001003189</v>
      </c>
      <c r="K4" s="348"/>
      <c r="L4" s="348"/>
      <c r="M4" s="348"/>
      <c r="N4" s="348"/>
      <c r="O4" s="348"/>
      <c r="P4" s="362" t="s">
        <v>808</v>
      </c>
      <c r="Q4" s="349"/>
      <c r="R4" s="349"/>
      <c r="S4" s="349"/>
      <c r="T4" s="349"/>
      <c r="U4" s="349"/>
      <c r="V4" s="349"/>
      <c r="W4" s="349"/>
      <c r="X4" s="349"/>
      <c r="Y4" s="350">
        <v>0.6</v>
      </c>
      <c r="Z4" s="351"/>
      <c r="AA4" s="351"/>
      <c r="AB4" s="352"/>
      <c r="AC4" s="1053" t="s">
        <v>367</v>
      </c>
      <c r="AD4" s="1053"/>
      <c r="AE4" s="1053"/>
      <c r="AF4" s="1053"/>
      <c r="AG4" s="1053"/>
      <c r="AH4" s="355" t="s">
        <v>394</v>
      </c>
      <c r="AI4" s="356"/>
      <c r="AJ4" s="356"/>
      <c r="AK4" s="356"/>
      <c r="AL4" s="357" t="s">
        <v>806</v>
      </c>
      <c r="AM4" s="358"/>
      <c r="AN4" s="358"/>
      <c r="AO4" s="359"/>
      <c r="AP4" s="360" t="s">
        <v>394</v>
      </c>
      <c r="AQ4" s="360"/>
      <c r="AR4" s="360"/>
      <c r="AS4" s="360"/>
      <c r="AT4" s="360"/>
      <c r="AU4" s="360"/>
      <c r="AV4" s="360"/>
      <c r="AW4" s="360"/>
      <c r="AX4" s="360"/>
      <c r="AY4">
        <f>$AY$2</f>
        <v>1</v>
      </c>
    </row>
    <row r="5" spans="1:51" ht="26.25" hidden="1" customHeight="1" x14ac:dyDescent="0.15">
      <c r="A5" s="1052">
        <v>2</v>
      </c>
      <c r="B5" s="105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3"/>
      <c r="AD5" s="1053"/>
      <c r="AE5" s="1053"/>
      <c r="AF5" s="1053"/>
      <c r="AG5" s="1053"/>
      <c r="AH5" s="355"/>
      <c r="AI5" s="356"/>
      <c r="AJ5" s="356"/>
      <c r="AK5" s="356"/>
      <c r="AL5" s="357"/>
      <c r="AM5" s="358"/>
      <c r="AN5" s="358"/>
      <c r="AO5" s="359"/>
      <c r="AP5" s="360"/>
      <c r="AQ5" s="360"/>
      <c r="AR5" s="360"/>
      <c r="AS5" s="360"/>
      <c r="AT5" s="360"/>
      <c r="AU5" s="360"/>
      <c r="AV5" s="360"/>
      <c r="AW5" s="360"/>
      <c r="AX5" s="360"/>
      <c r="AY5">
        <f>COUNTA($C$5)</f>
        <v>0</v>
      </c>
    </row>
    <row r="6" spans="1:51" ht="26.25" hidden="1" customHeight="1" x14ac:dyDescent="0.15">
      <c r="A6" s="1052">
        <v>3</v>
      </c>
      <c r="B6" s="105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3"/>
      <c r="AD6" s="1053"/>
      <c r="AE6" s="1053"/>
      <c r="AF6" s="1053"/>
      <c r="AG6" s="1053"/>
      <c r="AH6" s="355"/>
      <c r="AI6" s="356"/>
      <c r="AJ6" s="356"/>
      <c r="AK6" s="356"/>
      <c r="AL6" s="357"/>
      <c r="AM6" s="358"/>
      <c r="AN6" s="358"/>
      <c r="AO6" s="359"/>
      <c r="AP6" s="360"/>
      <c r="AQ6" s="360"/>
      <c r="AR6" s="360"/>
      <c r="AS6" s="360"/>
      <c r="AT6" s="360"/>
      <c r="AU6" s="360"/>
      <c r="AV6" s="360"/>
      <c r="AW6" s="360"/>
      <c r="AX6" s="360"/>
      <c r="AY6">
        <f>COUNTA($C$6)</f>
        <v>0</v>
      </c>
    </row>
    <row r="7" spans="1:51" ht="26.25" hidden="1" customHeight="1" x14ac:dyDescent="0.15">
      <c r="A7" s="1052">
        <v>4</v>
      </c>
      <c r="B7" s="105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3"/>
      <c r="AD7" s="1053"/>
      <c r="AE7" s="1053"/>
      <c r="AF7" s="1053"/>
      <c r="AG7" s="1053"/>
      <c r="AH7" s="355"/>
      <c r="AI7" s="356"/>
      <c r="AJ7" s="356"/>
      <c r="AK7" s="356"/>
      <c r="AL7" s="357"/>
      <c r="AM7" s="358"/>
      <c r="AN7" s="358"/>
      <c r="AO7" s="359"/>
      <c r="AP7" s="360"/>
      <c r="AQ7" s="360"/>
      <c r="AR7" s="360"/>
      <c r="AS7" s="360"/>
      <c r="AT7" s="360"/>
      <c r="AU7" s="360"/>
      <c r="AV7" s="360"/>
      <c r="AW7" s="360"/>
      <c r="AX7" s="360"/>
      <c r="AY7">
        <f>COUNTA($C$7)</f>
        <v>0</v>
      </c>
    </row>
    <row r="8" spans="1:51" ht="26.25" hidden="1" customHeight="1" x14ac:dyDescent="0.15">
      <c r="A8" s="1052">
        <v>5</v>
      </c>
      <c r="B8" s="105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3"/>
      <c r="AD8" s="1053"/>
      <c r="AE8" s="1053"/>
      <c r="AF8" s="1053"/>
      <c r="AG8" s="1053"/>
      <c r="AH8" s="355"/>
      <c r="AI8" s="356"/>
      <c r="AJ8" s="356"/>
      <c r="AK8" s="356"/>
      <c r="AL8" s="357"/>
      <c r="AM8" s="358"/>
      <c r="AN8" s="358"/>
      <c r="AO8" s="359"/>
      <c r="AP8" s="360"/>
      <c r="AQ8" s="360"/>
      <c r="AR8" s="360"/>
      <c r="AS8" s="360"/>
      <c r="AT8" s="360"/>
      <c r="AU8" s="360"/>
      <c r="AV8" s="360"/>
      <c r="AW8" s="360"/>
      <c r="AX8" s="360"/>
      <c r="AY8">
        <f>COUNTA($C$8)</f>
        <v>0</v>
      </c>
    </row>
    <row r="9" spans="1:51" ht="26.25" hidden="1" customHeight="1" x14ac:dyDescent="0.15">
      <c r="A9" s="1052">
        <v>6</v>
      </c>
      <c r="B9" s="105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3"/>
      <c r="AD9" s="1053"/>
      <c r="AE9" s="1053"/>
      <c r="AF9" s="1053"/>
      <c r="AG9" s="1053"/>
      <c r="AH9" s="355"/>
      <c r="AI9" s="356"/>
      <c r="AJ9" s="356"/>
      <c r="AK9" s="356"/>
      <c r="AL9" s="357"/>
      <c r="AM9" s="358"/>
      <c r="AN9" s="358"/>
      <c r="AO9" s="359"/>
      <c r="AP9" s="360"/>
      <c r="AQ9" s="360"/>
      <c r="AR9" s="360"/>
      <c r="AS9" s="360"/>
      <c r="AT9" s="360"/>
      <c r="AU9" s="360"/>
      <c r="AV9" s="360"/>
      <c r="AW9" s="360"/>
      <c r="AX9" s="360"/>
      <c r="AY9">
        <f>COUNTA($C$9)</f>
        <v>0</v>
      </c>
    </row>
    <row r="10" spans="1:51" ht="26.25" hidden="1" customHeight="1" x14ac:dyDescent="0.15">
      <c r="A10" s="1052">
        <v>7</v>
      </c>
      <c r="B10" s="105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3"/>
      <c r="AD10" s="1053"/>
      <c r="AE10" s="1053"/>
      <c r="AF10" s="1053"/>
      <c r="AG10" s="1053"/>
      <c r="AH10" s="355"/>
      <c r="AI10" s="356"/>
      <c r="AJ10" s="356"/>
      <c r="AK10" s="356"/>
      <c r="AL10" s="357"/>
      <c r="AM10" s="358"/>
      <c r="AN10" s="358"/>
      <c r="AO10" s="359"/>
      <c r="AP10" s="360"/>
      <c r="AQ10" s="360"/>
      <c r="AR10" s="360"/>
      <c r="AS10" s="360"/>
      <c r="AT10" s="360"/>
      <c r="AU10" s="360"/>
      <c r="AV10" s="360"/>
      <c r="AW10" s="360"/>
      <c r="AX10" s="360"/>
      <c r="AY10">
        <f>COUNTA($C$10)</f>
        <v>0</v>
      </c>
    </row>
    <row r="11" spans="1:51" ht="26.25" hidden="1" customHeight="1" x14ac:dyDescent="0.15">
      <c r="A11" s="1052">
        <v>8</v>
      </c>
      <c r="B11" s="105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3"/>
      <c r="AD11" s="1053"/>
      <c r="AE11" s="1053"/>
      <c r="AF11" s="1053"/>
      <c r="AG11" s="1053"/>
      <c r="AH11" s="355"/>
      <c r="AI11" s="356"/>
      <c r="AJ11" s="356"/>
      <c r="AK11" s="356"/>
      <c r="AL11" s="357"/>
      <c r="AM11" s="358"/>
      <c r="AN11" s="358"/>
      <c r="AO11" s="359"/>
      <c r="AP11" s="360"/>
      <c r="AQ11" s="360"/>
      <c r="AR11" s="360"/>
      <c r="AS11" s="360"/>
      <c r="AT11" s="360"/>
      <c r="AU11" s="360"/>
      <c r="AV11" s="360"/>
      <c r="AW11" s="360"/>
      <c r="AX11" s="360"/>
      <c r="AY11">
        <f>COUNTA($C$11)</f>
        <v>0</v>
      </c>
    </row>
    <row r="12" spans="1:51" ht="26.25" hidden="1" customHeight="1" x14ac:dyDescent="0.15">
      <c r="A12" s="1052">
        <v>9</v>
      </c>
      <c r="B12" s="105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3"/>
      <c r="AD12" s="1053"/>
      <c r="AE12" s="1053"/>
      <c r="AF12" s="1053"/>
      <c r="AG12" s="1053"/>
      <c r="AH12" s="355"/>
      <c r="AI12" s="356"/>
      <c r="AJ12" s="356"/>
      <c r="AK12" s="356"/>
      <c r="AL12" s="357"/>
      <c r="AM12" s="358"/>
      <c r="AN12" s="358"/>
      <c r="AO12" s="359"/>
      <c r="AP12" s="360"/>
      <c r="AQ12" s="360"/>
      <c r="AR12" s="360"/>
      <c r="AS12" s="360"/>
      <c r="AT12" s="360"/>
      <c r="AU12" s="360"/>
      <c r="AV12" s="360"/>
      <c r="AW12" s="360"/>
      <c r="AX12" s="360"/>
      <c r="AY12">
        <f>COUNTA($C$12)</f>
        <v>0</v>
      </c>
    </row>
    <row r="13" spans="1:51" ht="26.25" hidden="1" customHeight="1" x14ac:dyDescent="0.15">
      <c r="A13" s="1052">
        <v>10</v>
      </c>
      <c r="B13" s="105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3"/>
      <c r="AD13" s="1053"/>
      <c r="AE13" s="1053"/>
      <c r="AF13" s="1053"/>
      <c r="AG13" s="1053"/>
      <c r="AH13" s="355"/>
      <c r="AI13" s="356"/>
      <c r="AJ13" s="356"/>
      <c r="AK13" s="356"/>
      <c r="AL13" s="357"/>
      <c r="AM13" s="358"/>
      <c r="AN13" s="358"/>
      <c r="AO13" s="359"/>
      <c r="AP13" s="360"/>
      <c r="AQ13" s="360"/>
      <c r="AR13" s="360"/>
      <c r="AS13" s="360"/>
      <c r="AT13" s="360"/>
      <c r="AU13" s="360"/>
      <c r="AV13" s="360"/>
      <c r="AW13" s="360"/>
      <c r="AX13" s="360"/>
      <c r="AY13">
        <f>COUNTA($C$13)</f>
        <v>0</v>
      </c>
    </row>
    <row r="14" spans="1:51" ht="26.25" hidden="1" customHeight="1" x14ac:dyDescent="0.15">
      <c r="A14" s="1052">
        <v>11</v>
      </c>
      <c r="B14" s="105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3"/>
      <c r="AD14" s="1053"/>
      <c r="AE14" s="1053"/>
      <c r="AF14" s="1053"/>
      <c r="AG14" s="1053"/>
      <c r="AH14" s="355"/>
      <c r="AI14" s="356"/>
      <c r="AJ14" s="356"/>
      <c r="AK14" s="356"/>
      <c r="AL14" s="357"/>
      <c r="AM14" s="358"/>
      <c r="AN14" s="358"/>
      <c r="AO14" s="359"/>
      <c r="AP14" s="360"/>
      <c r="AQ14" s="360"/>
      <c r="AR14" s="360"/>
      <c r="AS14" s="360"/>
      <c r="AT14" s="360"/>
      <c r="AU14" s="360"/>
      <c r="AV14" s="360"/>
      <c r="AW14" s="360"/>
      <c r="AX14" s="360"/>
      <c r="AY14">
        <f>COUNTA($C$14)</f>
        <v>0</v>
      </c>
    </row>
    <row r="15" spans="1:51" ht="26.25" hidden="1" customHeight="1" x14ac:dyDescent="0.15">
      <c r="A15" s="1052">
        <v>12</v>
      </c>
      <c r="B15" s="105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3"/>
      <c r="AD15" s="1053"/>
      <c r="AE15" s="1053"/>
      <c r="AF15" s="1053"/>
      <c r="AG15" s="1053"/>
      <c r="AH15" s="355"/>
      <c r="AI15" s="356"/>
      <c r="AJ15" s="356"/>
      <c r="AK15" s="356"/>
      <c r="AL15" s="357"/>
      <c r="AM15" s="358"/>
      <c r="AN15" s="358"/>
      <c r="AO15" s="359"/>
      <c r="AP15" s="360"/>
      <c r="AQ15" s="360"/>
      <c r="AR15" s="360"/>
      <c r="AS15" s="360"/>
      <c r="AT15" s="360"/>
      <c r="AU15" s="360"/>
      <c r="AV15" s="360"/>
      <c r="AW15" s="360"/>
      <c r="AX15" s="360"/>
      <c r="AY15">
        <f>COUNTA($C$15)</f>
        <v>0</v>
      </c>
    </row>
    <row r="16" spans="1:51" ht="26.25" hidden="1" customHeight="1" x14ac:dyDescent="0.15">
      <c r="A16" s="1052">
        <v>13</v>
      </c>
      <c r="B16" s="105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3"/>
      <c r="AD16" s="1053"/>
      <c r="AE16" s="1053"/>
      <c r="AF16" s="1053"/>
      <c r="AG16" s="1053"/>
      <c r="AH16" s="355"/>
      <c r="AI16" s="356"/>
      <c r="AJ16" s="356"/>
      <c r="AK16" s="356"/>
      <c r="AL16" s="357"/>
      <c r="AM16" s="358"/>
      <c r="AN16" s="358"/>
      <c r="AO16" s="359"/>
      <c r="AP16" s="360"/>
      <c r="AQ16" s="360"/>
      <c r="AR16" s="360"/>
      <c r="AS16" s="360"/>
      <c r="AT16" s="360"/>
      <c r="AU16" s="360"/>
      <c r="AV16" s="360"/>
      <c r="AW16" s="360"/>
      <c r="AX16" s="360"/>
      <c r="AY16">
        <f>COUNTA($C$16)</f>
        <v>0</v>
      </c>
    </row>
    <row r="17" spans="1:51" ht="26.25" hidden="1" customHeight="1" x14ac:dyDescent="0.15">
      <c r="A17" s="1052">
        <v>14</v>
      </c>
      <c r="B17" s="105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3"/>
      <c r="AD17" s="1053"/>
      <c r="AE17" s="1053"/>
      <c r="AF17" s="1053"/>
      <c r="AG17" s="1053"/>
      <c r="AH17" s="355"/>
      <c r="AI17" s="356"/>
      <c r="AJ17" s="356"/>
      <c r="AK17" s="356"/>
      <c r="AL17" s="357"/>
      <c r="AM17" s="358"/>
      <c r="AN17" s="358"/>
      <c r="AO17" s="359"/>
      <c r="AP17" s="360"/>
      <c r="AQ17" s="360"/>
      <c r="AR17" s="360"/>
      <c r="AS17" s="360"/>
      <c r="AT17" s="360"/>
      <c r="AU17" s="360"/>
      <c r="AV17" s="360"/>
      <c r="AW17" s="360"/>
      <c r="AX17" s="360"/>
      <c r="AY17">
        <f>COUNTA($C$17)</f>
        <v>0</v>
      </c>
    </row>
    <row r="18" spans="1:51" ht="26.25" hidden="1" customHeight="1" x14ac:dyDescent="0.15">
      <c r="A18" s="1052">
        <v>15</v>
      </c>
      <c r="B18" s="105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3"/>
      <c r="AD18" s="1053"/>
      <c r="AE18" s="1053"/>
      <c r="AF18" s="1053"/>
      <c r="AG18" s="1053"/>
      <c r="AH18" s="355"/>
      <c r="AI18" s="356"/>
      <c r="AJ18" s="356"/>
      <c r="AK18" s="356"/>
      <c r="AL18" s="357"/>
      <c r="AM18" s="358"/>
      <c r="AN18" s="358"/>
      <c r="AO18" s="359"/>
      <c r="AP18" s="360"/>
      <c r="AQ18" s="360"/>
      <c r="AR18" s="360"/>
      <c r="AS18" s="360"/>
      <c r="AT18" s="360"/>
      <c r="AU18" s="360"/>
      <c r="AV18" s="360"/>
      <c r="AW18" s="360"/>
      <c r="AX18" s="360"/>
      <c r="AY18">
        <f>COUNTA($C$18)</f>
        <v>0</v>
      </c>
    </row>
    <row r="19" spans="1:51" ht="26.25" hidden="1" customHeight="1" x14ac:dyDescent="0.15">
      <c r="A19" s="1052">
        <v>16</v>
      </c>
      <c r="B19" s="105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3"/>
      <c r="AD19" s="1053"/>
      <c r="AE19" s="1053"/>
      <c r="AF19" s="1053"/>
      <c r="AG19" s="1053"/>
      <c r="AH19" s="355"/>
      <c r="AI19" s="356"/>
      <c r="AJ19" s="356"/>
      <c r="AK19" s="356"/>
      <c r="AL19" s="357"/>
      <c r="AM19" s="358"/>
      <c r="AN19" s="358"/>
      <c r="AO19" s="359"/>
      <c r="AP19" s="360"/>
      <c r="AQ19" s="360"/>
      <c r="AR19" s="360"/>
      <c r="AS19" s="360"/>
      <c r="AT19" s="360"/>
      <c r="AU19" s="360"/>
      <c r="AV19" s="360"/>
      <c r="AW19" s="360"/>
      <c r="AX19" s="360"/>
      <c r="AY19">
        <f>COUNTA($C$19)</f>
        <v>0</v>
      </c>
    </row>
    <row r="20" spans="1:51" ht="26.25" hidden="1" customHeight="1" x14ac:dyDescent="0.15">
      <c r="A20" s="1052">
        <v>17</v>
      </c>
      <c r="B20" s="105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3"/>
      <c r="AD20" s="1053"/>
      <c r="AE20" s="1053"/>
      <c r="AF20" s="1053"/>
      <c r="AG20" s="1053"/>
      <c r="AH20" s="355"/>
      <c r="AI20" s="356"/>
      <c r="AJ20" s="356"/>
      <c r="AK20" s="356"/>
      <c r="AL20" s="357"/>
      <c r="AM20" s="358"/>
      <c r="AN20" s="358"/>
      <c r="AO20" s="359"/>
      <c r="AP20" s="360"/>
      <c r="AQ20" s="360"/>
      <c r="AR20" s="360"/>
      <c r="AS20" s="360"/>
      <c r="AT20" s="360"/>
      <c r="AU20" s="360"/>
      <c r="AV20" s="360"/>
      <c r="AW20" s="360"/>
      <c r="AX20" s="360"/>
      <c r="AY20">
        <f>COUNTA($C$20)</f>
        <v>0</v>
      </c>
    </row>
    <row r="21" spans="1:51" ht="26.25" hidden="1" customHeight="1" x14ac:dyDescent="0.15">
      <c r="A21" s="1052">
        <v>18</v>
      </c>
      <c r="B21" s="105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3"/>
      <c r="AD21" s="1053"/>
      <c r="AE21" s="1053"/>
      <c r="AF21" s="1053"/>
      <c r="AG21" s="1053"/>
      <c r="AH21" s="355"/>
      <c r="AI21" s="356"/>
      <c r="AJ21" s="356"/>
      <c r="AK21" s="356"/>
      <c r="AL21" s="357"/>
      <c r="AM21" s="358"/>
      <c r="AN21" s="358"/>
      <c r="AO21" s="359"/>
      <c r="AP21" s="360"/>
      <c r="AQ21" s="360"/>
      <c r="AR21" s="360"/>
      <c r="AS21" s="360"/>
      <c r="AT21" s="360"/>
      <c r="AU21" s="360"/>
      <c r="AV21" s="360"/>
      <c r="AW21" s="360"/>
      <c r="AX21" s="360"/>
      <c r="AY21">
        <f>COUNTA($C$21)</f>
        <v>0</v>
      </c>
    </row>
    <row r="22" spans="1:51" ht="26.25" hidden="1" customHeight="1" x14ac:dyDescent="0.15">
      <c r="A22" s="1052">
        <v>19</v>
      </c>
      <c r="B22" s="105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3"/>
      <c r="AD22" s="1053"/>
      <c r="AE22" s="1053"/>
      <c r="AF22" s="1053"/>
      <c r="AG22" s="1053"/>
      <c r="AH22" s="355"/>
      <c r="AI22" s="356"/>
      <c r="AJ22" s="356"/>
      <c r="AK22" s="356"/>
      <c r="AL22" s="357"/>
      <c r="AM22" s="358"/>
      <c r="AN22" s="358"/>
      <c r="AO22" s="359"/>
      <c r="AP22" s="360"/>
      <c r="AQ22" s="360"/>
      <c r="AR22" s="360"/>
      <c r="AS22" s="360"/>
      <c r="AT22" s="360"/>
      <c r="AU22" s="360"/>
      <c r="AV22" s="360"/>
      <c r="AW22" s="360"/>
      <c r="AX22" s="360"/>
      <c r="AY22">
        <f>COUNTA($C$22)</f>
        <v>0</v>
      </c>
    </row>
    <row r="23" spans="1:51" ht="26.25" hidden="1" customHeight="1" x14ac:dyDescent="0.15">
      <c r="A23" s="1052">
        <v>20</v>
      </c>
      <c r="B23" s="105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3"/>
      <c r="AD23" s="1053"/>
      <c r="AE23" s="1053"/>
      <c r="AF23" s="1053"/>
      <c r="AG23" s="1053"/>
      <c r="AH23" s="355"/>
      <c r="AI23" s="356"/>
      <c r="AJ23" s="356"/>
      <c r="AK23" s="356"/>
      <c r="AL23" s="357"/>
      <c r="AM23" s="358"/>
      <c r="AN23" s="358"/>
      <c r="AO23" s="359"/>
      <c r="AP23" s="360"/>
      <c r="AQ23" s="360"/>
      <c r="AR23" s="360"/>
      <c r="AS23" s="360"/>
      <c r="AT23" s="360"/>
      <c r="AU23" s="360"/>
      <c r="AV23" s="360"/>
      <c r="AW23" s="360"/>
      <c r="AX23" s="360"/>
      <c r="AY23">
        <f>COUNTA($C$23)</f>
        <v>0</v>
      </c>
    </row>
    <row r="24" spans="1:51" ht="26.25" hidden="1" customHeight="1" x14ac:dyDescent="0.15">
      <c r="A24" s="1052">
        <v>21</v>
      </c>
      <c r="B24" s="105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3"/>
      <c r="AD24" s="1053"/>
      <c r="AE24" s="1053"/>
      <c r="AF24" s="1053"/>
      <c r="AG24" s="1053"/>
      <c r="AH24" s="355"/>
      <c r="AI24" s="356"/>
      <c r="AJ24" s="356"/>
      <c r="AK24" s="356"/>
      <c r="AL24" s="357"/>
      <c r="AM24" s="358"/>
      <c r="AN24" s="358"/>
      <c r="AO24" s="359"/>
      <c r="AP24" s="360"/>
      <c r="AQ24" s="360"/>
      <c r="AR24" s="360"/>
      <c r="AS24" s="360"/>
      <c r="AT24" s="360"/>
      <c r="AU24" s="360"/>
      <c r="AV24" s="360"/>
      <c r="AW24" s="360"/>
      <c r="AX24" s="360"/>
      <c r="AY24">
        <f>COUNTA($C$24)</f>
        <v>0</v>
      </c>
    </row>
    <row r="25" spans="1:51" ht="26.25" hidden="1" customHeight="1" x14ac:dyDescent="0.15">
      <c r="A25" s="1052">
        <v>22</v>
      </c>
      <c r="B25" s="105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3"/>
      <c r="AD25" s="1053"/>
      <c r="AE25" s="1053"/>
      <c r="AF25" s="1053"/>
      <c r="AG25" s="1053"/>
      <c r="AH25" s="355"/>
      <c r="AI25" s="356"/>
      <c r="AJ25" s="356"/>
      <c r="AK25" s="356"/>
      <c r="AL25" s="357"/>
      <c r="AM25" s="358"/>
      <c r="AN25" s="358"/>
      <c r="AO25" s="359"/>
      <c r="AP25" s="360"/>
      <c r="AQ25" s="360"/>
      <c r="AR25" s="360"/>
      <c r="AS25" s="360"/>
      <c r="AT25" s="360"/>
      <c r="AU25" s="360"/>
      <c r="AV25" s="360"/>
      <c r="AW25" s="360"/>
      <c r="AX25" s="360"/>
      <c r="AY25">
        <f>COUNTA($C$25)</f>
        <v>0</v>
      </c>
    </row>
    <row r="26" spans="1:51" ht="26.25" hidden="1" customHeight="1" x14ac:dyDescent="0.15">
      <c r="A26" s="1052">
        <v>23</v>
      </c>
      <c r="B26" s="105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3"/>
      <c r="AD26" s="1053"/>
      <c r="AE26" s="1053"/>
      <c r="AF26" s="1053"/>
      <c r="AG26" s="1053"/>
      <c r="AH26" s="355"/>
      <c r="AI26" s="356"/>
      <c r="AJ26" s="356"/>
      <c r="AK26" s="356"/>
      <c r="AL26" s="357"/>
      <c r="AM26" s="358"/>
      <c r="AN26" s="358"/>
      <c r="AO26" s="359"/>
      <c r="AP26" s="360"/>
      <c r="AQ26" s="360"/>
      <c r="AR26" s="360"/>
      <c r="AS26" s="360"/>
      <c r="AT26" s="360"/>
      <c r="AU26" s="360"/>
      <c r="AV26" s="360"/>
      <c r="AW26" s="360"/>
      <c r="AX26" s="360"/>
      <c r="AY26">
        <f>COUNTA($C$26)</f>
        <v>0</v>
      </c>
    </row>
    <row r="27" spans="1:51" ht="26.25" hidden="1" customHeight="1" x14ac:dyDescent="0.15">
      <c r="A27" s="1052">
        <v>24</v>
      </c>
      <c r="B27" s="105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3"/>
      <c r="AD27" s="1053"/>
      <c r="AE27" s="1053"/>
      <c r="AF27" s="1053"/>
      <c r="AG27" s="1053"/>
      <c r="AH27" s="355"/>
      <c r="AI27" s="356"/>
      <c r="AJ27" s="356"/>
      <c r="AK27" s="356"/>
      <c r="AL27" s="357"/>
      <c r="AM27" s="358"/>
      <c r="AN27" s="358"/>
      <c r="AO27" s="359"/>
      <c r="AP27" s="360"/>
      <c r="AQ27" s="360"/>
      <c r="AR27" s="360"/>
      <c r="AS27" s="360"/>
      <c r="AT27" s="360"/>
      <c r="AU27" s="360"/>
      <c r="AV27" s="360"/>
      <c r="AW27" s="360"/>
      <c r="AX27" s="360"/>
      <c r="AY27">
        <f>COUNTA($C$27)</f>
        <v>0</v>
      </c>
    </row>
    <row r="28" spans="1:51" ht="26.25" hidden="1" customHeight="1" x14ac:dyDescent="0.15">
      <c r="A28" s="1052">
        <v>25</v>
      </c>
      <c r="B28" s="105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3"/>
      <c r="AD28" s="1053"/>
      <c r="AE28" s="1053"/>
      <c r="AF28" s="1053"/>
      <c r="AG28" s="1053"/>
      <c r="AH28" s="355"/>
      <c r="AI28" s="356"/>
      <c r="AJ28" s="356"/>
      <c r="AK28" s="356"/>
      <c r="AL28" s="357"/>
      <c r="AM28" s="358"/>
      <c r="AN28" s="358"/>
      <c r="AO28" s="359"/>
      <c r="AP28" s="360"/>
      <c r="AQ28" s="360"/>
      <c r="AR28" s="360"/>
      <c r="AS28" s="360"/>
      <c r="AT28" s="360"/>
      <c r="AU28" s="360"/>
      <c r="AV28" s="360"/>
      <c r="AW28" s="360"/>
      <c r="AX28" s="360"/>
      <c r="AY28">
        <f>COUNTA($C$28)</f>
        <v>0</v>
      </c>
    </row>
    <row r="29" spans="1:51" ht="26.25" hidden="1" customHeight="1" x14ac:dyDescent="0.15">
      <c r="A29" s="1052">
        <v>26</v>
      </c>
      <c r="B29" s="105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3"/>
      <c r="AD29" s="1053"/>
      <c r="AE29" s="1053"/>
      <c r="AF29" s="1053"/>
      <c r="AG29" s="1053"/>
      <c r="AH29" s="355"/>
      <c r="AI29" s="356"/>
      <c r="AJ29" s="356"/>
      <c r="AK29" s="356"/>
      <c r="AL29" s="357"/>
      <c r="AM29" s="358"/>
      <c r="AN29" s="358"/>
      <c r="AO29" s="359"/>
      <c r="AP29" s="360"/>
      <c r="AQ29" s="360"/>
      <c r="AR29" s="360"/>
      <c r="AS29" s="360"/>
      <c r="AT29" s="360"/>
      <c r="AU29" s="360"/>
      <c r="AV29" s="360"/>
      <c r="AW29" s="360"/>
      <c r="AX29" s="360"/>
      <c r="AY29">
        <f>COUNTA($C$29)</f>
        <v>0</v>
      </c>
    </row>
    <row r="30" spans="1:51" ht="26.25" hidden="1" customHeight="1" x14ac:dyDescent="0.15">
      <c r="A30" s="1052">
        <v>27</v>
      </c>
      <c r="B30" s="105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3"/>
      <c r="AD30" s="1053"/>
      <c r="AE30" s="1053"/>
      <c r="AF30" s="1053"/>
      <c r="AG30" s="1053"/>
      <c r="AH30" s="355"/>
      <c r="AI30" s="356"/>
      <c r="AJ30" s="356"/>
      <c r="AK30" s="356"/>
      <c r="AL30" s="357"/>
      <c r="AM30" s="358"/>
      <c r="AN30" s="358"/>
      <c r="AO30" s="359"/>
      <c r="AP30" s="360"/>
      <c r="AQ30" s="360"/>
      <c r="AR30" s="360"/>
      <c r="AS30" s="360"/>
      <c r="AT30" s="360"/>
      <c r="AU30" s="360"/>
      <c r="AV30" s="360"/>
      <c r="AW30" s="360"/>
      <c r="AX30" s="360"/>
      <c r="AY30">
        <f>COUNTA($C$30)</f>
        <v>0</v>
      </c>
    </row>
    <row r="31" spans="1:51" ht="26.25" hidden="1" customHeight="1" x14ac:dyDescent="0.15">
      <c r="A31" s="1052">
        <v>28</v>
      </c>
      <c r="B31" s="1052">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3"/>
      <c r="AD31" s="1053"/>
      <c r="AE31" s="1053"/>
      <c r="AF31" s="1053"/>
      <c r="AG31" s="1053"/>
      <c r="AH31" s="355"/>
      <c r="AI31" s="356"/>
      <c r="AJ31" s="356"/>
      <c r="AK31" s="356"/>
      <c r="AL31" s="357"/>
      <c r="AM31" s="358"/>
      <c r="AN31" s="358"/>
      <c r="AO31" s="359"/>
      <c r="AP31" s="360"/>
      <c r="AQ31" s="360"/>
      <c r="AR31" s="360"/>
      <c r="AS31" s="360"/>
      <c r="AT31" s="360"/>
      <c r="AU31" s="360"/>
      <c r="AV31" s="360"/>
      <c r="AW31" s="360"/>
      <c r="AX31" s="360"/>
      <c r="AY31">
        <f>COUNTA($C$31)</f>
        <v>0</v>
      </c>
    </row>
    <row r="32" spans="1:51" ht="26.25" hidden="1" customHeight="1" x14ac:dyDescent="0.15">
      <c r="A32" s="1052">
        <v>29</v>
      </c>
      <c r="B32" s="1052">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3"/>
      <c r="AD32" s="1053"/>
      <c r="AE32" s="1053"/>
      <c r="AF32" s="1053"/>
      <c r="AG32" s="1053"/>
      <c r="AH32" s="355"/>
      <c r="AI32" s="356"/>
      <c r="AJ32" s="356"/>
      <c r="AK32" s="356"/>
      <c r="AL32" s="357"/>
      <c r="AM32" s="358"/>
      <c r="AN32" s="358"/>
      <c r="AO32" s="359"/>
      <c r="AP32" s="360"/>
      <c r="AQ32" s="360"/>
      <c r="AR32" s="360"/>
      <c r="AS32" s="360"/>
      <c r="AT32" s="360"/>
      <c r="AU32" s="360"/>
      <c r="AV32" s="360"/>
      <c r="AW32" s="360"/>
      <c r="AX32" s="360"/>
      <c r="AY32">
        <f>COUNTA($C$32)</f>
        <v>0</v>
      </c>
    </row>
    <row r="33" spans="1:51" ht="26.25" hidden="1" customHeight="1" x14ac:dyDescent="0.15">
      <c r="A33" s="1052">
        <v>30</v>
      </c>
      <c r="B33" s="1052">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3"/>
      <c r="AD33" s="1053"/>
      <c r="AE33" s="1053"/>
      <c r="AF33" s="1053"/>
      <c r="AG33" s="1053"/>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3"/>
      <c r="B36" s="363"/>
      <c r="C36" s="363" t="s">
        <v>26</v>
      </c>
      <c r="D36" s="363"/>
      <c r="E36" s="363"/>
      <c r="F36" s="363"/>
      <c r="G36" s="363"/>
      <c r="H36" s="363"/>
      <c r="I36" s="363"/>
      <c r="J36" s="152" t="s">
        <v>295</v>
      </c>
      <c r="K36" s="364"/>
      <c r="L36" s="364"/>
      <c r="M36" s="364"/>
      <c r="N36" s="364"/>
      <c r="O36" s="364"/>
      <c r="P36" s="247" t="s">
        <v>27</v>
      </c>
      <c r="Q36" s="247"/>
      <c r="R36" s="247"/>
      <c r="S36" s="247"/>
      <c r="T36" s="247"/>
      <c r="U36" s="247"/>
      <c r="V36" s="247"/>
      <c r="W36" s="247"/>
      <c r="X36" s="247"/>
      <c r="Y36" s="365" t="s">
        <v>347</v>
      </c>
      <c r="Z36" s="366"/>
      <c r="AA36" s="366"/>
      <c r="AB36" s="366"/>
      <c r="AC36" s="152" t="s">
        <v>332</v>
      </c>
      <c r="AD36" s="152"/>
      <c r="AE36" s="152"/>
      <c r="AF36" s="152"/>
      <c r="AG36" s="152"/>
      <c r="AH36" s="365" t="s">
        <v>257</v>
      </c>
      <c r="AI36" s="363"/>
      <c r="AJ36" s="363"/>
      <c r="AK36" s="363"/>
      <c r="AL36" s="363" t="s">
        <v>21</v>
      </c>
      <c r="AM36" s="363"/>
      <c r="AN36" s="363"/>
      <c r="AO36" s="367"/>
      <c r="AP36" s="368" t="s">
        <v>296</v>
      </c>
      <c r="AQ36" s="368"/>
      <c r="AR36" s="368"/>
      <c r="AS36" s="368"/>
      <c r="AT36" s="368"/>
      <c r="AU36" s="368"/>
      <c r="AV36" s="368"/>
      <c r="AW36" s="368"/>
      <c r="AX36" s="368"/>
      <c r="AY36">
        <f>$AY$34</f>
        <v>1</v>
      </c>
    </row>
    <row r="37" spans="1:51" ht="32.85" customHeight="1" x14ac:dyDescent="0.15">
      <c r="A37" s="1052">
        <v>1</v>
      </c>
      <c r="B37" s="1052">
        <v>1</v>
      </c>
      <c r="C37" s="361" t="s">
        <v>834</v>
      </c>
      <c r="D37" s="346"/>
      <c r="E37" s="346"/>
      <c r="F37" s="346"/>
      <c r="G37" s="346"/>
      <c r="H37" s="346"/>
      <c r="I37" s="346"/>
      <c r="J37" s="347">
        <v>9110002003865</v>
      </c>
      <c r="K37" s="348"/>
      <c r="L37" s="348"/>
      <c r="M37" s="348"/>
      <c r="N37" s="348"/>
      <c r="O37" s="348"/>
      <c r="P37" s="362" t="s">
        <v>833</v>
      </c>
      <c r="Q37" s="349"/>
      <c r="R37" s="349"/>
      <c r="S37" s="349"/>
      <c r="T37" s="349"/>
      <c r="U37" s="349"/>
      <c r="V37" s="349"/>
      <c r="W37" s="349"/>
      <c r="X37" s="349"/>
      <c r="Y37" s="350">
        <v>0.1</v>
      </c>
      <c r="Z37" s="351"/>
      <c r="AA37" s="351"/>
      <c r="AB37" s="352"/>
      <c r="AC37" s="1053" t="s">
        <v>367</v>
      </c>
      <c r="AD37" s="1053"/>
      <c r="AE37" s="1053"/>
      <c r="AF37" s="1053"/>
      <c r="AG37" s="1053"/>
      <c r="AH37" s="355" t="s">
        <v>820</v>
      </c>
      <c r="AI37" s="356"/>
      <c r="AJ37" s="356"/>
      <c r="AK37" s="356"/>
      <c r="AL37" s="357" t="s">
        <v>821</v>
      </c>
      <c r="AM37" s="358"/>
      <c r="AN37" s="358"/>
      <c r="AO37" s="359"/>
      <c r="AP37" s="360" t="s">
        <v>820</v>
      </c>
      <c r="AQ37" s="360"/>
      <c r="AR37" s="360"/>
      <c r="AS37" s="360"/>
      <c r="AT37" s="360"/>
      <c r="AU37" s="360"/>
      <c r="AV37" s="360"/>
      <c r="AW37" s="360"/>
      <c r="AX37" s="360"/>
      <c r="AY37">
        <f>$AY$34</f>
        <v>1</v>
      </c>
    </row>
    <row r="38" spans="1:51" ht="26.25" hidden="1" customHeight="1" x14ac:dyDescent="0.15">
      <c r="A38" s="1052">
        <v>2</v>
      </c>
      <c r="B38" s="105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3"/>
      <c r="AD38" s="1053"/>
      <c r="AE38" s="1053"/>
      <c r="AF38" s="1053"/>
      <c r="AG38" s="1053"/>
      <c r="AH38" s="355"/>
      <c r="AI38" s="356"/>
      <c r="AJ38" s="356"/>
      <c r="AK38" s="356"/>
      <c r="AL38" s="357"/>
      <c r="AM38" s="358"/>
      <c r="AN38" s="358"/>
      <c r="AO38" s="359"/>
      <c r="AP38" s="360"/>
      <c r="AQ38" s="360"/>
      <c r="AR38" s="360"/>
      <c r="AS38" s="360"/>
      <c r="AT38" s="360"/>
      <c r="AU38" s="360"/>
      <c r="AV38" s="360"/>
      <c r="AW38" s="360"/>
      <c r="AX38" s="360"/>
      <c r="AY38">
        <f>COUNTA($C$38)</f>
        <v>0</v>
      </c>
    </row>
    <row r="39" spans="1:51" ht="26.25" hidden="1" customHeight="1" x14ac:dyDescent="0.15">
      <c r="A39" s="1052">
        <v>3</v>
      </c>
      <c r="B39" s="105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3"/>
      <c r="AD39" s="1053"/>
      <c r="AE39" s="1053"/>
      <c r="AF39" s="1053"/>
      <c r="AG39" s="1053"/>
      <c r="AH39" s="355"/>
      <c r="AI39" s="356"/>
      <c r="AJ39" s="356"/>
      <c r="AK39" s="356"/>
      <c r="AL39" s="357"/>
      <c r="AM39" s="358"/>
      <c r="AN39" s="358"/>
      <c r="AO39" s="359"/>
      <c r="AP39" s="360"/>
      <c r="AQ39" s="360"/>
      <c r="AR39" s="360"/>
      <c r="AS39" s="360"/>
      <c r="AT39" s="360"/>
      <c r="AU39" s="360"/>
      <c r="AV39" s="360"/>
      <c r="AW39" s="360"/>
      <c r="AX39" s="360"/>
      <c r="AY39">
        <f>COUNTA($C$39)</f>
        <v>0</v>
      </c>
    </row>
    <row r="40" spans="1:51" ht="26.25" hidden="1" customHeight="1" x14ac:dyDescent="0.15">
      <c r="A40" s="1052">
        <v>4</v>
      </c>
      <c r="B40" s="105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3"/>
      <c r="AD40" s="1053"/>
      <c r="AE40" s="1053"/>
      <c r="AF40" s="1053"/>
      <c r="AG40" s="1053"/>
      <c r="AH40" s="355"/>
      <c r="AI40" s="356"/>
      <c r="AJ40" s="356"/>
      <c r="AK40" s="356"/>
      <c r="AL40" s="357"/>
      <c r="AM40" s="358"/>
      <c r="AN40" s="358"/>
      <c r="AO40" s="359"/>
      <c r="AP40" s="360"/>
      <c r="AQ40" s="360"/>
      <c r="AR40" s="360"/>
      <c r="AS40" s="360"/>
      <c r="AT40" s="360"/>
      <c r="AU40" s="360"/>
      <c r="AV40" s="360"/>
      <c r="AW40" s="360"/>
      <c r="AX40" s="360"/>
      <c r="AY40">
        <f>COUNTA($C$40)</f>
        <v>0</v>
      </c>
    </row>
    <row r="41" spans="1:51" ht="26.25" hidden="1" customHeight="1" x14ac:dyDescent="0.15">
      <c r="A41" s="1052">
        <v>5</v>
      </c>
      <c r="B41" s="105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3"/>
      <c r="AD41" s="1053"/>
      <c r="AE41" s="1053"/>
      <c r="AF41" s="1053"/>
      <c r="AG41" s="1053"/>
      <c r="AH41" s="355"/>
      <c r="AI41" s="356"/>
      <c r="AJ41" s="356"/>
      <c r="AK41" s="356"/>
      <c r="AL41" s="357"/>
      <c r="AM41" s="358"/>
      <c r="AN41" s="358"/>
      <c r="AO41" s="359"/>
      <c r="AP41" s="360"/>
      <c r="AQ41" s="360"/>
      <c r="AR41" s="360"/>
      <c r="AS41" s="360"/>
      <c r="AT41" s="360"/>
      <c r="AU41" s="360"/>
      <c r="AV41" s="360"/>
      <c r="AW41" s="360"/>
      <c r="AX41" s="360"/>
      <c r="AY41">
        <f>COUNTA($C$41)</f>
        <v>0</v>
      </c>
    </row>
    <row r="42" spans="1:51" ht="26.25" hidden="1" customHeight="1" x14ac:dyDescent="0.15">
      <c r="A42" s="1052">
        <v>6</v>
      </c>
      <c r="B42" s="105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3"/>
      <c r="AD42" s="1053"/>
      <c r="AE42" s="1053"/>
      <c r="AF42" s="1053"/>
      <c r="AG42" s="1053"/>
      <c r="AH42" s="355"/>
      <c r="AI42" s="356"/>
      <c r="AJ42" s="356"/>
      <c r="AK42" s="356"/>
      <c r="AL42" s="357"/>
      <c r="AM42" s="358"/>
      <c r="AN42" s="358"/>
      <c r="AO42" s="359"/>
      <c r="AP42" s="360"/>
      <c r="AQ42" s="360"/>
      <c r="AR42" s="360"/>
      <c r="AS42" s="360"/>
      <c r="AT42" s="360"/>
      <c r="AU42" s="360"/>
      <c r="AV42" s="360"/>
      <c r="AW42" s="360"/>
      <c r="AX42" s="360"/>
      <c r="AY42">
        <f>COUNTA($C$42)</f>
        <v>0</v>
      </c>
    </row>
    <row r="43" spans="1:51" ht="26.25" hidden="1" customHeight="1" x14ac:dyDescent="0.15">
      <c r="A43" s="1052">
        <v>7</v>
      </c>
      <c r="B43" s="105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3"/>
      <c r="AD43" s="1053"/>
      <c r="AE43" s="1053"/>
      <c r="AF43" s="1053"/>
      <c r="AG43" s="1053"/>
      <c r="AH43" s="355"/>
      <c r="AI43" s="356"/>
      <c r="AJ43" s="356"/>
      <c r="AK43" s="356"/>
      <c r="AL43" s="357"/>
      <c r="AM43" s="358"/>
      <c r="AN43" s="358"/>
      <c r="AO43" s="359"/>
      <c r="AP43" s="360"/>
      <c r="AQ43" s="360"/>
      <c r="AR43" s="360"/>
      <c r="AS43" s="360"/>
      <c r="AT43" s="360"/>
      <c r="AU43" s="360"/>
      <c r="AV43" s="360"/>
      <c r="AW43" s="360"/>
      <c r="AX43" s="360"/>
      <c r="AY43">
        <f>COUNTA($C$43)</f>
        <v>0</v>
      </c>
    </row>
    <row r="44" spans="1:51" ht="26.25" hidden="1" customHeight="1" x14ac:dyDescent="0.15">
      <c r="A44" s="1052">
        <v>8</v>
      </c>
      <c r="B44" s="105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3"/>
      <c r="AD44" s="1053"/>
      <c r="AE44" s="1053"/>
      <c r="AF44" s="1053"/>
      <c r="AG44" s="1053"/>
      <c r="AH44" s="355"/>
      <c r="AI44" s="356"/>
      <c r="AJ44" s="356"/>
      <c r="AK44" s="356"/>
      <c r="AL44" s="357"/>
      <c r="AM44" s="358"/>
      <c r="AN44" s="358"/>
      <c r="AO44" s="359"/>
      <c r="AP44" s="360"/>
      <c r="AQ44" s="360"/>
      <c r="AR44" s="360"/>
      <c r="AS44" s="360"/>
      <c r="AT44" s="360"/>
      <c r="AU44" s="360"/>
      <c r="AV44" s="360"/>
      <c r="AW44" s="360"/>
      <c r="AX44" s="360"/>
      <c r="AY44">
        <f>COUNTA($C$44)</f>
        <v>0</v>
      </c>
    </row>
    <row r="45" spans="1:51" ht="26.25" hidden="1" customHeight="1" x14ac:dyDescent="0.15">
      <c r="A45" s="1052">
        <v>9</v>
      </c>
      <c r="B45" s="105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3"/>
      <c r="AD45" s="1053"/>
      <c r="AE45" s="1053"/>
      <c r="AF45" s="1053"/>
      <c r="AG45" s="1053"/>
      <c r="AH45" s="355"/>
      <c r="AI45" s="356"/>
      <c r="AJ45" s="356"/>
      <c r="AK45" s="356"/>
      <c r="AL45" s="357"/>
      <c r="AM45" s="358"/>
      <c r="AN45" s="358"/>
      <c r="AO45" s="359"/>
      <c r="AP45" s="360"/>
      <c r="AQ45" s="360"/>
      <c r="AR45" s="360"/>
      <c r="AS45" s="360"/>
      <c r="AT45" s="360"/>
      <c r="AU45" s="360"/>
      <c r="AV45" s="360"/>
      <c r="AW45" s="360"/>
      <c r="AX45" s="360"/>
      <c r="AY45">
        <f>COUNTA($C$45)</f>
        <v>0</v>
      </c>
    </row>
    <row r="46" spans="1:51" ht="26.25" hidden="1" customHeight="1" x14ac:dyDescent="0.15">
      <c r="A46" s="1052">
        <v>10</v>
      </c>
      <c r="B46" s="105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3"/>
      <c r="AD46" s="1053"/>
      <c r="AE46" s="1053"/>
      <c r="AF46" s="1053"/>
      <c r="AG46" s="1053"/>
      <c r="AH46" s="355"/>
      <c r="AI46" s="356"/>
      <c r="AJ46" s="356"/>
      <c r="AK46" s="356"/>
      <c r="AL46" s="357"/>
      <c r="AM46" s="358"/>
      <c r="AN46" s="358"/>
      <c r="AO46" s="359"/>
      <c r="AP46" s="360"/>
      <c r="AQ46" s="360"/>
      <c r="AR46" s="360"/>
      <c r="AS46" s="360"/>
      <c r="AT46" s="360"/>
      <c r="AU46" s="360"/>
      <c r="AV46" s="360"/>
      <c r="AW46" s="360"/>
      <c r="AX46" s="360"/>
      <c r="AY46">
        <f>COUNTA($C$46)</f>
        <v>0</v>
      </c>
    </row>
    <row r="47" spans="1:51" ht="26.25" hidden="1" customHeight="1" x14ac:dyDescent="0.15">
      <c r="A47" s="1052">
        <v>11</v>
      </c>
      <c r="B47" s="105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3"/>
      <c r="AD47" s="1053"/>
      <c r="AE47" s="1053"/>
      <c r="AF47" s="1053"/>
      <c r="AG47" s="1053"/>
      <c r="AH47" s="355"/>
      <c r="AI47" s="356"/>
      <c r="AJ47" s="356"/>
      <c r="AK47" s="356"/>
      <c r="AL47" s="357"/>
      <c r="AM47" s="358"/>
      <c r="AN47" s="358"/>
      <c r="AO47" s="359"/>
      <c r="AP47" s="360"/>
      <c r="AQ47" s="360"/>
      <c r="AR47" s="360"/>
      <c r="AS47" s="360"/>
      <c r="AT47" s="360"/>
      <c r="AU47" s="360"/>
      <c r="AV47" s="360"/>
      <c r="AW47" s="360"/>
      <c r="AX47" s="360"/>
      <c r="AY47">
        <f>COUNTA($C$47)</f>
        <v>0</v>
      </c>
    </row>
    <row r="48" spans="1:51" ht="26.25" hidden="1" customHeight="1" x14ac:dyDescent="0.15">
      <c r="A48" s="1052">
        <v>12</v>
      </c>
      <c r="B48" s="105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3"/>
      <c r="AD48" s="1053"/>
      <c r="AE48" s="1053"/>
      <c r="AF48" s="1053"/>
      <c r="AG48" s="1053"/>
      <c r="AH48" s="355"/>
      <c r="AI48" s="356"/>
      <c r="AJ48" s="356"/>
      <c r="AK48" s="356"/>
      <c r="AL48" s="357"/>
      <c r="AM48" s="358"/>
      <c r="AN48" s="358"/>
      <c r="AO48" s="359"/>
      <c r="AP48" s="360"/>
      <c r="AQ48" s="360"/>
      <c r="AR48" s="360"/>
      <c r="AS48" s="360"/>
      <c r="AT48" s="360"/>
      <c r="AU48" s="360"/>
      <c r="AV48" s="360"/>
      <c r="AW48" s="360"/>
      <c r="AX48" s="360"/>
      <c r="AY48">
        <f>COUNTA($C$48)</f>
        <v>0</v>
      </c>
    </row>
    <row r="49" spans="1:51" ht="26.25" hidden="1" customHeight="1" x14ac:dyDescent="0.15">
      <c r="A49" s="1052">
        <v>13</v>
      </c>
      <c r="B49" s="105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3"/>
      <c r="AD49" s="1053"/>
      <c r="AE49" s="1053"/>
      <c r="AF49" s="1053"/>
      <c r="AG49" s="1053"/>
      <c r="AH49" s="355"/>
      <c r="AI49" s="356"/>
      <c r="AJ49" s="356"/>
      <c r="AK49" s="356"/>
      <c r="AL49" s="357"/>
      <c r="AM49" s="358"/>
      <c r="AN49" s="358"/>
      <c r="AO49" s="359"/>
      <c r="AP49" s="360"/>
      <c r="AQ49" s="360"/>
      <c r="AR49" s="360"/>
      <c r="AS49" s="360"/>
      <c r="AT49" s="360"/>
      <c r="AU49" s="360"/>
      <c r="AV49" s="360"/>
      <c r="AW49" s="360"/>
      <c r="AX49" s="360"/>
      <c r="AY49">
        <f>COUNTA($C$49)</f>
        <v>0</v>
      </c>
    </row>
    <row r="50" spans="1:51" ht="26.25" hidden="1" customHeight="1" x14ac:dyDescent="0.15">
      <c r="A50" s="1052">
        <v>14</v>
      </c>
      <c r="B50" s="105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3"/>
      <c r="AD50" s="1053"/>
      <c r="AE50" s="1053"/>
      <c r="AF50" s="1053"/>
      <c r="AG50" s="1053"/>
      <c r="AH50" s="355"/>
      <c r="AI50" s="356"/>
      <c r="AJ50" s="356"/>
      <c r="AK50" s="356"/>
      <c r="AL50" s="357"/>
      <c r="AM50" s="358"/>
      <c r="AN50" s="358"/>
      <c r="AO50" s="359"/>
      <c r="AP50" s="360"/>
      <c r="AQ50" s="360"/>
      <c r="AR50" s="360"/>
      <c r="AS50" s="360"/>
      <c r="AT50" s="360"/>
      <c r="AU50" s="360"/>
      <c r="AV50" s="360"/>
      <c r="AW50" s="360"/>
      <c r="AX50" s="360"/>
      <c r="AY50">
        <f>COUNTA($C$50)</f>
        <v>0</v>
      </c>
    </row>
    <row r="51" spans="1:51" ht="26.25" hidden="1" customHeight="1" x14ac:dyDescent="0.15">
      <c r="A51" s="1052">
        <v>15</v>
      </c>
      <c r="B51" s="105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3"/>
      <c r="AD51" s="1053"/>
      <c r="AE51" s="1053"/>
      <c r="AF51" s="1053"/>
      <c r="AG51" s="1053"/>
      <c r="AH51" s="355"/>
      <c r="AI51" s="356"/>
      <c r="AJ51" s="356"/>
      <c r="AK51" s="356"/>
      <c r="AL51" s="357"/>
      <c r="AM51" s="358"/>
      <c r="AN51" s="358"/>
      <c r="AO51" s="359"/>
      <c r="AP51" s="360"/>
      <c r="AQ51" s="360"/>
      <c r="AR51" s="360"/>
      <c r="AS51" s="360"/>
      <c r="AT51" s="360"/>
      <c r="AU51" s="360"/>
      <c r="AV51" s="360"/>
      <c r="AW51" s="360"/>
      <c r="AX51" s="360"/>
      <c r="AY51">
        <f>COUNTA($C$51)</f>
        <v>0</v>
      </c>
    </row>
    <row r="52" spans="1:51" ht="26.25" hidden="1" customHeight="1" x14ac:dyDescent="0.15">
      <c r="A52" s="1052">
        <v>16</v>
      </c>
      <c r="B52" s="105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3"/>
      <c r="AD52" s="1053"/>
      <c r="AE52" s="1053"/>
      <c r="AF52" s="1053"/>
      <c r="AG52" s="1053"/>
      <c r="AH52" s="355"/>
      <c r="AI52" s="356"/>
      <c r="AJ52" s="356"/>
      <c r="AK52" s="356"/>
      <c r="AL52" s="357"/>
      <c r="AM52" s="358"/>
      <c r="AN52" s="358"/>
      <c r="AO52" s="359"/>
      <c r="AP52" s="360"/>
      <c r="AQ52" s="360"/>
      <c r="AR52" s="360"/>
      <c r="AS52" s="360"/>
      <c r="AT52" s="360"/>
      <c r="AU52" s="360"/>
      <c r="AV52" s="360"/>
      <c r="AW52" s="360"/>
      <c r="AX52" s="360"/>
      <c r="AY52">
        <f>COUNTA($C$52)</f>
        <v>0</v>
      </c>
    </row>
    <row r="53" spans="1:51" ht="26.25" hidden="1" customHeight="1" x14ac:dyDescent="0.15">
      <c r="A53" s="1052">
        <v>17</v>
      </c>
      <c r="B53" s="105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3"/>
      <c r="AD53" s="1053"/>
      <c r="AE53" s="1053"/>
      <c r="AF53" s="1053"/>
      <c r="AG53" s="1053"/>
      <c r="AH53" s="355"/>
      <c r="AI53" s="356"/>
      <c r="AJ53" s="356"/>
      <c r="AK53" s="356"/>
      <c r="AL53" s="357"/>
      <c r="AM53" s="358"/>
      <c r="AN53" s="358"/>
      <c r="AO53" s="359"/>
      <c r="AP53" s="360"/>
      <c r="AQ53" s="360"/>
      <c r="AR53" s="360"/>
      <c r="AS53" s="360"/>
      <c r="AT53" s="360"/>
      <c r="AU53" s="360"/>
      <c r="AV53" s="360"/>
      <c r="AW53" s="360"/>
      <c r="AX53" s="360"/>
      <c r="AY53">
        <f>COUNTA($C$53)</f>
        <v>0</v>
      </c>
    </row>
    <row r="54" spans="1:51" ht="26.25" hidden="1" customHeight="1" x14ac:dyDescent="0.15">
      <c r="A54" s="1052">
        <v>18</v>
      </c>
      <c r="B54" s="105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3"/>
      <c r="AD54" s="1053"/>
      <c r="AE54" s="1053"/>
      <c r="AF54" s="1053"/>
      <c r="AG54" s="1053"/>
      <c r="AH54" s="355"/>
      <c r="AI54" s="356"/>
      <c r="AJ54" s="356"/>
      <c r="AK54" s="356"/>
      <c r="AL54" s="357"/>
      <c r="AM54" s="358"/>
      <c r="AN54" s="358"/>
      <c r="AO54" s="359"/>
      <c r="AP54" s="360"/>
      <c r="AQ54" s="360"/>
      <c r="AR54" s="360"/>
      <c r="AS54" s="360"/>
      <c r="AT54" s="360"/>
      <c r="AU54" s="360"/>
      <c r="AV54" s="360"/>
      <c r="AW54" s="360"/>
      <c r="AX54" s="360"/>
      <c r="AY54">
        <f>COUNTA($C$54)</f>
        <v>0</v>
      </c>
    </row>
    <row r="55" spans="1:51" ht="26.25" hidden="1" customHeight="1" x14ac:dyDescent="0.15">
      <c r="A55" s="1052">
        <v>19</v>
      </c>
      <c r="B55" s="105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3"/>
      <c r="AD55" s="1053"/>
      <c r="AE55" s="1053"/>
      <c r="AF55" s="1053"/>
      <c r="AG55" s="1053"/>
      <c r="AH55" s="355"/>
      <c r="AI55" s="356"/>
      <c r="AJ55" s="356"/>
      <c r="AK55" s="356"/>
      <c r="AL55" s="357"/>
      <c r="AM55" s="358"/>
      <c r="AN55" s="358"/>
      <c r="AO55" s="359"/>
      <c r="AP55" s="360"/>
      <c r="AQ55" s="360"/>
      <c r="AR55" s="360"/>
      <c r="AS55" s="360"/>
      <c r="AT55" s="360"/>
      <c r="AU55" s="360"/>
      <c r="AV55" s="360"/>
      <c r="AW55" s="360"/>
      <c r="AX55" s="360"/>
      <c r="AY55">
        <f>COUNTA($C$55)</f>
        <v>0</v>
      </c>
    </row>
    <row r="56" spans="1:51" ht="26.25" hidden="1" customHeight="1" x14ac:dyDescent="0.15">
      <c r="A56" s="1052">
        <v>20</v>
      </c>
      <c r="B56" s="105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3"/>
      <c r="AD56" s="1053"/>
      <c r="AE56" s="1053"/>
      <c r="AF56" s="1053"/>
      <c r="AG56" s="1053"/>
      <c r="AH56" s="355"/>
      <c r="AI56" s="356"/>
      <c r="AJ56" s="356"/>
      <c r="AK56" s="356"/>
      <c r="AL56" s="357"/>
      <c r="AM56" s="358"/>
      <c r="AN56" s="358"/>
      <c r="AO56" s="359"/>
      <c r="AP56" s="360"/>
      <c r="AQ56" s="360"/>
      <c r="AR56" s="360"/>
      <c r="AS56" s="360"/>
      <c r="AT56" s="360"/>
      <c r="AU56" s="360"/>
      <c r="AV56" s="360"/>
      <c r="AW56" s="360"/>
      <c r="AX56" s="360"/>
      <c r="AY56">
        <f>COUNTA($C$56)</f>
        <v>0</v>
      </c>
    </row>
    <row r="57" spans="1:51" ht="26.25" hidden="1" customHeight="1" x14ac:dyDescent="0.15">
      <c r="A57" s="1052">
        <v>21</v>
      </c>
      <c r="B57" s="105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3"/>
      <c r="AD57" s="1053"/>
      <c r="AE57" s="1053"/>
      <c r="AF57" s="1053"/>
      <c r="AG57" s="1053"/>
      <c r="AH57" s="355"/>
      <c r="AI57" s="356"/>
      <c r="AJ57" s="356"/>
      <c r="AK57" s="356"/>
      <c r="AL57" s="357"/>
      <c r="AM57" s="358"/>
      <c r="AN57" s="358"/>
      <c r="AO57" s="359"/>
      <c r="AP57" s="360"/>
      <c r="AQ57" s="360"/>
      <c r="AR57" s="360"/>
      <c r="AS57" s="360"/>
      <c r="AT57" s="360"/>
      <c r="AU57" s="360"/>
      <c r="AV57" s="360"/>
      <c r="AW57" s="360"/>
      <c r="AX57" s="360"/>
      <c r="AY57">
        <f>COUNTA($C$57)</f>
        <v>0</v>
      </c>
    </row>
    <row r="58" spans="1:51" ht="26.25" hidden="1" customHeight="1" x14ac:dyDescent="0.15">
      <c r="A58" s="1052">
        <v>22</v>
      </c>
      <c r="B58" s="105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3"/>
      <c r="AD58" s="1053"/>
      <c r="AE58" s="1053"/>
      <c r="AF58" s="1053"/>
      <c r="AG58" s="1053"/>
      <c r="AH58" s="355"/>
      <c r="AI58" s="356"/>
      <c r="AJ58" s="356"/>
      <c r="AK58" s="356"/>
      <c r="AL58" s="357"/>
      <c r="AM58" s="358"/>
      <c r="AN58" s="358"/>
      <c r="AO58" s="359"/>
      <c r="AP58" s="360"/>
      <c r="AQ58" s="360"/>
      <c r="AR58" s="360"/>
      <c r="AS58" s="360"/>
      <c r="AT58" s="360"/>
      <c r="AU58" s="360"/>
      <c r="AV58" s="360"/>
      <c r="AW58" s="360"/>
      <c r="AX58" s="360"/>
      <c r="AY58">
        <f>COUNTA($C$58)</f>
        <v>0</v>
      </c>
    </row>
    <row r="59" spans="1:51" ht="26.25" hidden="1" customHeight="1" x14ac:dyDescent="0.15">
      <c r="A59" s="1052">
        <v>23</v>
      </c>
      <c r="B59" s="105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3"/>
      <c r="AD59" s="1053"/>
      <c r="AE59" s="1053"/>
      <c r="AF59" s="1053"/>
      <c r="AG59" s="1053"/>
      <c r="AH59" s="355"/>
      <c r="AI59" s="356"/>
      <c r="AJ59" s="356"/>
      <c r="AK59" s="356"/>
      <c r="AL59" s="357"/>
      <c r="AM59" s="358"/>
      <c r="AN59" s="358"/>
      <c r="AO59" s="359"/>
      <c r="AP59" s="360"/>
      <c r="AQ59" s="360"/>
      <c r="AR59" s="360"/>
      <c r="AS59" s="360"/>
      <c r="AT59" s="360"/>
      <c r="AU59" s="360"/>
      <c r="AV59" s="360"/>
      <c r="AW59" s="360"/>
      <c r="AX59" s="360"/>
      <c r="AY59">
        <f>COUNTA($C$59)</f>
        <v>0</v>
      </c>
    </row>
    <row r="60" spans="1:51" ht="26.25" hidden="1" customHeight="1" x14ac:dyDescent="0.15">
      <c r="A60" s="1052">
        <v>24</v>
      </c>
      <c r="B60" s="105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3"/>
      <c r="AD60" s="1053"/>
      <c r="AE60" s="1053"/>
      <c r="AF60" s="1053"/>
      <c r="AG60" s="1053"/>
      <c r="AH60" s="355"/>
      <c r="AI60" s="356"/>
      <c r="AJ60" s="356"/>
      <c r="AK60" s="356"/>
      <c r="AL60" s="357"/>
      <c r="AM60" s="358"/>
      <c r="AN60" s="358"/>
      <c r="AO60" s="359"/>
      <c r="AP60" s="360"/>
      <c r="AQ60" s="360"/>
      <c r="AR60" s="360"/>
      <c r="AS60" s="360"/>
      <c r="AT60" s="360"/>
      <c r="AU60" s="360"/>
      <c r="AV60" s="360"/>
      <c r="AW60" s="360"/>
      <c r="AX60" s="360"/>
      <c r="AY60">
        <f>COUNTA($C$60)</f>
        <v>0</v>
      </c>
    </row>
    <row r="61" spans="1:51" ht="26.25" hidden="1" customHeight="1" x14ac:dyDescent="0.15">
      <c r="A61" s="1052">
        <v>25</v>
      </c>
      <c r="B61" s="105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3"/>
      <c r="AD61" s="1053"/>
      <c r="AE61" s="1053"/>
      <c r="AF61" s="1053"/>
      <c r="AG61" s="1053"/>
      <c r="AH61" s="355"/>
      <c r="AI61" s="356"/>
      <c r="AJ61" s="356"/>
      <c r="AK61" s="356"/>
      <c r="AL61" s="357"/>
      <c r="AM61" s="358"/>
      <c r="AN61" s="358"/>
      <c r="AO61" s="359"/>
      <c r="AP61" s="360"/>
      <c r="AQ61" s="360"/>
      <c r="AR61" s="360"/>
      <c r="AS61" s="360"/>
      <c r="AT61" s="360"/>
      <c r="AU61" s="360"/>
      <c r="AV61" s="360"/>
      <c r="AW61" s="360"/>
      <c r="AX61" s="360"/>
      <c r="AY61">
        <f>COUNTA($C$61)</f>
        <v>0</v>
      </c>
    </row>
    <row r="62" spans="1:51" ht="26.25" hidden="1" customHeight="1" x14ac:dyDescent="0.15">
      <c r="A62" s="1052">
        <v>26</v>
      </c>
      <c r="B62" s="105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3"/>
      <c r="AD62" s="1053"/>
      <c r="AE62" s="1053"/>
      <c r="AF62" s="1053"/>
      <c r="AG62" s="1053"/>
      <c r="AH62" s="355"/>
      <c r="AI62" s="356"/>
      <c r="AJ62" s="356"/>
      <c r="AK62" s="356"/>
      <c r="AL62" s="357"/>
      <c r="AM62" s="358"/>
      <c r="AN62" s="358"/>
      <c r="AO62" s="359"/>
      <c r="AP62" s="360"/>
      <c r="AQ62" s="360"/>
      <c r="AR62" s="360"/>
      <c r="AS62" s="360"/>
      <c r="AT62" s="360"/>
      <c r="AU62" s="360"/>
      <c r="AV62" s="360"/>
      <c r="AW62" s="360"/>
      <c r="AX62" s="360"/>
      <c r="AY62">
        <f>COUNTA($C$62)</f>
        <v>0</v>
      </c>
    </row>
    <row r="63" spans="1:51" ht="26.25" hidden="1" customHeight="1" x14ac:dyDescent="0.15">
      <c r="A63" s="1052">
        <v>27</v>
      </c>
      <c r="B63" s="105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3"/>
      <c r="AD63" s="1053"/>
      <c r="AE63" s="1053"/>
      <c r="AF63" s="1053"/>
      <c r="AG63" s="1053"/>
      <c r="AH63" s="355"/>
      <c r="AI63" s="356"/>
      <c r="AJ63" s="356"/>
      <c r="AK63" s="356"/>
      <c r="AL63" s="357"/>
      <c r="AM63" s="358"/>
      <c r="AN63" s="358"/>
      <c r="AO63" s="359"/>
      <c r="AP63" s="360"/>
      <c r="AQ63" s="360"/>
      <c r="AR63" s="360"/>
      <c r="AS63" s="360"/>
      <c r="AT63" s="360"/>
      <c r="AU63" s="360"/>
      <c r="AV63" s="360"/>
      <c r="AW63" s="360"/>
      <c r="AX63" s="360"/>
      <c r="AY63">
        <f>COUNTA($C$63)</f>
        <v>0</v>
      </c>
    </row>
    <row r="64" spans="1:51" ht="26.25" hidden="1" customHeight="1" x14ac:dyDescent="0.15">
      <c r="A64" s="1052">
        <v>28</v>
      </c>
      <c r="B64" s="105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3"/>
      <c r="AD64" s="1053"/>
      <c r="AE64" s="1053"/>
      <c r="AF64" s="1053"/>
      <c r="AG64" s="1053"/>
      <c r="AH64" s="355"/>
      <c r="AI64" s="356"/>
      <c r="AJ64" s="356"/>
      <c r="AK64" s="356"/>
      <c r="AL64" s="357"/>
      <c r="AM64" s="358"/>
      <c r="AN64" s="358"/>
      <c r="AO64" s="359"/>
      <c r="AP64" s="360"/>
      <c r="AQ64" s="360"/>
      <c r="AR64" s="360"/>
      <c r="AS64" s="360"/>
      <c r="AT64" s="360"/>
      <c r="AU64" s="360"/>
      <c r="AV64" s="360"/>
      <c r="AW64" s="360"/>
      <c r="AX64" s="360"/>
      <c r="AY64">
        <f>COUNTA($C$64)</f>
        <v>0</v>
      </c>
    </row>
    <row r="65" spans="1:51" ht="26.25" hidden="1" customHeight="1" x14ac:dyDescent="0.15">
      <c r="A65" s="1052">
        <v>29</v>
      </c>
      <c r="B65" s="105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3"/>
      <c r="AD65" s="1053"/>
      <c r="AE65" s="1053"/>
      <c r="AF65" s="1053"/>
      <c r="AG65" s="1053"/>
      <c r="AH65" s="355"/>
      <c r="AI65" s="356"/>
      <c r="AJ65" s="356"/>
      <c r="AK65" s="356"/>
      <c r="AL65" s="357"/>
      <c r="AM65" s="358"/>
      <c r="AN65" s="358"/>
      <c r="AO65" s="359"/>
      <c r="AP65" s="360"/>
      <c r="AQ65" s="360"/>
      <c r="AR65" s="360"/>
      <c r="AS65" s="360"/>
      <c r="AT65" s="360"/>
      <c r="AU65" s="360"/>
      <c r="AV65" s="360"/>
      <c r="AW65" s="360"/>
      <c r="AX65" s="360"/>
      <c r="AY65">
        <f>COUNTA($C$65)</f>
        <v>0</v>
      </c>
    </row>
    <row r="66" spans="1:51" ht="26.25" hidden="1" customHeight="1" x14ac:dyDescent="0.15">
      <c r="A66" s="1052">
        <v>30</v>
      </c>
      <c r="B66" s="105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3"/>
      <c r="AD66" s="1053"/>
      <c r="AE66" s="1053"/>
      <c r="AF66" s="1053"/>
      <c r="AG66" s="1053"/>
      <c r="AH66" s="355"/>
      <c r="AI66" s="356"/>
      <c r="AJ66" s="356"/>
      <c r="AK66" s="356"/>
      <c r="AL66" s="357"/>
      <c r="AM66" s="358"/>
      <c r="AN66" s="358"/>
      <c r="AO66" s="359"/>
      <c r="AP66" s="360"/>
      <c r="AQ66" s="360"/>
      <c r="AR66" s="360"/>
      <c r="AS66" s="360"/>
      <c r="AT66" s="360"/>
      <c r="AU66" s="360"/>
      <c r="AV66" s="360"/>
      <c r="AW66" s="360"/>
      <c r="AX66" s="360"/>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3"/>
      <c r="B69" s="363"/>
      <c r="C69" s="363" t="s">
        <v>26</v>
      </c>
      <c r="D69" s="363"/>
      <c r="E69" s="363"/>
      <c r="F69" s="363"/>
      <c r="G69" s="363"/>
      <c r="H69" s="363"/>
      <c r="I69" s="363"/>
      <c r="J69" s="152" t="s">
        <v>295</v>
      </c>
      <c r="K69" s="364"/>
      <c r="L69" s="364"/>
      <c r="M69" s="364"/>
      <c r="N69" s="364"/>
      <c r="O69" s="364"/>
      <c r="P69" s="247" t="s">
        <v>27</v>
      </c>
      <c r="Q69" s="247"/>
      <c r="R69" s="247"/>
      <c r="S69" s="247"/>
      <c r="T69" s="247"/>
      <c r="U69" s="247"/>
      <c r="V69" s="247"/>
      <c r="W69" s="247"/>
      <c r="X69" s="247"/>
      <c r="Y69" s="365" t="s">
        <v>347</v>
      </c>
      <c r="Z69" s="366"/>
      <c r="AA69" s="366"/>
      <c r="AB69" s="366"/>
      <c r="AC69" s="152" t="s">
        <v>332</v>
      </c>
      <c r="AD69" s="152"/>
      <c r="AE69" s="152"/>
      <c r="AF69" s="152"/>
      <c r="AG69" s="152"/>
      <c r="AH69" s="365" t="s">
        <v>257</v>
      </c>
      <c r="AI69" s="363"/>
      <c r="AJ69" s="363"/>
      <c r="AK69" s="363"/>
      <c r="AL69" s="363" t="s">
        <v>21</v>
      </c>
      <c r="AM69" s="363"/>
      <c r="AN69" s="363"/>
      <c r="AO69" s="367"/>
      <c r="AP69" s="368" t="s">
        <v>296</v>
      </c>
      <c r="AQ69" s="368"/>
      <c r="AR69" s="368"/>
      <c r="AS69" s="368"/>
      <c r="AT69" s="368"/>
      <c r="AU69" s="368"/>
      <c r="AV69" s="368"/>
      <c r="AW69" s="368"/>
      <c r="AX69" s="368"/>
      <c r="AY69" s="34">
        <f t="shared" ref="AY69:AY70" si="0">$AY$67</f>
        <v>0</v>
      </c>
    </row>
    <row r="70" spans="1:51" ht="26.25" hidden="1" customHeight="1" x14ac:dyDescent="0.15">
      <c r="A70" s="1052">
        <v>1</v>
      </c>
      <c r="B70" s="105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3"/>
      <c r="AD70" s="1053"/>
      <c r="AE70" s="1053"/>
      <c r="AF70" s="1053"/>
      <c r="AG70" s="1053"/>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hidden="1" customHeight="1" x14ac:dyDescent="0.15">
      <c r="A71" s="1052">
        <v>2</v>
      </c>
      <c r="B71" s="105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3"/>
      <c r="AD71" s="1053"/>
      <c r="AE71" s="1053"/>
      <c r="AF71" s="1053"/>
      <c r="AG71" s="1053"/>
      <c r="AH71" s="355"/>
      <c r="AI71" s="356"/>
      <c r="AJ71" s="356"/>
      <c r="AK71" s="356"/>
      <c r="AL71" s="357"/>
      <c r="AM71" s="358"/>
      <c r="AN71" s="358"/>
      <c r="AO71" s="359"/>
      <c r="AP71" s="360"/>
      <c r="AQ71" s="360"/>
      <c r="AR71" s="360"/>
      <c r="AS71" s="360"/>
      <c r="AT71" s="360"/>
      <c r="AU71" s="360"/>
      <c r="AV71" s="360"/>
      <c r="AW71" s="360"/>
      <c r="AX71" s="360"/>
      <c r="AY71">
        <f>COUNTA($C$71)</f>
        <v>0</v>
      </c>
    </row>
    <row r="72" spans="1:51" ht="26.25" hidden="1" customHeight="1" x14ac:dyDescent="0.15">
      <c r="A72" s="1052">
        <v>3</v>
      </c>
      <c r="B72" s="105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3"/>
      <c r="AD72" s="1053"/>
      <c r="AE72" s="1053"/>
      <c r="AF72" s="1053"/>
      <c r="AG72" s="1053"/>
      <c r="AH72" s="355"/>
      <c r="AI72" s="356"/>
      <c r="AJ72" s="356"/>
      <c r="AK72" s="356"/>
      <c r="AL72" s="357"/>
      <c r="AM72" s="358"/>
      <c r="AN72" s="358"/>
      <c r="AO72" s="359"/>
      <c r="AP72" s="360"/>
      <c r="AQ72" s="360"/>
      <c r="AR72" s="360"/>
      <c r="AS72" s="360"/>
      <c r="AT72" s="360"/>
      <c r="AU72" s="360"/>
      <c r="AV72" s="360"/>
      <c r="AW72" s="360"/>
      <c r="AX72" s="360"/>
      <c r="AY72">
        <f>COUNTA($C$72)</f>
        <v>0</v>
      </c>
    </row>
    <row r="73" spans="1:51" ht="26.25" hidden="1" customHeight="1" x14ac:dyDescent="0.15">
      <c r="A73" s="1052">
        <v>4</v>
      </c>
      <c r="B73" s="105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3"/>
      <c r="AD73" s="1053"/>
      <c r="AE73" s="1053"/>
      <c r="AF73" s="1053"/>
      <c r="AG73" s="1053"/>
      <c r="AH73" s="355"/>
      <c r="AI73" s="356"/>
      <c r="AJ73" s="356"/>
      <c r="AK73" s="356"/>
      <c r="AL73" s="357"/>
      <c r="AM73" s="358"/>
      <c r="AN73" s="358"/>
      <c r="AO73" s="359"/>
      <c r="AP73" s="360"/>
      <c r="AQ73" s="360"/>
      <c r="AR73" s="360"/>
      <c r="AS73" s="360"/>
      <c r="AT73" s="360"/>
      <c r="AU73" s="360"/>
      <c r="AV73" s="360"/>
      <c r="AW73" s="360"/>
      <c r="AX73" s="360"/>
      <c r="AY73">
        <f>COUNTA($C$73)</f>
        <v>0</v>
      </c>
    </row>
    <row r="74" spans="1:51" ht="26.25" hidden="1" customHeight="1" x14ac:dyDescent="0.15">
      <c r="A74" s="1052">
        <v>5</v>
      </c>
      <c r="B74" s="105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3"/>
      <c r="AD74" s="1053"/>
      <c r="AE74" s="1053"/>
      <c r="AF74" s="1053"/>
      <c r="AG74" s="1053"/>
      <c r="AH74" s="355"/>
      <c r="AI74" s="356"/>
      <c r="AJ74" s="356"/>
      <c r="AK74" s="356"/>
      <c r="AL74" s="357"/>
      <c r="AM74" s="358"/>
      <c r="AN74" s="358"/>
      <c r="AO74" s="359"/>
      <c r="AP74" s="360"/>
      <c r="AQ74" s="360"/>
      <c r="AR74" s="360"/>
      <c r="AS74" s="360"/>
      <c r="AT74" s="360"/>
      <c r="AU74" s="360"/>
      <c r="AV74" s="360"/>
      <c r="AW74" s="360"/>
      <c r="AX74" s="360"/>
      <c r="AY74">
        <f>COUNTA($C$74)</f>
        <v>0</v>
      </c>
    </row>
    <row r="75" spans="1:51" ht="26.25" hidden="1" customHeight="1" x14ac:dyDescent="0.15">
      <c r="A75" s="1052">
        <v>6</v>
      </c>
      <c r="B75" s="105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3"/>
      <c r="AD75" s="1053"/>
      <c r="AE75" s="1053"/>
      <c r="AF75" s="1053"/>
      <c r="AG75" s="1053"/>
      <c r="AH75" s="355"/>
      <c r="AI75" s="356"/>
      <c r="AJ75" s="356"/>
      <c r="AK75" s="356"/>
      <c r="AL75" s="357"/>
      <c r="AM75" s="358"/>
      <c r="AN75" s="358"/>
      <c r="AO75" s="359"/>
      <c r="AP75" s="360"/>
      <c r="AQ75" s="360"/>
      <c r="AR75" s="360"/>
      <c r="AS75" s="360"/>
      <c r="AT75" s="360"/>
      <c r="AU75" s="360"/>
      <c r="AV75" s="360"/>
      <c r="AW75" s="360"/>
      <c r="AX75" s="360"/>
      <c r="AY75">
        <f>COUNTA($C$75)</f>
        <v>0</v>
      </c>
    </row>
    <row r="76" spans="1:51" ht="26.25" hidden="1" customHeight="1" x14ac:dyDescent="0.15">
      <c r="A76" s="1052">
        <v>7</v>
      </c>
      <c r="B76" s="105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3"/>
      <c r="AD76" s="1053"/>
      <c r="AE76" s="1053"/>
      <c r="AF76" s="1053"/>
      <c r="AG76" s="1053"/>
      <c r="AH76" s="355"/>
      <c r="AI76" s="356"/>
      <c r="AJ76" s="356"/>
      <c r="AK76" s="356"/>
      <c r="AL76" s="357"/>
      <c r="AM76" s="358"/>
      <c r="AN76" s="358"/>
      <c r="AO76" s="359"/>
      <c r="AP76" s="360"/>
      <c r="AQ76" s="360"/>
      <c r="AR76" s="360"/>
      <c r="AS76" s="360"/>
      <c r="AT76" s="360"/>
      <c r="AU76" s="360"/>
      <c r="AV76" s="360"/>
      <c r="AW76" s="360"/>
      <c r="AX76" s="360"/>
      <c r="AY76">
        <f>COUNTA($C$76)</f>
        <v>0</v>
      </c>
    </row>
    <row r="77" spans="1:51" ht="26.25" hidden="1" customHeight="1" x14ac:dyDescent="0.15">
      <c r="A77" s="1052">
        <v>8</v>
      </c>
      <c r="B77" s="105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3"/>
      <c r="AD77" s="1053"/>
      <c r="AE77" s="1053"/>
      <c r="AF77" s="1053"/>
      <c r="AG77" s="1053"/>
      <c r="AH77" s="355"/>
      <c r="AI77" s="356"/>
      <c r="AJ77" s="356"/>
      <c r="AK77" s="356"/>
      <c r="AL77" s="357"/>
      <c r="AM77" s="358"/>
      <c r="AN77" s="358"/>
      <c r="AO77" s="359"/>
      <c r="AP77" s="360"/>
      <c r="AQ77" s="360"/>
      <c r="AR77" s="360"/>
      <c r="AS77" s="360"/>
      <c r="AT77" s="360"/>
      <c r="AU77" s="360"/>
      <c r="AV77" s="360"/>
      <c r="AW77" s="360"/>
      <c r="AX77" s="360"/>
      <c r="AY77">
        <f>COUNTA($C$77)</f>
        <v>0</v>
      </c>
    </row>
    <row r="78" spans="1:51" ht="26.25" hidden="1" customHeight="1" x14ac:dyDescent="0.15">
      <c r="A78" s="1052">
        <v>9</v>
      </c>
      <c r="B78" s="105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3"/>
      <c r="AD78" s="1053"/>
      <c r="AE78" s="1053"/>
      <c r="AF78" s="1053"/>
      <c r="AG78" s="1053"/>
      <c r="AH78" s="355"/>
      <c r="AI78" s="356"/>
      <c r="AJ78" s="356"/>
      <c r="AK78" s="356"/>
      <c r="AL78" s="357"/>
      <c r="AM78" s="358"/>
      <c r="AN78" s="358"/>
      <c r="AO78" s="359"/>
      <c r="AP78" s="360"/>
      <c r="AQ78" s="360"/>
      <c r="AR78" s="360"/>
      <c r="AS78" s="360"/>
      <c r="AT78" s="360"/>
      <c r="AU78" s="360"/>
      <c r="AV78" s="360"/>
      <c r="AW78" s="360"/>
      <c r="AX78" s="360"/>
      <c r="AY78">
        <f>COUNTA($C$78)</f>
        <v>0</v>
      </c>
    </row>
    <row r="79" spans="1:51" ht="26.25" hidden="1" customHeight="1" x14ac:dyDescent="0.15">
      <c r="A79" s="1052">
        <v>10</v>
      </c>
      <c r="B79" s="105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3"/>
      <c r="AD79" s="1053"/>
      <c r="AE79" s="1053"/>
      <c r="AF79" s="1053"/>
      <c r="AG79" s="1053"/>
      <c r="AH79" s="355"/>
      <c r="AI79" s="356"/>
      <c r="AJ79" s="356"/>
      <c r="AK79" s="356"/>
      <c r="AL79" s="357"/>
      <c r="AM79" s="358"/>
      <c r="AN79" s="358"/>
      <c r="AO79" s="359"/>
      <c r="AP79" s="360"/>
      <c r="AQ79" s="360"/>
      <c r="AR79" s="360"/>
      <c r="AS79" s="360"/>
      <c r="AT79" s="360"/>
      <c r="AU79" s="360"/>
      <c r="AV79" s="360"/>
      <c r="AW79" s="360"/>
      <c r="AX79" s="360"/>
      <c r="AY79">
        <f>COUNTA($C$79)</f>
        <v>0</v>
      </c>
    </row>
    <row r="80" spans="1:51" ht="26.25" hidden="1" customHeight="1" x14ac:dyDescent="0.15">
      <c r="A80" s="1052">
        <v>11</v>
      </c>
      <c r="B80" s="105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3"/>
      <c r="AD80" s="1053"/>
      <c r="AE80" s="1053"/>
      <c r="AF80" s="1053"/>
      <c r="AG80" s="1053"/>
      <c r="AH80" s="355"/>
      <c r="AI80" s="356"/>
      <c r="AJ80" s="356"/>
      <c r="AK80" s="356"/>
      <c r="AL80" s="357"/>
      <c r="AM80" s="358"/>
      <c r="AN80" s="358"/>
      <c r="AO80" s="359"/>
      <c r="AP80" s="360"/>
      <c r="AQ80" s="360"/>
      <c r="AR80" s="360"/>
      <c r="AS80" s="360"/>
      <c r="AT80" s="360"/>
      <c r="AU80" s="360"/>
      <c r="AV80" s="360"/>
      <c r="AW80" s="360"/>
      <c r="AX80" s="360"/>
      <c r="AY80">
        <f>COUNTA($C$80)</f>
        <v>0</v>
      </c>
    </row>
    <row r="81" spans="1:51" ht="26.25" hidden="1" customHeight="1" x14ac:dyDescent="0.15">
      <c r="A81" s="1052">
        <v>12</v>
      </c>
      <c r="B81" s="105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3"/>
      <c r="AD81" s="1053"/>
      <c r="AE81" s="1053"/>
      <c r="AF81" s="1053"/>
      <c r="AG81" s="1053"/>
      <c r="AH81" s="355"/>
      <c r="AI81" s="356"/>
      <c r="AJ81" s="356"/>
      <c r="AK81" s="356"/>
      <c r="AL81" s="357"/>
      <c r="AM81" s="358"/>
      <c r="AN81" s="358"/>
      <c r="AO81" s="359"/>
      <c r="AP81" s="360"/>
      <c r="AQ81" s="360"/>
      <c r="AR81" s="360"/>
      <c r="AS81" s="360"/>
      <c r="AT81" s="360"/>
      <c r="AU81" s="360"/>
      <c r="AV81" s="360"/>
      <c r="AW81" s="360"/>
      <c r="AX81" s="360"/>
      <c r="AY81">
        <f>COUNTA($C$81)</f>
        <v>0</v>
      </c>
    </row>
    <row r="82" spans="1:51" ht="26.25" hidden="1" customHeight="1" x14ac:dyDescent="0.15">
      <c r="A82" s="1052">
        <v>13</v>
      </c>
      <c r="B82" s="105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3"/>
      <c r="AD82" s="1053"/>
      <c r="AE82" s="1053"/>
      <c r="AF82" s="1053"/>
      <c r="AG82" s="1053"/>
      <c r="AH82" s="355"/>
      <c r="AI82" s="356"/>
      <c r="AJ82" s="356"/>
      <c r="AK82" s="356"/>
      <c r="AL82" s="357"/>
      <c r="AM82" s="358"/>
      <c r="AN82" s="358"/>
      <c r="AO82" s="359"/>
      <c r="AP82" s="360"/>
      <c r="AQ82" s="360"/>
      <c r="AR82" s="360"/>
      <c r="AS82" s="360"/>
      <c r="AT82" s="360"/>
      <c r="AU82" s="360"/>
      <c r="AV82" s="360"/>
      <c r="AW82" s="360"/>
      <c r="AX82" s="360"/>
      <c r="AY82">
        <f>COUNTA($C$82)</f>
        <v>0</v>
      </c>
    </row>
    <row r="83" spans="1:51" ht="26.25" hidden="1" customHeight="1" x14ac:dyDescent="0.15">
      <c r="A83" s="1052">
        <v>14</v>
      </c>
      <c r="B83" s="105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3"/>
      <c r="AD83" s="1053"/>
      <c r="AE83" s="1053"/>
      <c r="AF83" s="1053"/>
      <c r="AG83" s="1053"/>
      <c r="AH83" s="355"/>
      <c r="AI83" s="356"/>
      <c r="AJ83" s="356"/>
      <c r="AK83" s="356"/>
      <c r="AL83" s="357"/>
      <c r="AM83" s="358"/>
      <c r="AN83" s="358"/>
      <c r="AO83" s="359"/>
      <c r="AP83" s="360"/>
      <c r="AQ83" s="360"/>
      <c r="AR83" s="360"/>
      <c r="AS83" s="360"/>
      <c r="AT83" s="360"/>
      <c r="AU83" s="360"/>
      <c r="AV83" s="360"/>
      <c r="AW83" s="360"/>
      <c r="AX83" s="360"/>
      <c r="AY83">
        <f>COUNTA($C$83)</f>
        <v>0</v>
      </c>
    </row>
    <row r="84" spans="1:51" ht="26.25" hidden="1" customHeight="1" x14ac:dyDescent="0.15">
      <c r="A84" s="1052">
        <v>15</v>
      </c>
      <c r="B84" s="105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3"/>
      <c r="AD84" s="1053"/>
      <c r="AE84" s="1053"/>
      <c r="AF84" s="1053"/>
      <c r="AG84" s="1053"/>
      <c r="AH84" s="355"/>
      <c r="AI84" s="356"/>
      <c r="AJ84" s="356"/>
      <c r="AK84" s="356"/>
      <c r="AL84" s="357"/>
      <c r="AM84" s="358"/>
      <c r="AN84" s="358"/>
      <c r="AO84" s="359"/>
      <c r="AP84" s="360"/>
      <c r="AQ84" s="360"/>
      <c r="AR84" s="360"/>
      <c r="AS84" s="360"/>
      <c r="AT84" s="360"/>
      <c r="AU84" s="360"/>
      <c r="AV84" s="360"/>
      <c r="AW84" s="360"/>
      <c r="AX84" s="360"/>
      <c r="AY84">
        <f>COUNTA($C$84)</f>
        <v>0</v>
      </c>
    </row>
    <row r="85" spans="1:51" ht="26.25" hidden="1" customHeight="1" x14ac:dyDescent="0.15">
      <c r="A85" s="1052">
        <v>16</v>
      </c>
      <c r="B85" s="105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3"/>
      <c r="AD85" s="1053"/>
      <c r="AE85" s="1053"/>
      <c r="AF85" s="1053"/>
      <c r="AG85" s="1053"/>
      <c r="AH85" s="355"/>
      <c r="AI85" s="356"/>
      <c r="AJ85" s="356"/>
      <c r="AK85" s="356"/>
      <c r="AL85" s="357"/>
      <c r="AM85" s="358"/>
      <c r="AN85" s="358"/>
      <c r="AO85" s="359"/>
      <c r="AP85" s="360"/>
      <c r="AQ85" s="360"/>
      <c r="AR85" s="360"/>
      <c r="AS85" s="360"/>
      <c r="AT85" s="360"/>
      <c r="AU85" s="360"/>
      <c r="AV85" s="360"/>
      <c r="AW85" s="360"/>
      <c r="AX85" s="360"/>
      <c r="AY85">
        <f>COUNTA($C$85)</f>
        <v>0</v>
      </c>
    </row>
    <row r="86" spans="1:51" ht="26.25" hidden="1" customHeight="1" x14ac:dyDescent="0.15">
      <c r="A86" s="1052">
        <v>17</v>
      </c>
      <c r="B86" s="105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3"/>
      <c r="AD86" s="1053"/>
      <c r="AE86" s="1053"/>
      <c r="AF86" s="1053"/>
      <c r="AG86" s="1053"/>
      <c r="AH86" s="355"/>
      <c r="AI86" s="356"/>
      <c r="AJ86" s="356"/>
      <c r="AK86" s="356"/>
      <c r="AL86" s="357"/>
      <c r="AM86" s="358"/>
      <c r="AN86" s="358"/>
      <c r="AO86" s="359"/>
      <c r="AP86" s="360"/>
      <c r="AQ86" s="360"/>
      <c r="AR86" s="360"/>
      <c r="AS86" s="360"/>
      <c r="AT86" s="360"/>
      <c r="AU86" s="360"/>
      <c r="AV86" s="360"/>
      <c r="AW86" s="360"/>
      <c r="AX86" s="360"/>
      <c r="AY86">
        <f>COUNTA($C$86)</f>
        <v>0</v>
      </c>
    </row>
    <row r="87" spans="1:51" ht="26.25" hidden="1" customHeight="1" x14ac:dyDescent="0.15">
      <c r="A87" s="1052">
        <v>18</v>
      </c>
      <c r="B87" s="105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3"/>
      <c r="AD87" s="1053"/>
      <c r="AE87" s="1053"/>
      <c r="AF87" s="1053"/>
      <c r="AG87" s="1053"/>
      <c r="AH87" s="355"/>
      <c r="AI87" s="356"/>
      <c r="AJ87" s="356"/>
      <c r="AK87" s="356"/>
      <c r="AL87" s="357"/>
      <c r="AM87" s="358"/>
      <c r="AN87" s="358"/>
      <c r="AO87" s="359"/>
      <c r="AP87" s="360"/>
      <c r="AQ87" s="360"/>
      <c r="AR87" s="360"/>
      <c r="AS87" s="360"/>
      <c r="AT87" s="360"/>
      <c r="AU87" s="360"/>
      <c r="AV87" s="360"/>
      <c r="AW87" s="360"/>
      <c r="AX87" s="360"/>
      <c r="AY87">
        <f>COUNTA($C$87)</f>
        <v>0</v>
      </c>
    </row>
    <row r="88" spans="1:51" ht="26.25" hidden="1" customHeight="1" x14ac:dyDescent="0.15">
      <c r="A88" s="1052">
        <v>19</v>
      </c>
      <c r="B88" s="105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3"/>
      <c r="AD88" s="1053"/>
      <c r="AE88" s="1053"/>
      <c r="AF88" s="1053"/>
      <c r="AG88" s="1053"/>
      <c r="AH88" s="355"/>
      <c r="AI88" s="356"/>
      <c r="AJ88" s="356"/>
      <c r="AK88" s="356"/>
      <c r="AL88" s="357"/>
      <c r="AM88" s="358"/>
      <c r="AN88" s="358"/>
      <c r="AO88" s="359"/>
      <c r="AP88" s="360"/>
      <c r="AQ88" s="360"/>
      <c r="AR88" s="360"/>
      <c r="AS88" s="360"/>
      <c r="AT88" s="360"/>
      <c r="AU88" s="360"/>
      <c r="AV88" s="360"/>
      <c r="AW88" s="360"/>
      <c r="AX88" s="360"/>
      <c r="AY88">
        <f>COUNTA($C$88)</f>
        <v>0</v>
      </c>
    </row>
    <row r="89" spans="1:51" ht="26.25" hidden="1" customHeight="1" x14ac:dyDescent="0.15">
      <c r="A89" s="1052">
        <v>20</v>
      </c>
      <c r="B89" s="105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3"/>
      <c r="AD89" s="1053"/>
      <c r="AE89" s="1053"/>
      <c r="AF89" s="1053"/>
      <c r="AG89" s="1053"/>
      <c r="AH89" s="355"/>
      <c r="AI89" s="356"/>
      <c r="AJ89" s="356"/>
      <c r="AK89" s="356"/>
      <c r="AL89" s="357"/>
      <c r="AM89" s="358"/>
      <c r="AN89" s="358"/>
      <c r="AO89" s="359"/>
      <c r="AP89" s="360"/>
      <c r="AQ89" s="360"/>
      <c r="AR89" s="360"/>
      <c r="AS89" s="360"/>
      <c r="AT89" s="360"/>
      <c r="AU89" s="360"/>
      <c r="AV89" s="360"/>
      <c r="AW89" s="360"/>
      <c r="AX89" s="360"/>
      <c r="AY89">
        <f>COUNTA($C$89)</f>
        <v>0</v>
      </c>
    </row>
    <row r="90" spans="1:51" ht="26.25" hidden="1" customHeight="1" x14ac:dyDescent="0.15">
      <c r="A90" s="1052">
        <v>21</v>
      </c>
      <c r="B90" s="105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3"/>
      <c r="AD90" s="1053"/>
      <c r="AE90" s="1053"/>
      <c r="AF90" s="1053"/>
      <c r="AG90" s="1053"/>
      <c r="AH90" s="355"/>
      <c r="AI90" s="356"/>
      <c r="AJ90" s="356"/>
      <c r="AK90" s="356"/>
      <c r="AL90" s="357"/>
      <c r="AM90" s="358"/>
      <c r="AN90" s="358"/>
      <c r="AO90" s="359"/>
      <c r="AP90" s="360"/>
      <c r="AQ90" s="360"/>
      <c r="AR90" s="360"/>
      <c r="AS90" s="360"/>
      <c r="AT90" s="360"/>
      <c r="AU90" s="360"/>
      <c r="AV90" s="360"/>
      <c r="AW90" s="360"/>
      <c r="AX90" s="360"/>
      <c r="AY90">
        <f>COUNTA($C$90)</f>
        <v>0</v>
      </c>
    </row>
    <row r="91" spans="1:51" ht="26.25" hidden="1" customHeight="1" x14ac:dyDescent="0.15">
      <c r="A91" s="1052">
        <v>22</v>
      </c>
      <c r="B91" s="105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3"/>
      <c r="AD91" s="1053"/>
      <c r="AE91" s="1053"/>
      <c r="AF91" s="1053"/>
      <c r="AG91" s="1053"/>
      <c r="AH91" s="355"/>
      <c r="AI91" s="356"/>
      <c r="AJ91" s="356"/>
      <c r="AK91" s="356"/>
      <c r="AL91" s="357"/>
      <c r="AM91" s="358"/>
      <c r="AN91" s="358"/>
      <c r="AO91" s="359"/>
      <c r="AP91" s="360"/>
      <c r="AQ91" s="360"/>
      <c r="AR91" s="360"/>
      <c r="AS91" s="360"/>
      <c r="AT91" s="360"/>
      <c r="AU91" s="360"/>
      <c r="AV91" s="360"/>
      <c r="AW91" s="360"/>
      <c r="AX91" s="360"/>
      <c r="AY91">
        <f>COUNTA($C$91)</f>
        <v>0</v>
      </c>
    </row>
    <row r="92" spans="1:51" ht="26.25" hidden="1" customHeight="1" x14ac:dyDescent="0.15">
      <c r="A92" s="1052">
        <v>23</v>
      </c>
      <c r="B92" s="105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3"/>
      <c r="AD92" s="1053"/>
      <c r="AE92" s="1053"/>
      <c r="AF92" s="1053"/>
      <c r="AG92" s="1053"/>
      <c r="AH92" s="355"/>
      <c r="AI92" s="356"/>
      <c r="AJ92" s="356"/>
      <c r="AK92" s="356"/>
      <c r="AL92" s="357"/>
      <c r="AM92" s="358"/>
      <c r="AN92" s="358"/>
      <c r="AO92" s="359"/>
      <c r="AP92" s="360"/>
      <c r="AQ92" s="360"/>
      <c r="AR92" s="360"/>
      <c r="AS92" s="360"/>
      <c r="AT92" s="360"/>
      <c r="AU92" s="360"/>
      <c r="AV92" s="360"/>
      <c r="AW92" s="360"/>
      <c r="AX92" s="360"/>
      <c r="AY92">
        <f>COUNTA($C$92)</f>
        <v>0</v>
      </c>
    </row>
    <row r="93" spans="1:51" ht="26.25" hidden="1" customHeight="1" x14ac:dyDescent="0.15">
      <c r="A93" s="1052">
        <v>24</v>
      </c>
      <c r="B93" s="105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3"/>
      <c r="AD93" s="1053"/>
      <c r="AE93" s="1053"/>
      <c r="AF93" s="1053"/>
      <c r="AG93" s="1053"/>
      <c r="AH93" s="355"/>
      <c r="AI93" s="356"/>
      <c r="AJ93" s="356"/>
      <c r="AK93" s="356"/>
      <c r="AL93" s="357"/>
      <c r="AM93" s="358"/>
      <c r="AN93" s="358"/>
      <c r="AO93" s="359"/>
      <c r="AP93" s="360"/>
      <c r="AQ93" s="360"/>
      <c r="AR93" s="360"/>
      <c r="AS93" s="360"/>
      <c r="AT93" s="360"/>
      <c r="AU93" s="360"/>
      <c r="AV93" s="360"/>
      <c r="AW93" s="360"/>
      <c r="AX93" s="360"/>
      <c r="AY93">
        <f>COUNTA($C$93)</f>
        <v>0</v>
      </c>
    </row>
    <row r="94" spans="1:51" ht="26.25" hidden="1" customHeight="1" x14ac:dyDescent="0.15">
      <c r="A94" s="1052">
        <v>25</v>
      </c>
      <c r="B94" s="105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3"/>
      <c r="AD94" s="1053"/>
      <c r="AE94" s="1053"/>
      <c r="AF94" s="1053"/>
      <c r="AG94" s="1053"/>
      <c r="AH94" s="355"/>
      <c r="AI94" s="356"/>
      <c r="AJ94" s="356"/>
      <c r="AK94" s="356"/>
      <c r="AL94" s="357"/>
      <c r="AM94" s="358"/>
      <c r="AN94" s="358"/>
      <c r="AO94" s="359"/>
      <c r="AP94" s="360"/>
      <c r="AQ94" s="360"/>
      <c r="AR94" s="360"/>
      <c r="AS94" s="360"/>
      <c r="AT94" s="360"/>
      <c r="AU94" s="360"/>
      <c r="AV94" s="360"/>
      <c r="AW94" s="360"/>
      <c r="AX94" s="360"/>
      <c r="AY94">
        <f>COUNTA($C$94)</f>
        <v>0</v>
      </c>
    </row>
    <row r="95" spans="1:51" ht="26.25" hidden="1" customHeight="1" x14ac:dyDescent="0.15">
      <c r="A95" s="1052">
        <v>26</v>
      </c>
      <c r="B95" s="105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3"/>
      <c r="AD95" s="1053"/>
      <c r="AE95" s="1053"/>
      <c r="AF95" s="1053"/>
      <c r="AG95" s="1053"/>
      <c r="AH95" s="355"/>
      <c r="AI95" s="356"/>
      <c r="AJ95" s="356"/>
      <c r="AK95" s="356"/>
      <c r="AL95" s="357"/>
      <c r="AM95" s="358"/>
      <c r="AN95" s="358"/>
      <c r="AO95" s="359"/>
      <c r="AP95" s="360"/>
      <c r="AQ95" s="360"/>
      <c r="AR95" s="360"/>
      <c r="AS95" s="360"/>
      <c r="AT95" s="360"/>
      <c r="AU95" s="360"/>
      <c r="AV95" s="360"/>
      <c r="AW95" s="360"/>
      <c r="AX95" s="360"/>
      <c r="AY95">
        <f>COUNTA($C$95)</f>
        <v>0</v>
      </c>
    </row>
    <row r="96" spans="1:51" ht="26.25" hidden="1" customHeight="1" x14ac:dyDescent="0.15">
      <c r="A96" s="1052">
        <v>27</v>
      </c>
      <c r="B96" s="105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3"/>
      <c r="AD96" s="1053"/>
      <c r="AE96" s="1053"/>
      <c r="AF96" s="1053"/>
      <c r="AG96" s="1053"/>
      <c r="AH96" s="355"/>
      <c r="AI96" s="356"/>
      <c r="AJ96" s="356"/>
      <c r="AK96" s="356"/>
      <c r="AL96" s="357"/>
      <c r="AM96" s="358"/>
      <c r="AN96" s="358"/>
      <c r="AO96" s="359"/>
      <c r="AP96" s="360"/>
      <c r="AQ96" s="360"/>
      <c r="AR96" s="360"/>
      <c r="AS96" s="360"/>
      <c r="AT96" s="360"/>
      <c r="AU96" s="360"/>
      <c r="AV96" s="360"/>
      <c r="AW96" s="360"/>
      <c r="AX96" s="360"/>
      <c r="AY96">
        <f>COUNTA($C$96)</f>
        <v>0</v>
      </c>
    </row>
    <row r="97" spans="1:51" ht="26.25" hidden="1" customHeight="1" x14ac:dyDescent="0.15">
      <c r="A97" s="1052">
        <v>28</v>
      </c>
      <c r="B97" s="105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3"/>
      <c r="AD97" s="1053"/>
      <c r="AE97" s="1053"/>
      <c r="AF97" s="1053"/>
      <c r="AG97" s="1053"/>
      <c r="AH97" s="355"/>
      <c r="AI97" s="356"/>
      <c r="AJ97" s="356"/>
      <c r="AK97" s="356"/>
      <c r="AL97" s="357"/>
      <c r="AM97" s="358"/>
      <c r="AN97" s="358"/>
      <c r="AO97" s="359"/>
      <c r="AP97" s="360"/>
      <c r="AQ97" s="360"/>
      <c r="AR97" s="360"/>
      <c r="AS97" s="360"/>
      <c r="AT97" s="360"/>
      <c r="AU97" s="360"/>
      <c r="AV97" s="360"/>
      <c r="AW97" s="360"/>
      <c r="AX97" s="360"/>
      <c r="AY97">
        <f>COUNTA($C$97)</f>
        <v>0</v>
      </c>
    </row>
    <row r="98" spans="1:51" ht="26.25" hidden="1" customHeight="1" x14ac:dyDescent="0.15">
      <c r="A98" s="1052">
        <v>29</v>
      </c>
      <c r="B98" s="105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3"/>
      <c r="AD98" s="1053"/>
      <c r="AE98" s="1053"/>
      <c r="AF98" s="1053"/>
      <c r="AG98" s="1053"/>
      <c r="AH98" s="355"/>
      <c r="AI98" s="356"/>
      <c r="AJ98" s="356"/>
      <c r="AK98" s="356"/>
      <c r="AL98" s="357"/>
      <c r="AM98" s="358"/>
      <c r="AN98" s="358"/>
      <c r="AO98" s="359"/>
      <c r="AP98" s="360"/>
      <c r="AQ98" s="360"/>
      <c r="AR98" s="360"/>
      <c r="AS98" s="360"/>
      <c r="AT98" s="360"/>
      <c r="AU98" s="360"/>
      <c r="AV98" s="360"/>
      <c r="AW98" s="360"/>
      <c r="AX98" s="360"/>
      <c r="AY98">
        <f>COUNTA($C$98)</f>
        <v>0</v>
      </c>
    </row>
    <row r="99" spans="1:51" ht="26.25" hidden="1" customHeight="1" x14ac:dyDescent="0.15">
      <c r="A99" s="1052">
        <v>30</v>
      </c>
      <c r="B99" s="105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3"/>
      <c r="AD99" s="1053"/>
      <c r="AE99" s="1053"/>
      <c r="AF99" s="1053"/>
      <c r="AG99" s="1053"/>
      <c r="AH99" s="355"/>
      <c r="AI99" s="356"/>
      <c r="AJ99" s="356"/>
      <c r="AK99" s="356"/>
      <c r="AL99" s="357"/>
      <c r="AM99" s="358"/>
      <c r="AN99" s="358"/>
      <c r="AO99" s="359"/>
      <c r="AP99" s="360"/>
      <c r="AQ99" s="360"/>
      <c r="AR99" s="360"/>
      <c r="AS99" s="360"/>
      <c r="AT99" s="360"/>
      <c r="AU99" s="360"/>
      <c r="AV99" s="360"/>
      <c r="AW99" s="360"/>
      <c r="AX99" s="360"/>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3"/>
      <c r="B102" s="363"/>
      <c r="C102" s="363" t="s">
        <v>26</v>
      </c>
      <c r="D102" s="363"/>
      <c r="E102" s="363"/>
      <c r="F102" s="363"/>
      <c r="G102" s="363"/>
      <c r="H102" s="363"/>
      <c r="I102" s="363"/>
      <c r="J102" s="152" t="s">
        <v>295</v>
      </c>
      <c r="K102" s="364"/>
      <c r="L102" s="364"/>
      <c r="M102" s="364"/>
      <c r="N102" s="364"/>
      <c r="O102" s="364"/>
      <c r="P102" s="247" t="s">
        <v>27</v>
      </c>
      <c r="Q102" s="247"/>
      <c r="R102" s="247"/>
      <c r="S102" s="247"/>
      <c r="T102" s="247"/>
      <c r="U102" s="247"/>
      <c r="V102" s="247"/>
      <c r="W102" s="247"/>
      <c r="X102" s="247"/>
      <c r="Y102" s="365" t="s">
        <v>347</v>
      </c>
      <c r="Z102" s="366"/>
      <c r="AA102" s="366"/>
      <c r="AB102" s="366"/>
      <c r="AC102" s="152" t="s">
        <v>332</v>
      </c>
      <c r="AD102" s="152"/>
      <c r="AE102" s="152"/>
      <c r="AF102" s="152"/>
      <c r="AG102" s="152"/>
      <c r="AH102" s="365" t="s">
        <v>257</v>
      </c>
      <c r="AI102" s="363"/>
      <c r="AJ102" s="363"/>
      <c r="AK102" s="363"/>
      <c r="AL102" s="363" t="s">
        <v>21</v>
      </c>
      <c r="AM102" s="363"/>
      <c r="AN102" s="363"/>
      <c r="AO102" s="367"/>
      <c r="AP102" s="368" t="s">
        <v>296</v>
      </c>
      <c r="AQ102" s="368"/>
      <c r="AR102" s="368"/>
      <c r="AS102" s="368"/>
      <c r="AT102" s="368"/>
      <c r="AU102" s="368"/>
      <c r="AV102" s="368"/>
      <c r="AW102" s="368"/>
      <c r="AX102" s="368"/>
      <c r="AY102" s="34">
        <f t="shared" ref="AY102:AY103" si="1">$AY$100</f>
        <v>0</v>
      </c>
    </row>
    <row r="103" spans="1:51" ht="26.25" hidden="1" customHeight="1" x14ac:dyDescent="0.15">
      <c r="A103" s="1052">
        <v>1</v>
      </c>
      <c r="B103" s="105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3"/>
      <c r="AD103" s="1053"/>
      <c r="AE103" s="1053"/>
      <c r="AF103" s="1053"/>
      <c r="AG103" s="1053"/>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hidden="1" customHeight="1" x14ac:dyDescent="0.15">
      <c r="A104" s="1052">
        <v>2</v>
      </c>
      <c r="B104" s="105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3"/>
      <c r="AD104" s="1053"/>
      <c r="AE104" s="1053"/>
      <c r="AF104" s="1053"/>
      <c r="AG104" s="1053"/>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hidden="1" customHeight="1" x14ac:dyDescent="0.15">
      <c r="A105" s="1052">
        <v>3</v>
      </c>
      <c r="B105" s="105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3"/>
      <c r="AD105" s="1053"/>
      <c r="AE105" s="1053"/>
      <c r="AF105" s="1053"/>
      <c r="AG105" s="1053"/>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hidden="1" customHeight="1" x14ac:dyDescent="0.15">
      <c r="A106" s="1052">
        <v>4</v>
      </c>
      <c r="B106" s="105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3"/>
      <c r="AD106" s="1053"/>
      <c r="AE106" s="1053"/>
      <c r="AF106" s="1053"/>
      <c r="AG106" s="1053"/>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hidden="1" customHeight="1" x14ac:dyDescent="0.15">
      <c r="A107" s="1052">
        <v>5</v>
      </c>
      <c r="B107" s="105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3"/>
      <c r="AD107" s="1053"/>
      <c r="AE107" s="1053"/>
      <c r="AF107" s="1053"/>
      <c r="AG107" s="1053"/>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hidden="1" customHeight="1" x14ac:dyDescent="0.15">
      <c r="A108" s="1052">
        <v>6</v>
      </c>
      <c r="B108" s="105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3"/>
      <c r="AD108" s="1053"/>
      <c r="AE108" s="1053"/>
      <c r="AF108" s="1053"/>
      <c r="AG108" s="1053"/>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hidden="1" customHeight="1" x14ac:dyDescent="0.15">
      <c r="A109" s="1052">
        <v>7</v>
      </c>
      <c r="B109" s="105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3"/>
      <c r="AD109" s="1053"/>
      <c r="AE109" s="1053"/>
      <c r="AF109" s="1053"/>
      <c r="AG109" s="1053"/>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hidden="1" customHeight="1" x14ac:dyDescent="0.15">
      <c r="A110" s="1052">
        <v>8</v>
      </c>
      <c r="B110" s="105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3"/>
      <c r="AD110" s="1053"/>
      <c r="AE110" s="1053"/>
      <c r="AF110" s="1053"/>
      <c r="AG110" s="1053"/>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hidden="1" customHeight="1" x14ac:dyDescent="0.15">
      <c r="A111" s="1052">
        <v>9</v>
      </c>
      <c r="B111" s="105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3"/>
      <c r="AD111" s="1053"/>
      <c r="AE111" s="1053"/>
      <c r="AF111" s="1053"/>
      <c r="AG111" s="1053"/>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hidden="1" customHeight="1" x14ac:dyDescent="0.15">
      <c r="A112" s="1052">
        <v>10</v>
      </c>
      <c r="B112" s="105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3"/>
      <c r="AD112" s="1053"/>
      <c r="AE112" s="1053"/>
      <c r="AF112" s="1053"/>
      <c r="AG112" s="1053"/>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hidden="1" customHeight="1" x14ac:dyDescent="0.15">
      <c r="A113" s="1052">
        <v>11</v>
      </c>
      <c r="B113" s="105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3"/>
      <c r="AD113" s="1053"/>
      <c r="AE113" s="1053"/>
      <c r="AF113" s="1053"/>
      <c r="AG113" s="1053"/>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hidden="1" customHeight="1" x14ac:dyDescent="0.15">
      <c r="A114" s="1052">
        <v>12</v>
      </c>
      <c r="B114" s="105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3"/>
      <c r="AD114" s="1053"/>
      <c r="AE114" s="1053"/>
      <c r="AF114" s="1053"/>
      <c r="AG114" s="1053"/>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hidden="1" customHeight="1" x14ac:dyDescent="0.15">
      <c r="A115" s="1052">
        <v>13</v>
      </c>
      <c r="B115" s="105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3"/>
      <c r="AD115" s="1053"/>
      <c r="AE115" s="1053"/>
      <c r="AF115" s="1053"/>
      <c r="AG115" s="1053"/>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hidden="1" customHeight="1" x14ac:dyDescent="0.15">
      <c r="A116" s="1052">
        <v>14</v>
      </c>
      <c r="B116" s="105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3"/>
      <c r="AD116" s="1053"/>
      <c r="AE116" s="1053"/>
      <c r="AF116" s="1053"/>
      <c r="AG116" s="1053"/>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hidden="1" customHeight="1" x14ac:dyDescent="0.15">
      <c r="A117" s="1052">
        <v>15</v>
      </c>
      <c r="B117" s="105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3"/>
      <c r="AD117" s="1053"/>
      <c r="AE117" s="1053"/>
      <c r="AF117" s="1053"/>
      <c r="AG117" s="1053"/>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hidden="1" customHeight="1" x14ac:dyDescent="0.15">
      <c r="A118" s="1052">
        <v>16</v>
      </c>
      <c r="B118" s="105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3"/>
      <c r="AD118" s="1053"/>
      <c r="AE118" s="1053"/>
      <c r="AF118" s="1053"/>
      <c r="AG118" s="1053"/>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hidden="1" customHeight="1" x14ac:dyDescent="0.15">
      <c r="A119" s="1052">
        <v>17</v>
      </c>
      <c r="B119" s="105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3"/>
      <c r="AD119" s="1053"/>
      <c r="AE119" s="1053"/>
      <c r="AF119" s="1053"/>
      <c r="AG119" s="1053"/>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hidden="1" customHeight="1" x14ac:dyDescent="0.15">
      <c r="A120" s="1052">
        <v>18</v>
      </c>
      <c r="B120" s="105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3"/>
      <c r="AD120" s="1053"/>
      <c r="AE120" s="1053"/>
      <c r="AF120" s="1053"/>
      <c r="AG120" s="1053"/>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hidden="1" customHeight="1" x14ac:dyDescent="0.15">
      <c r="A121" s="1052">
        <v>19</v>
      </c>
      <c r="B121" s="105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3"/>
      <c r="AD121" s="1053"/>
      <c r="AE121" s="1053"/>
      <c r="AF121" s="1053"/>
      <c r="AG121" s="1053"/>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hidden="1" customHeight="1" x14ac:dyDescent="0.15">
      <c r="A122" s="1052">
        <v>20</v>
      </c>
      <c r="B122" s="105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3"/>
      <c r="AD122" s="1053"/>
      <c r="AE122" s="1053"/>
      <c r="AF122" s="1053"/>
      <c r="AG122" s="1053"/>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hidden="1" customHeight="1" x14ac:dyDescent="0.15">
      <c r="A123" s="1052">
        <v>21</v>
      </c>
      <c r="B123" s="105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3"/>
      <c r="AD123" s="1053"/>
      <c r="AE123" s="1053"/>
      <c r="AF123" s="1053"/>
      <c r="AG123" s="1053"/>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hidden="1" customHeight="1" x14ac:dyDescent="0.15">
      <c r="A124" s="1052">
        <v>22</v>
      </c>
      <c r="B124" s="105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3"/>
      <c r="AD124" s="1053"/>
      <c r="AE124" s="1053"/>
      <c r="AF124" s="1053"/>
      <c r="AG124" s="1053"/>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hidden="1" customHeight="1" x14ac:dyDescent="0.15">
      <c r="A125" s="1052">
        <v>23</v>
      </c>
      <c r="B125" s="105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3"/>
      <c r="AD125" s="1053"/>
      <c r="AE125" s="1053"/>
      <c r="AF125" s="1053"/>
      <c r="AG125" s="1053"/>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hidden="1" customHeight="1" x14ac:dyDescent="0.15">
      <c r="A126" s="1052">
        <v>24</v>
      </c>
      <c r="B126" s="105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3"/>
      <c r="AD126" s="1053"/>
      <c r="AE126" s="1053"/>
      <c r="AF126" s="1053"/>
      <c r="AG126" s="1053"/>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hidden="1" customHeight="1" x14ac:dyDescent="0.15">
      <c r="A127" s="1052">
        <v>25</v>
      </c>
      <c r="B127" s="105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3"/>
      <c r="AD127" s="1053"/>
      <c r="AE127" s="1053"/>
      <c r="AF127" s="1053"/>
      <c r="AG127" s="1053"/>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hidden="1" customHeight="1" x14ac:dyDescent="0.15">
      <c r="A128" s="1052">
        <v>26</v>
      </c>
      <c r="B128" s="105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3"/>
      <c r="AD128" s="1053"/>
      <c r="AE128" s="1053"/>
      <c r="AF128" s="1053"/>
      <c r="AG128" s="1053"/>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hidden="1" customHeight="1" x14ac:dyDescent="0.15">
      <c r="A129" s="1052">
        <v>27</v>
      </c>
      <c r="B129" s="105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3"/>
      <c r="AD129" s="1053"/>
      <c r="AE129" s="1053"/>
      <c r="AF129" s="1053"/>
      <c r="AG129" s="1053"/>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hidden="1" customHeight="1" x14ac:dyDescent="0.15">
      <c r="A130" s="1052">
        <v>28</v>
      </c>
      <c r="B130" s="105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3"/>
      <c r="AD130" s="1053"/>
      <c r="AE130" s="1053"/>
      <c r="AF130" s="1053"/>
      <c r="AG130" s="1053"/>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hidden="1" customHeight="1" x14ac:dyDescent="0.15">
      <c r="A131" s="1052">
        <v>29</v>
      </c>
      <c r="B131" s="105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3"/>
      <c r="AD131" s="1053"/>
      <c r="AE131" s="1053"/>
      <c r="AF131" s="1053"/>
      <c r="AG131" s="1053"/>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hidden="1" customHeight="1" x14ac:dyDescent="0.15">
      <c r="A132" s="1052">
        <v>30</v>
      </c>
      <c r="B132" s="105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3"/>
      <c r="AD132" s="1053"/>
      <c r="AE132" s="1053"/>
      <c r="AF132" s="1053"/>
      <c r="AG132" s="1053"/>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3"/>
      <c r="B135" s="363"/>
      <c r="C135" s="363" t="s">
        <v>26</v>
      </c>
      <c r="D135" s="363"/>
      <c r="E135" s="363"/>
      <c r="F135" s="363"/>
      <c r="G135" s="363"/>
      <c r="H135" s="363"/>
      <c r="I135" s="363"/>
      <c r="J135" s="152" t="s">
        <v>295</v>
      </c>
      <c r="K135" s="364"/>
      <c r="L135" s="364"/>
      <c r="M135" s="364"/>
      <c r="N135" s="364"/>
      <c r="O135" s="364"/>
      <c r="P135" s="247" t="s">
        <v>27</v>
      </c>
      <c r="Q135" s="247"/>
      <c r="R135" s="247"/>
      <c r="S135" s="247"/>
      <c r="T135" s="247"/>
      <c r="U135" s="247"/>
      <c r="V135" s="247"/>
      <c r="W135" s="247"/>
      <c r="X135" s="247"/>
      <c r="Y135" s="365" t="s">
        <v>347</v>
      </c>
      <c r="Z135" s="366"/>
      <c r="AA135" s="366"/>
      <c r="AB135" s="366"/>
      <c r="AC135" s="152" t="s">
        <v>332</v>
      </c>
      <c r="AD135" s="152"/>
      <c r="AE135" s="152"/>
      <c r="AF135" s="152"/>
      <c r="AG135" s="152"/>
      <c r="AH135" s="365" t="s">
        <v>257</v>
      </c>
      <c r="AI135" s="363"/>
      <c r="AJ135" s="363"/>
      <c r="AK135" s="363"/>
      <c r="AL135" s="363" t="s">
        <v>21</v>
      </c>
      <c r="AM135" s="363"/>
      <c r="AN135" s="363"/>
      <c r="AO135" s="367"/>
      <c r="AP135" s="368" t="s">
        <v>296</v>
      </c>
      <c r="AQ135" s="368"/>
      <c r="AR135" s="368"/>
      <c r="AS135" s="368"/>
      <c r="AT135" s="368"/>
      <c r="AU135" s="368"/>
      <c r="AV135" s="368"/>
      <c r="AW135" s="368"/>
      <c r="AX135" s="368"/>
      <c r="AY135" s="34">
        <f t="shared" ref="AY135:AY136" si="2">$AY$133</f>
        <v>0</v>
      </c>
    </row>
    <row r="136" spans="1:51" ht="26.25" hidden="1" customHeight="1" x14ac:dyDescent="0.15">
      <c r="A136" s="1052">
        <v>1</v>
      </c>
      <c r="B136" s="105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3"/>
      <c r="AD136" s="1053"/>
      <c r="AE136" s="1053"/>
      <c r="AF136" s="1053"/>
      <c r="AG136" s="1053"/>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hidden="1" customHeight="1" x14ac:dyDescent="0.15">
      <c r="A137" s="1052">
        <v>2</v>
      </c>
      <c r="B137" s="105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3"/>
      <c r="AD137" s="1053"/>
      <c r="AE137" s="1053"/>
      <c r="AF137" s="1053"/>
      <c r="AG137" s="1053"/>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hidden="1" customHeight="1" x14ac:dyDescent="0.15">
      <c r="A138" s="1052">
        <v>3</v>
      </c>
      <c r="B138" s="105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3"/>
      <c r="AD138" s="1053"/>
      <c r="AE138" s="1053"/>
      <c r="AF138" s="1053"/>
      <c r="AG138" s="1053"/>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hidden="1" customHeight="1" x14ac:dyDescent="0.15">
      <c r="A139" s="1052">
        <v>4</v>
      </c>
      <c r="B139" s="105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3"/>
      <c r="AD139" s="1053"/>
      <c r="AE139" s="1053"/>
      <c r="AF139" s="1053"/>
      <c r="AG139" s="1053"/>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hidden="1" customHeight="1" x14ac:dyDescent="0.15">
      <c r="A140" s="1052">
        <v>5</v>
      </c>
      <c r="B140" s="105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3"/>
      <c r="AD140" s="1053"/>
      <c r="AE140" s="1053"/>
      <c r="AF140" s="1053"/>
      <c r="AG140" s="1053"/>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hidden="1" customHeight="1" x14ac:dyDescent="0.15">
      <c r="A141" s="1052">
        <v>6</v>
      </c>
      <c r="B141" s="105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3"/>
      <c r="AD141" s="1053"/>
      <c r="AE141" s="1053"/>
      <c r="AF141" s="1053"/>
      <c r="AG141" s="1053"/>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hidden="1" customHeight="1" x14ac:dyDescent="0.15">
      <c r="A142" s="1052">
        <v>7</v>
      </c>
      <c r="B142" s="105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3"/>
      <c r="AD142" s="1053"/>
      <c r="AE142" s="1053"/>
      <c r="AF142" s="1053"/>
      <c r="AG142" s="1053"/>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hidden="1" customHeight="1" x14ac:dyDescent="0.15">
      <c r="A143" s="1052">
        <v>8</v>
      </c>
      <c r="B143" s="105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3"/>
      <c r="AD143" s="1053"/>
      <c r="AE143" s="1053"/>
      <c r="AF143" s="1053"/>
      <c r="AG143" s="1053"/>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hidden="1" customHeight="1" x14ac:dyDescent="0.15">
      <c r="A144" s="1052">
        <v>9</v>
      </c>
      <c r="B144" s="105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3"/>
      <c r="AD144" s="1053"/>
      <c r="AE144" s="1053"/>
      <c r="AF144" s="1053"/>
      <c r="AG144" s="1053"/>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hidden="1" customHeight="1" x14ac:dyDescent="0.15">
      <c r="A145" s="1052">
        <v>10</v>
      </c>
      <c r="B145" s="105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3"/>
      <c r="AD145" s="1053"/>
      <c r="AE145" s="1053"/>
      <c r="AF145" s="1053"/>
      <c r="AG145" s="1053"/>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hidden="1" customHeight="1" x14ac:dyDescent="0.15">
      <c r="A146" s="1052">
        <v>11</v>
      </c>
      <c r="B146" s="105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3"/>
      <c r="AD146" s="1053"/>
      <c r="AE146" s="1053"/>
      <c r="AF146" s="1053"/>
      <c r="AG146" s="1053"/>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hidden="1" customHeight="1" x14ac:dyDescent="0.15">
      <c r="A147" s="1052">
        <v>12</v>
      </c>
      <c r="B147" s="105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3"/>
      <c r="AD147" s="1053"/>
      <c r="AE147" s="1053"/>
      <c r="AF147" s="1053"/>
      <c r="AG147" s="1053"/>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hidden="1" customHeight="1" x14ac:dyDescent="0.15">
      <c r="A148" s="1052">
        <v>13</v>
      </c>
      <c r="B148" s="105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3"/>
      <c r="AD148" s="1053"/>
      <c r="AE148" s="1053"/>
      <c r="AF148" s="1053"/>
      <c r="AG148" s="1053"/>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hidden="1" customHeight="1" x14ac:dyDescent="0.15">
      <c r="A149" s="1052">
        <v>14</v>
      </c>
      <c r="B149" s="105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3"/>
      <c r="AD149" s="1053"/>
      <c r="AE149" s="1053"/>
      <c r="AF149" s="1053"/>
      <c r="AG149" s="1053"/>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hidden="1" customHeight="1" x14ac:dyDescent="0.15">
      <c r="A150" s="1052">
        <v>15</v>
      </c>
      <c r="B150" s="105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3"/>
      <c r="AD150" s="1053"/>
      <c r="AE150" s="1053"/>
      <c r="AF150" s="1053"/>
      <c r="AG150" s="1053"/>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hidden="1" customHeight="1" x14ac:dyDescent="0.15">
      <c r="A151" s="1052">
        <v>16</v>
      </c>
      <c r="B151" s="105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3"/>
      <c r="AD151" s="1053"/>
      <c r="AE151" s="1053"/>
      <c r="AF151" s="1053"/>
      <c r="AG151" s="1053"/>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hidden="1" customHeight="1" x14ac:dyDescent="0.15">
      <c r="A152" s="1052">
        <v>17</v>
      </c>
      <c r="B152" s="105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3"/>
      <c r="AD152" s="1053"/>
      <c r="AE152" s="1053"/>
      <c r="AF152" s="1053"/>
      <c r="AG152" s="1053"/>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hidden="1" customHeight="1" x14ac:dyDescent="0.15">
      <c r="A153" s="1052">
        <v>18</v>
      </c>
      <c r="B153" s="105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3"/>
      <c r="AD153" s="1053"/>
      <c r="AE153" s="1053"/>
      <c r="AF153" s="1053"/>
      <c r="AG153" s="1053"/>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hidden="1" customHeight="1" x14ac:dyDescent="0.15">
      <c r="A154" s="1052">
        <v>19</v>
      </c>
      <c r="B154" s="105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3"/>
      <c r="AD154" s="1053"/>
      <c r="AE154" s="1053"/>
      <c r="AF154" s="1053"/>
      <c r="AG154" s="1053"/>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hidden="1" customHeight="1" x14ac:dyDescent="0.15">
      <c r="A155" s="1052">
        <v>20</v>
      </c>
      <c r="B155" s="105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3"/>
      <c r="AD155" s="1053"/>
      <c r="AE155" s="1053"/>
      <c r="AF155" s="1053"/>
      <c r="AG155" s="1053"/>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hidden="1" customHeight="1" x14ac:dyDescent="0.15">
      <c r="A156" s="1052">
        <v>21</v>
      </c>
      <c r="B156" s="105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3"/>
      <c r="AD156" s="1053"/>
      <c r="AE156" s="1053"/>
      <c r="AF156" s="1053"/>
      <c r="AG156" s="1053"/>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hidden="1" customHeight="1" x14ac:dyDescent="0.15">
      <c r="A157" s="1052">
        <v>22</v>
      </c>
      <c r="B157" s="105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3"/>
      <c r="AD157" s="1053"/>
      <c r="AE157" s="1053"/>
      <c r="AF157" s="1053"/>
      <c r="AG157" s="1053"/>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hidden="1" customHeight="1" x14ac:dyDescent="0.15">
      <c r="A158" s="1052">
        <v>23</v>
      </c>
      <c r="B158" s="105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3"/>
      <c r="AD158" s="1053"/>
      <c r="AE158" s="1053"/>
      <c r="AF158" s="1053"/>
      <c r="AG158" s="1053"/>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hidden="1" customHeight="1" x14ac:dyDescent="0.15">
      <c r="A159" s="1052">
        <v>24</v>
      </c>
      <c r="B159" s="105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3"/>
      <c r="AD159" s="1053"/>
      <c r="AE159" s="1053"/>
      <c r="AF159" s="1053"/>
      <c r="AG159" s="1053"/>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hidden="1" customHeight="1" x14ac:dyDescent="0.15">
      <c r="A160" s="1052">
        <v>25</v>
      </c>
      <c r="B160" s="105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3"/>
      <c r="AD160" s="1053"/>
      <c r="AE160" s="1053"/>
      <c r="AF160" s="1053"/>
      <c r="AG160" s="1053"/>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hidden="1" customHeight="1" x14ac:dyDescent="0.15">
      <c r="A161" s="1052">
        <v>26</v>
      </c>
      <c r="B161" s="105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3"/>
      <c r="AD161" s="1053"/>
      <c r="AE161" s="1053"/>
      <c r="AF161" s="1053"/>
      <c r="AG161" s="1053"/>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hidden="1" customHeight="1" x14ac:dyDescent="0.15">
      <c r="A162" s="1052">
        <v>27</v>
      </c>
      <c r="B162" s="105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3"/>
      <c r="AD162" s="1053"/>
      <c r="AE162" s="1053"/>
      <c r="AF162" s="1053"/>
      <c r="AG162" s="1053"/>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hidden="1" customHeight="1" x14ac:dyDescent="0.15">
      <c r="A163" s="1052">
        <v>28</v>
      </c>
      <c r="B163" s="105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3"/>
      <c r="AD163" s="1053"/>
      <c r="AE163" s="1053"/>
      <c r="AF163" s="1053"/>
      <c r="AG163" s="1053"/>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hidden="1" customHeight="1" x14ac:dyDescent="0.15">
      <c r="A164" s="1052">
        <v>29</v>
      </c>
      <c r="B164" s="105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3"/>
      <c r="AD164" s="1053"/>
      <c r="AE164" s="1053"/>
      <c r="AF164" s="1053"/>
      <c r="AG164" s="1053"/>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hidden="1" customHeight="1" x14ac:dyDescent="0.15">
      <c r="A165" s="1052">
        <v>30</v>
      </c>
      <c r="B165" s="105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3"/>
      <c r="AD165" s="1053"/>
      <c r="AE165" s="1053"/>
      <c r="AF165" s="1053"/>
      <c r="AG165" s="1053"/>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3"/>
      <c r="B168" s="363"/>
      <c r="C168" s="363" t="s">
        <v>26</v>
      </c>
      <c r="D168" s="363"/>
      <c r="E168" s="363"/>
      <c r="F168" s="363"/>
      <c r="G168" s="363"/>
      <c r="H168" s="363"/>
      <c r="I168" s="363"/>
      <c r="J168" s="152" t="s">
        <v>295</v>
      </c>
      <c r="K168" s="364"/>
      <c r="L168" s="364"/>
      <c r="M168" s="364"/>
      <c r="N168" s="364"/>
      <c r="O168" s="364"/>
      <c r="P168" s="247" t="s">
        <v>27</v>
      </c>
      <c r="Q168" s="247"/>
      <c r="R168" s="247"/>
      <c r="S168" s="247"/>
      <c r="T168" s="247"/>
      <c r="U168" s="247"/>
      <c r="V168" s="247"/>
      <c r="W168" s="247"/>
      <c r="X168" s="247"/>
      <c r="Y168" s="365" t="s">
        <v>347</v>
      </c>
      <c r="Z168" s="366"/>
      <c r="AA168" s="366"/>
      <c r="AB168" s="366"/>
      <c r="AC168" s="152" t="s">
        <v>332</v>
      </c>
      <c r="AD168" s="152"/>
      <c r="AE168" s="152"/>
      <c r="AF168" s="152"/>
      <c r="AG168" s="152"/>
      <c r="AH168" s="365" t="s">
        <v>257</v>
      </c>
      <c r="AI168" s="363"/>
      <c r="AJ168" s="363"/>
      <c r="AK168" s="363"/>
      <c r="AL168" s="363" t="s">
        <v>21</v>
      </c>
      <c r="AM168" s="363"/>
      <c r="AN168" s="363"/>
      <c r="AO168" s="367"/>
      <c r="AP168" s="368" t="s">
        <v>296</v>
      </c>
      <c r="AQ168" s="368"/>
      <c r="AR168" s="368"/>
      <c r="AS168" s="368"/>
      <c r="AT168" s="368"/>
      <c r="AU168" s="368"/>
      <c r="AV168" s="368"/>
      <c r="AW168" s="368"/>
      <c r="AX168" s="368"/>
      <c r="AY168" s="34">
        <f t="shared" ref="AY168:AY169" si="3">$AY$166</f>
        <v>0</v>
      </c>
    </row>
    <row r="169" spans="1:51" ht="26.25" hidden="1" customHeight="1" x14ac:dyDescent="0.15">
      <c r="A169" s="1052">
        <v>1</v>
      </c>
      <c r="B169" s="105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3"/>
      <c r="AD169" s="1053"/>
      <c r="AE169" s="1053"/>
      <c r="AF169" s="1053"/>
      <c r="AG169" s="1053"/>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hidden="1" customHeight="1" x14ac:dyDescent="0.15">
      <c r="A170" s="1052">
        <v>2</v>
      </c>
      <c r="B170" s="105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3"/>
      <c r="AD170" s="1053"/>
      <c r="AE170" s="1053"/>
      <c r="AF170" s="1053"/>
      <c r="AG170" s="1053"/>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hidden="1" customHeight="1" x14ac:dyDescent="0.15">
      <c r="A171" s="1052">
        <v>3</v>
      </c>
      <c r="B171" s="105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3"/>
      <c r="AD171" s="1053"/>
      <c r="AE171" s="1053"/>
      <c r="AF171" s="1053"/>
      <c r="AG171" s="1053"/>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hidden="1" customHeight="1" x14ac:dyDescent="0.15">
      <c r="A172" s="1052">
        <v>4</v>
      </c>
      <c r="B172" s="105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3"/>
      <c r="AD172" s="1053"/>
      <c r="AE172" s="1053"/>
      <c r="AF172" s="1053"/>
      <c r="AG172" s="1053"/>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hidden="1" customHeight="1" x14ac:dyDescent="0.15">
      <c r="A173" s="1052">
        <v>5</v>
      </c>
      <c r="B173" s="105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3"/>
      <c r="AD173" s="1053"/>
      <c r="AE173" s="1053"/>
      <c r="AF173" s="1053"/>
      <c r="AG173" s="1053"/>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hidden="1" customHeight="1" x14ac:dyDescent="0.15">
      <c r="A174" s="1052">
        <v>6</v>
      </c>
      <c r="B174" s="105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3"/>
      <c r="AD174" s="1053"/>
      <c r="AE174" s="1053"/>
      <c r="AF174" s="1053"/>
      <c r="AG174" s="1053"/>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hidden="1" customHeight="1" x14ac:dyDescent="0.15">
      <c r="A175" s="1052">
        <v>7</v>
      </c>
      <c r="B175" s="105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3"/>
      <c r="AD175" s="1053"/>
      <c r="AE175" s="1053"/>
      <c r="AF175" s="1053"/>
      <c r="AG175" s="1053"/>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hidden="1" customHeight="1" x14ac:dyDescent="0.15">
      <c r="A176" s="1052">
        <v>8</v>
      </c>
      <c r="B176" s="105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3"/>
      <c r="AD176" s="1053"/>
      <c r="AE176" s="1053"/>
      <c r="AF176" s="1053"/>
      <c r="AG176" s="1053"/>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hidden="1" customHeight="1" x14ac:dyDescent="0.15">
      <c r="A177" s="1052">
        <v>9</v>
      </c>
      <c r="B177" s="105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3"/>
      <c r="AD177" s="1053"/>
      <c r="AE177" s="1053"/>
      <c r="AF177" s="1053"/>
      <c r="AG177" s="1053"/>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hidden="1" customHeight="1" x14ac:dyDescent="0.15">
      <c r="A178" s="1052">
        <v>10</v>
      </c>
      <c r="B178" s="105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3"/>
      <c r="AD178" s="1053"/>
      <c r="AE178" s="1053"/>
      <c r="AF178" s="1053"/>
      <c r="AG178" s="1053"/>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hidden="1" customHeight="1" x14ac:dyDescent="0.15">
      <c r="A179" s="1052">
        <v>11</v>
      </c>
      <c r="B179" s="105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3"/>
      <c r="AD179" s="1053"/>
      <c r="AE179" s="1053"/>
      <c r="AF179" s="1053"/>
      <c r="AG179" s="1053"/>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hidden="1" customHeight="1" x14ac:dyDescent="0.15">
      <c r="A180" s="1052">
        <v>12</v>
      </c>
      <c r="B180" s="105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3"/>
      <c r="AD180" s="1053"/>
      <c r="AE180" s="1053"/>
      <c r="AF180" s="1053"/>
      <c r="AG180" s="1053"/>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hidden="1" customHeight="1" x14ac:dyDescent="0.15">
      <c r="A181" s="1052">
        <v>13</v>
      </c>
      <c r="B181" s="105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3"/>
      <c r="AD181" s="1053"/>
      <c r="AE181" s="1053"/>
      <c r="AF181" s="1053"/>
      <c r="AG181" s="1053"/>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hidden="1" customHeight="1" x14ac:dyDescent="0.15">
      <c r="A182" s="1052">
        <v>14</v>
      </c>
      <c r="B182" s="105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3"/>
      <c r="AD182" s="1053"/>
      <c r="AE182" s="1053"/>
      <c r="AF182" s="1053"/>
      <c r="AG182" s="1053"/>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hidden="1" customHeight="1" x14ac:dyDescent="0.15">
      <c r="A183" s="1052">
        <v>15</v>
      </c>
      <c r="B183" s="105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3"/>
      <c r="AD183" s="1053"/>
      <c r="AE183" s="1053"/>
      <c r="AF183" s="1053"/>
      <c r="AG183" s="1053"/>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hidden="1" customHeight="1" x14ac:dyDescent="0.15">
      <c r="A184" s="1052">
        <v>16</v>
      </c>
      <c r="B184" s="105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3"/>
      <c r="AD184" s="1053"/>
      <c r="AE184" s="1053"/>
      <c r="AF184" s="1053"/>
      <c r="AG184" s="1053"/>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hidden="1" customHeight="1" x14ac:dyDescent="0.15">
      <c r="A185" s="1052">
        <v>17</v>
      </c>
      <c r="B185" s="105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3"/>
      <c r="AD185" s="1053"/>
      <c r="AE185" s="1053"/>
      <c r="AF185" s="1053"/>
      <c r="AG185" s="1053"/>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hidden="1" customHeight="1" x14ac:dyDescent="0.15">
      <c r="A186" s="1052">
        <v>18</v>
      </c>
      <c r="B186" s="105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3"/>
      <c r="AD186" s="1053"/>
      <c r="AE186" s="1053"/>
      <c r="AF186" s="1053"/>
      <c r="AG186" s="1053"/>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hidden="1" customHeight="1" x14ac:dyDescent="0.15">
      <c r="A187" s="1052">
        <v>19</v>
      </c>
      <c r="B187" s="105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3"/>
      <c r="AD187" s="1053"/>
      <c r="AE187" s="1053"/>
      <c r="AF187" s="1053"/>
      <c r="AG187" s="1053"/>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hidden="1" customHeight="1" x14ac:dyDescent="0.15">
      <c r="A188" s="1052">
        <v>20</v>
      </c>
      <c r="B188" s="105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3"/>
      <c r="AD188" s="1053"/>
      <c r="AE188" s="1053"/>
      <c r="AF188" s="1053"/>
      <c r="AG188" s="1053"/>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hidden="1" customHeight="1" x14ac:dyDescent="0.15">
      <c r="A189" s="1052">
        <v>21</v>
      </c>
      <c r="B189" s="105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3"/>
      <c r="AD189" s="1053"/>
      <c r="AE189" s="1053"/>
      <c r="AF189" s="1053"/>
      <c r="AG189" s="1053"/>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hidden="1" customHeight="1" x14ac:dyDescent="0.15">
      <c r="A190" s="1052">
        <v>22</v>
      </c>
      <c r="B190" s="105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3"/>
      <c r="AD190" s="1053"/>
      <c r="AE190" s="1053"/>
      <c r="AF190" s="1053"/>
      <c r="AG190" s="1053"/>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hidden="1" customHeight="1" x14ac:dyDescent="0.15">
      <c r="A191" s="1052">
        <v>23</v>
      </c>
      <c r="B191" s="105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3"/>
      <c r="AD191" s="1053"/>
      <c r="AE191" s="1053"/>
      <c r="AF191" s="1053"/>
      <c r="AG191" s="1053"/>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hidden="1" customHeight="1" x14ac:dyDescent="0.15">
      <c r="A192" s="1052">
        <v>24</v>
      </c>
      <c r="B192" s="105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3"/>
      <c r="AD192" s="1053"/>
      <c r="AE192" s="1053"/>
      <c r="AF192" s="1053"/>
      <c r="AG192" s="1053"/>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hidden="1" customHeight="1" x14ac:dyDescent="0.15">
      <c r="A193" s="1052">
        <v>25</v>
      </c>
      <c r="B193" s="105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3"/>
      <c r="AD193" s="1053"/>
      <c r="AE193" s="1053"/>
      <c r="AF193" s="1053"/>
      <c r="AG193" s="1053"/>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hidden="1" customHeight="1" x14ac:dyDescent="0.15">
      <c r="A194" s="1052">
        <v>26</v>
      </c>
      <c r="B194" s="105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3"/>
      <c r="AD194" s="1053"/>
      <c r="AE194" s="1053"/>
      <c r="AF194" s="1053"/>
      <c r="AG194" s="1053"/>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hidden="1" customHeight="1" x14ac:dyDescent="0.15">
      <c r="A195" s="1052">
        <v>27</v>
      </c>
      <c r="B195" s="105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3"/>
      <c r="AD195" s="1053"/>
      <c r="AE195" s="1053"/>
      <c r="AF195" s="1053"/>
      <c r="AG195" s="1053"/>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hidden="1" customHeight="1" x14ac:dyDescent="0.15">
      <c r="A196" s="1052">
        <v>28</v>
      </c>
      <c r="B196" s="105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3"/>
      <c r="AD196" s="1053"/>
      <c r="AE196" s="1053"/>
      <c r="AF196" s="1053"/>
      <c r="AG196" s="1053"/>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hidden="1" customHeight="1" x14ac:dyDescent="0.15">
      <c r="A197" s="1052">
        <v>29</v>
      </c>
      <c r="B197" s="105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3"/>
      <c r="AD197" s="1053"/>
      <c r="AE197" s="1053"/>
      <c r="AF197" s="1053"/>
      <c r="AG197" s="1053"/>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hidden="1" customHeight="1" x14ac:dyDescent="0.15">
      <c r="A198" s="1052">
        <v>30</v>
      </c>
      <c r="B198" s="105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3"/>
      <c r="AD198" s="1053"/>
      <c r="AE198" s="1053"/>
      <c r="AF198" s="1053"/>
      <c r="AG198" s="1053"/>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3"/>
      <c r="B201" s="363"/>
      <c r="C201" s="363" t="s">
        <v>26</v>
      </c>
      <c r="D201" s="363"/>
      <c r="E201" s="363"/>
      <c r="F201" s="363"/>
      <c r="G201" s="363"/>
      <c r="H201" s="363"/>
      <c r="I201" s="363"/>
      <c r="J201" s="152" t="s">
        <v>295</v>
      </c>
      <c r="K201" s="364"/>
      <c r="L201" s="364"/>
      <c r="M201" s="364"/>
      <c r="N201" s="364"/>
      <c r="O201" s="364"/>
      <c r="P201" s="247" t="s">
        <v>27</v>
      </c>
      <c r="Q201" s="247"/>
      <c r="R201" s="247"/>
      <c r="S201" s="247"/>
      <c r="T201" s="247"/>
      <c r="U201" s="247"/>
      <c r="V201" s="247"/>
      <c r="W201" s="247"/>
      <c r="X201" s="247"/>
      <c r="Y201" s="365" t="s">
        <v>347</v>
      </c>
      <c r="Z201" s="366"/>
      <c r="AA201" s="366"/>
      <c r="AB201" s="366"/>
      <c r="AC201" s="152" t="s">
        <v>332</v>
      </c>
      <c r="AD201" s="152"/>
      <c r="AE201" s="152"/>
      <c r="AF201" s="152"/>
      <c r="AG201" s="152"/>
      <c r="AH201" s="365" t="s">
        <v>257</v>
      </c>
      <c r="AI201" s="363"/>
      <c r="AJ201" s="363"/>
      <c r="AK201" s="363"/>
      <c r="AL201" s="363" t="s">
        <v>21</v>
      </c>
      <c r="AM201" s="363"/>
      <c r="AN201" s="363"/>
      <c r="AO201" s="367"/>
      <c r="AP201" s="368" t="s">
        <v>296</v>
      </c>
      <c r="AQ201" s="368"/>
      <c r="AR201" s="368"/>
      <c r="AS201" s="368"/>
      <c r="AT201" s="368"/>
      <c r="AU201" s="368"/>
      <c r="AV201" s="368"/>
      <c r="AW201" s="368"/>
      <c r="AX201" s="368"/>
      <c r="AY201" s="34">
        <f t="shared" ref="AY201:AY202" si="4">$AY$199</f>
        <v>0</v>
      </c>
    </row>
    <row r="202" spans="1:51" ht="26.25" hidden="1" customHeight="1" x14ac:dyDescent="0.15">
      <c r="A202" s="1052">
        <v>1</v>
      </c>
      <c r="B202" s="1052">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3"/>
      <c r="AD202" s="1053"/>
      <c r="AE202" s="1053"/>
      <c r="AF202" s="1053"/>
      <c r="AG202" s="1053"/>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hidden="1" customHeight="1" x14ac:dyDescent="0.15">
      <c r="A203" s="1052">
        <v>2</v>
      </c>
      <c r="B203" s="105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3"/>
      <c r="AD203" s="1053"/>
      <c r="AE203" s="1053"/>
      <c r="AF203" s="1053"/>
      <c r="AG203" s="1053"/>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hidden="1" customHeight="1" x14ac:dyDescent="0.15">
      <c r="A204" s="1052">
        <v>3</v>
      </c>
      <c r="B204" s="105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3"/>
      <c r="AD204" s="1053"/>
      <c r="AE204" s="1053"/>
      <c r="AF204" s="1053"/>
      <c r="AG204" s="1053"/>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hidden="1" customHeight="1" x14ac:dyDescent="0.15">
      <c r="A205" s="1052">
        <v>4</v>
      </c>
      <c r="B205" s="105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3"/>
      <c r="AD205" s="1053"/>
      <c r="AE205" s="1053"/>
      <c r="AF205" s="1053"/>
      <c r="AG205" s="1053"/>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hidden="1" customHeight="1" x14ac:dyDescent="0.15">
      <c r="A206" s="1052">
        <v>5</v>
      </c>
      <c r="B206" s="105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3"/>
      <c r="AD206" s="1053"/>
      <c r="AE206" s="1053"/>
      <c r="AF206" s="1053"/>
      <c r="AG206" s="1053"/>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hidden="1" customHeight="1" x14ac:dyDescent="0.15">
      <c r="A207" s="1052">
        <v>6</v>
      </c>
      <c r="B207" s="105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3"/>
      <c r="AD207" s="1053"/>
      <c r="AE207" s="1053"/>
      <c r="AF207" s="1053"/>
      <c r="AG207" s="1053"/>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hidden="1" customHeight="1" x14ac:dyDescent="0.15">
      <c r="A208" s="1052">
        <v>7</v>
      </c>
      <c r="B208" s="105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3"/>
      <c r="AD208" s="1053"/>
      <c r="AE208" s="1053"/>
      <c r="AF208" s="1053"/>
      <c r="AG208" s="1053"/>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hidden="1" customHeight="1" x14ac:dyDescent="0.15">
      <c r="A209" s="1052">
        <v>8</v>
      </c>
      <c r="B209" s="105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3"/>
      <c r="AD209" s="1053"/>
      <c r="AE209" s="1053"/>
      <c r="AF209" s="1053"/>
      <c r="AG209" s="1053"/>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hidden="1" customHeight="1" x14ac:dyDescent="0.15">
      <c r="A210" s="1052">
        <v>9</v>
      </c>
      <c r="B210" s="105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3"/>
      <c r="AD210" s="1053"/>
      <c r="AE210" s="1053"/>
      <c r="AF210" s="1053"/>
      <c r="AG210" s="1053"/>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hidden="1" customHeight="1" x14ac:dyDescent="0.15">
      <c r="A211" s="1052">
        <v>10</v>
      </c>
      <c r="B211" s="105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3"/>
      <c r="AD211" s="1053"/>
      <c r="AE211" s="1053"/>
      <c r="AF211" s="1053"/>
      <c r="AG211" s="1053"/>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hidden="1" customHeight="1" x14ac:dyDescent="0.15">
      <c r="A212" s="1052">
        <v>11</v>
      </c>
      <c r="B212" s="105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3"/>
      <c r="AD212" s="1053"/>
      <c r="AE212" s="1053"/>
      <c r="AF212" s="1053"/>
      <c r="AG212" s="1053"/>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hidden="1" customHeight="1" x14ac:dyDescent="0.15">
      <c r="A213" s="1052">
        <v>12</v>
      </c>
      <c r="B213" s="105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3"/>
      <c r="AD213" s="1053"/>
      <c r="AE213" s="1053"/>
      <c r="AF213" s="1053"/>
      <c r="AG213" s="1053"/>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hidden="1" customHeight="1" x14ac:dyDescent="0.15">
      <c r="A214" s="1052">
        <v>13</v>
      </c>
      <c r="B214" s="105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3"/>
      <c r="AD214" s="1053"/>
      <c r="AE214" s="1053"/>
      <c r="AF214" s="1053"/>
      <c r="AG214" s="1053"/>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hidden="1" customHeight="1" x14ac:dyDescent="0.15">
      <c r="A215" s="1052">
        <v>14</v>
      </c>
      <c r="B215" s="105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3"/>
      <c r="AD215" s="1053"/>
      <c r="AE215" s="1053"/>
      <c r="AF215" s="1053"/>
      <c r="AG215" s="1053"/>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hidden="1" customHeight="1" x14ac:dyDescent="0.15">
      <c r="A216" s="1052">
        <v>15</v>
      </c>
      <c r="B216" s="105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3"/>
      <c r="AD216" s="1053"/>
      <c r="AE216" s="1053"/>
      <c r="AF216" s="1053"/>
      <c r="AG216" s="1053"/>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hidden="1" customHeight="1" x14ac:dyDescent="0.15">
      <c r="A217" s="1052">
        <v>16</v>
      </c>
      <c r="B217" s="105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3"/>
      <c r="AD217" s="1053"/>
      <c r="AE217" s="1053"/>
      <c r="AF217" s="1053"/>
      <c r="AG217" s="1053"/>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hidden="1" customHeight="1" x14ac:dyDescent="0.15">
      <c r="A218" s="1052">
        <v>17</v>
      </c>
      <c r="B218" s="105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3"/>
      <c r="AD218" s="1053"/>
      <c r="AE218" s="1053"/>
      <c r="AF218" s="1053"/>
      <c r="AG218" s="1053"/>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hidden="1" customHeight="1" x14ac:dyDescent="0.15">
      <c r="A219" s="1052">
        <v>18</v>
      </c>
      <c r="B219" s="105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3"/>
      <c r="AD219" s="1053"/>
      <c r="AE219" s="1053"/>
      <c r="AF219" s="1053"/>
      <c r="AG219" s="1053"/>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hidden="1" customHeight="1" x14ac:dyDescent="0.15">
      <c r="A220" s="1052">
        <v>19</v>
      </c>
      <c r="B220" s="105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3"/>
      <c r="AD220" s="1053"/>
      <c r="AE220" s="1053"/>
      <c r="AF220" s="1053"/>
      <c r="AG220" s="1053"/>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hidden="1" customHeight="1" x14ac:dyDescent="0.15">
      <c r="A221" s="1052">
        <v>20</v>
      </c>
      <c r="B221" s="105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3"/>
      <c r="AD221" s="1053"/>
      <c r="AE221" s="1053"/>
      <c r="AF221" s="1053"/>
      <c r="AG221" s="1053"/>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hidden="1" customHeight="1" x14ac:dyDescent="0.15">
      <c r="A222" s="1052">
        <v>21</v>
      </c>
      <c r="B222" s="105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3"/>
      <c r="AD222" s="1053"/>
      <c r="AE222" s="1053"/>
      <c r="AF222" s="1053"/>
      <c r="AG222" s="1053"/>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hidden="1" customHeight="1" x14ac:dyDescent="0.15">
      <c r="A223" s="1052">
        <v>22</v>
      </c>
      <c r="B223" s="105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3"/>
      <c r="AD223" s="1053"/>
      <c r="AE223" s="1053"/>
      <c r="AF223" s="1053"/>
      <c r="AG223" s="1053"/>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hidden="1" customHeight="1" x14ac:dyDescent="0.15">
      <c r="A224" s="1052">
        <v>23</v>
      </c>
      <c r="B224" s="105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3"/>
      <c r="AD224" s="1053"/>
      <c r="AE224" s="1053"/>
      <c r="AF224" s="1053"/>
      <c r="AG224" s="1053"/>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hidden="1" customHeight="1" x14ac:dyDescent="0.15">
      <c r="A225" s="1052">
        <v>24</v>
      </c>
      <c r="B225" s="105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3"/>
      <c r="AD225" s="1053"/>
      <c r="AE225" s="1053"/>
      <c r="AF225" s="1053"/>
      <c r="AG225" s="1053"/>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hidden="1" customHeight="1" x14ac:dyDescent="0.15">
      <c r="A226" s="1052">
        <v>25</v>
      </c>
      <c r="B226" s="105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3"/>
      <c r="AD226" s="1053"/>
      <c r="AE226" s="1053"/>
      <c r="AF226" s="1053"/>
      <c r="AG226" s="1053"/>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hidden="1" customHeight="1" x14ac:dyDescent="0.15">
      <c r="A227" s="1052">
        <v>26</v>
      </c>
      <c r="B227" s="105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3"/>
      <c r="AD227" s="1053"/>
      <c r="AE227" s="1053"/>
      <c r="AF227" s="1053"/>
      <c r="AG227" s="1053"/>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hidden="1" customHeight="1" x14ac:dyDescent="0.15">
      <c r="A228" s="1052">
        <v>27</v>
      </c>
      <c r="B228" s="105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3"/>
      <c r="AD228" s="1053"/>
      <c r="AE228" s="1053"/>
      <c r="AF228" s="1053"/>
      <c r="AG228" s="1053"/>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hidden="1" customHeight="1" x14ac:dyDescent="0.15">
      <c r="A229" s="1052">
        <v>28</v>
      </c>
      <c r="B229" s="105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3"/>
      <c r="AD229" s="1053"/>
      <c r="AE229" s="1053"/>
      <c r="AF229" s="1053"/>
      <c r="AG229" s="1053"/>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hidden="1" customHeight="1" x14ac:dyDescent="0.15">
      <c r="A230" s="1052">
        <v>29</v>
      </c>
      <c r="B230" s="105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3"/>
      <c r="AD230" s="1053"/>
      <c r="AE230" s="1053"/>
      <c r="AF230" s="1053"/>
      <c r="AG230" s="1053"/>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hidden="1" customHeight="1" x14ac:dyDescent="0.15">
      <c r="A231" s="1052">
        <v>30</v>
      </c>
      <c r="B231" s="105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3"/>
      <c r="AD231" s="1053"/>
      <c r="AE231" s="1053"/>
      <c r="AF231" s="1053"/>
      <c r="AG231" s="1053"/>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3"/>
      <c r="B234" s="363"/>
      <c r="C234" s="363" t="s">
        <v>26</v>
      </c>
      <c r="D234" s="363"/>
      <c r="E234" s="363"/>
      <c r="F234" s="363"/>
      <c r="G234" s="363"/>
      <c r="H234" s="363"/>
      <c r="I234" s="363"/>
      <c r="J234" s="152" t="s">
        <v>295</v>
      </c>
      <c r="K234" s="364"/>
      <c r="L234" s="364"/>
      <c r="M234" s="364"/>
      <c r="N234" s="364"/>
      <c r="O234" s="364"/>
      <c r="P234" s="247" t="s">
        <v>27</v>
      </c>
      <c r="Q234" s="247"/>
      <c r="R234" s="247"/>
      <c r="S234" s="247"/>
      <c r="T234" s="247"/>
      <c r="U234" s="247"/>
      <c r="V234" s="247"/>
      <c r="W234" s="247"/>
      <c r="X234" s="247"/>
      <c r="Y234" s="365" t="s">
        <v>347</v>
      </c>
      <c r="Z234" s="366"/>
      <c r="AA234" s="366"/>
      <c r="AB234" s="366"/>
      <c r="AC234" s="152" t="s">
        <v>332</v>
      </c>
      <c r="AD234" s="152"/>
      <c r="AE234" s="152"/>
      <c r="AF234" s="152"/>
      <c r="AG234" s="152"/>
      <c r="AH234" s="365" t="s">
        <v>257</v>
      </c>
      <c r="AI234" s="363"/>
      <c r="AJ234" s="363"/>
      <c r="AK234" s="363"/>
      <c r="AL234" s="363" t="s">
        <v>21</v>
      </c>
      <c r="AM234" s="363"/>
      <c r="AN234" s="363"/>
      <c r="AO234" s="367"/>
      <c r="AP234" s="368" t="s">
        <v>296</v>
      </c>
      <c r="AQ234" s="368"/>
      <c r="AR234" s="368"/>
      <c r="AS234" s="368"/>
      <c r="AT234" s="368"/>
      <c r="AU234" s="368"/>
      <c r="AV234" s="368"/>
      <c r="AW234" s="368"/>
      <c r="AX234" s="368"/>
      <c r="AY234" s="91">
        <f>$AY$232</f>
        <v>0</v>
      </c>
    </row>
    <row r="235" spans="1:51" ht="26.25" hidden="1" customHeight="1" x14ac:dyDescent="0.15">
      <c r="A235" s="1052">
        <v>1</v>
      </c>
      <c r="B235" s="105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3"/>
      <c r="AD235" s="1053"/>
      <c r="AE235" s="1053"/>
      <c r="AF235" s="1053"/>
      <c r="AG235" s="1053"/>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hidden="1" customHeight="1" x14ac:dyDescent="0.15">
      <c r="A236" s="1052">
        <v>2</v>
      </c>
      <c r="B236" s="105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3"/>
      <c r="AD236" s="1053"/>
      <c r="AE236" s="1053"/>
      <c r="AF236" s="1053"/>
      <c r="AG236" s="1053"/>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hidden="1" customHeight="1" x14ac:dyDescent="0.15">
      <c r="A237" s="1052">
        <v>3</v>
      </c>
      <c r="B237" s="105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3"/>
      <c r="AD237" s="1053"/>
      <c r="AE237" s="1053"/>
      <c r="AF237" s="1053"/>
      <c r="AG237" s="1053"/>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hidden="1" customHeight="1" x14ac:dyDescent="0.15">
      <c r="A238" s="1052">
        <v>4</v>
      </c>
      <c r="B238" s="105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3"/>
      <c r="AD238" s="1053"/>
      <c r="AE238" s="1053"/>
      <c r="AF238" s="1053"/>
      <c r="AG238" s="1053"/>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hidden="1" customHeight="1" x14ac:dyDescent="0.15">
      <c r="A239" s="1052">
        <v>5</v>
      </c>
      <c r="B239" s="105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3"/>
      <c r="AD239" s="1053"/>
      <c r="AE239" s="1053"/>
      <c r="AF239" s="1053"/>
      <c r="AG239" s="1053"/>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hidden="1" customHeight="1" x14ac:dyDescent="0.15">
      <c r="A240" s="1052">
        <v>6</v>
      </c>
      <c r="B240" s="105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3"/>
      <c r="AD240" s="1053"/>
      <c r="AE240" s="1053"/>
      <c r="AF240" s="1053"/>
      <c r="AG240" s="1053"/>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hidden="1" customHeight="1" x14ac:dyDescent="0.15">
      <c r="A241" s="1052">
        <v>7</v>
      </c>
      <c r="B241" s="105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3"/>
      <c r="AD241" s="1053"/>
      <c r="AE241" s="1053"/>
      <c r="AF241" s="1053"/>
      <c r="AG241" s="1053"/>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hidden="1" customHeight="1" x14ac:dyDescent="0.15">
      <c r="A242" s="1052">
        <v>8</v>
      </c>
      <c r="B242" s="105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3"/>
      <c r="AD242" s="1053"/>
      <c r="AE242" s="1053"/>
      <c r="AF242" s="1053"/>
      <c r="AG242" s="1053"/>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hidden="1" customHeight="1" x14ac:dyDescent="0.15">
      <c r="A243" s="1052">
        <v>9</v>
      </c>
      <c r="B243" s="105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3"/>
      <c r="AD243" s="1053"/>
      <c r="AE243" s="1053"/>
      <c r="AF243" s="1053"/>
      <c r="AG243" s="1053"/>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hidden="1" customHeight="1" x14ac:dyDescent="0.15">
      <c r="A244" s="1052">
        <v>10</v>
      </c>
      <c r="B244" s="105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3"/>
      <c r="AD244" s="1053"/>
      <c r="AE244" s="1053"/>
      <c r="AF244" s="1053"/>
      <c r="AG244" s="1053"/>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hidden="1" customHeight="1" x14ac:dyDescent="0.15">
      <c r="A245" s="1052">
        <v>11</v>
      </c>
      <c r="B245" s="105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3"/>
      <c r="AD245" s="1053"/>
      <c r="AE245" s="1053"/>
      <c r="AF245" s="1053"/>
      <c r="AG245" s="1053"/>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hidden="1" customHeight="1" x14ac:dyDescent="0.15">
      <c r="A246" s="1052">
        <v>12</v>
      </c>
      <c r="B246" s="105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3"/>
      <c r="AD246" s="1053"/>
      <c r="AE246" s="1053"/>
      <c r="AF246" s="1053"/>
      <c r="AG246" s="1053"/>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hidden="1" customHeight="1" x14ac:dyDescent="0.15">
      <c r="A247" s="1052">
        <v>13</v>
      </c>
      <c r="B247" s="105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3"/>
      <c r="AD247" s="1053"/>
      <c r="AE247" s="1053"/>
      <c r="AF247" s="1053"/>
      <c r="AG247" s="1053"/>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hidden="1" customHeight="1" x14ac:dyDescent="0.15">
      <c r="A248" s="1052">
        <v>14</v>
      </c>
      <c r="B248" s="105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3"/>
      <c r="AD248" s="1053"/>
      <c r="AE248" s="1053"/>
      <c r="AF248" s="1053"/>
      <c r="AG248" s="1053"/>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hidden="1" customHeight="1" x14ac:dyDescent="0.15">
      <c r="A249" s="1052">
        <v>15</v>
      </c>
      <c r="B249" s="105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3"/>
      <c r="AD249" s="1053"/>
      <c r="AE249" s="1053"/>
      <c r="AF249" s="1053"/>
      <c r="AG249" s="1053"/>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hidden="1" customHeight="1" x14ac:dyDescent="0.15">
      <c r="A250" s="1052">
        <v>16</v>
      </c>
      <c r="B250" s="105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3"/>
      <c r="AD250" s="1053"/>
      <c r="AE250" s="1053"/>
      <c r="AF250" s="1053"/>
      <c r="AG250" s="1053"/>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hidden="1" customHeight="1" x14ac:dyDescent="0.15">
      <c r="A251" s="1052">
        <v>17</v>
      </c>
      <c r="B251" s="105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3"/>
      <c r="AD251" s="1053"/>
      <c r="AE251" s="1053"/>
      <c r="AF251" s="1053"/>
      <c r="AG251" s="1053"/>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hidden="1" customHeight="1" x14ac:dyDescent="0.15">
      <c r="A252" s="1052">
        <v>18</v>
      </c>
      <c r="B252" s="105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3"/>
      <c r="AD252" s="1053"/>
      <c r="AE252" s="1053"/>
      <c r="AF252" s="1053"/>
      <c r="AG252" s="1053"/>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hidden="1" customHeight="1" x14ac:dyDescent="0.15">
      <c r="A253" s="1052">
        <v>19</v>
      </c>
      <c r="B253" s="105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3"/>
      <c r="AD253" s="1053"/>
      <c r="AE253" s="1053"/>
      <c r="AF253" s="1053"/>
      <c r="AG253" s="1053"/>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hidden="1" customHeight="1" x14ac:dyDescent="0.15">
      <c r="A254" s="1052">
        <v>20</v>
      </c>
      <c r="B254" s="105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3"/>
      <c r="AD254" s="1053"/>
      <c r="AE254" s="1053"/>
      <c r="AF254" s="1053"/>
      <c r="AG254" s="1053"/>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hidden="1" customHeight="1" x14ac:dyDescent="0.15">
      <c r="A255" s="1052">
        <v>21</v>
      </c>
      <c r="B255" s="105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3"/>
      <c r="AD255" s="1053"/>
      <c r="AE255" s="1053"/>
      <c r="AF255" s="1053"/>
      <c r="AG255" s="1053"/>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hidden="1" customHeight="1" x14ac:dyDescent="0.15">
      <c r="A256" s="1052">
        <v>22</v>
      </c>
      <c r="B256" s="105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3"/>
      <c r="AD256" s="1053"/>
      <c r="AE256" s="1053"/>
      <c r="AF256" s="1053"/>
      <c r="AG256" s="1053"/>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hidden="1" customHeight="1" x14ac:dyDescent="0.15">
      <c r="A257" s="1052">
        <v>23</v>
      </c>
      <c r="B257" s="105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3"/>
      <c r="AD257" s="1053"/>
      <c r="AE257" s="1053"/>
      <c r="AF257" s="1053"/>
      <c r="AG257" s="1053"/>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hidden="1" customHeight="1" x14ac:dyDescent="0.15">
      <c r="A258" s="1052">
        <v>24</v>
      </c>
      <c r="B258" s="105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3"/>
      <c r="AD258" s="1053"/>
      <c r="AE258" s="1053"/>
      <c r="AF258" s="1053"/>
      <c r="AG258" s="1053"/>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hidden="1" customHeight="1" x14ac:dyDescent="0.15">
      <c r="A259" s="1052">
        <v>25</v>
      </c>
      <c r="B259" s="105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3"/>
      <c r="AD259" s="1053"/>
      <c r="AE259" s="1053"/>
      <c r="AF259" s="1053"/>
      <c r="AG259" s="1053"/>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hidden="1" customHeight="1" x14ac:dyDescent="0.15">
      <c r="A260" s="1052">
        <v>26</v>
      </c>
      <c r="B260" s="105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3"/>
      <c r="AD260" s="1053"/>
      <c r="AE260" s="1053"/>
      <c r="AF260" s="1053"/>
      <c r="AG260" s="1053"/>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hidden="1" customHeight="1" x14ac:dyDescent="0.15">
      <c r="A261" s="1052">
        <v>27</v>
      </c>
      <c r="B261" s="105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3"/>
      <c r="AD261" s="1053"/>
      <c r="AE261" s="1053"/>
      <c r="AF261" s="1053"/>
      <c r="AG261" s="1053"/>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hidden="1" customHeight="1" x14ac:dyDescent="0.15">
      <c r="A262" s="1052">
        <v>28</v>
      </c>
      <c r="B262" s="105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3"/>
      <c r="AD262" s="1053"/>
      <c r="AE262" s="1053"/>
      <c r="AF262" s="1053"/>
      <c r="AG262" s="1053"/>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hidden="1" customHeight="1" x14ac:dyDescent="0.15">
      <c r="A263" s="1052">
        <v>29</v>
      </c>
      <c r="B263" s="105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3"/>
      <c r="AD263" s="1053"/>
      <c r="AE263" s="1053"/>
      <c r="AF263" s="1053"/>
      <c r="AG263" s="1053"/>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hidden="1" customHeight="1" x14ac:dyDescent="0.15">
      <c r="A264" s="1052">
        <v>30</v>
      </c>
      <c r="B264" s="105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3"/>
      <c r="AD264" s="1053"/>
      <c r="AE264" s="1053"/>
      <c r="AF264" s="1053"/>
      <c r="AG264" s="1053"/>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3"/>
      <c r="B267" s="363"/>
      <c r="C267" s="363" t="s">
        <v>26</v>
      </c>
      <c r="D267" s="363"/>
      <c r="E267" s="363"/>
      <c r="F267" s="363"/>
      <c r="G267" s="363"/>
      <c r="H267" s="363"/>
      <c r="I267" s="363"/>
      <c r="J267" s="152" t="s">
        <v>295</v>
      </c>
      <c r="K267" s="364"/>
      <c r="L267" s="364"/>
      <c r="M267" s="364"/>
      <c r="N267" s="364"/>
      <c r="O267" s="364"/>
      <c r="P267" s="247" t="s">
        <v>27</v>
      </c>
      <c r="Q267" s="247"/>
      <c r="R267" s="247"/>
      <c r="S267" s="247"/>
      <c r="T267" s="247"/>
      <c r="U267" s="247"/>
      <c r="V267" s="247"/>
      <c r="W267" s="247"/>
      <c r="X267" s="247"/>
      <c r="Y267" s="365" t="s">
        <v>347</v>
      </c>
      <c r="Z267" s="366"/>
      <c r="AA267" s="366"/>
      <c r="AB267" s="366"/>
      <c r="AC267" s="152" t="s">
        <v>332</v>
      </c>
      <c r="AD267" s="152"/>
      <c r="AE267" s="152"/>
      <c r="AF267" s="152"/>
      <c r="AG267" s="152"/>
      <c r="AH267" s="365" t="s">
        <v>257</v>
      </c>
      <c r="AI267" s="363"/>
      <c r="AJ267" s="363"/>
      <c r="AK267" s="363"/>
      <c r="AL267" s="363" t="s">
        <v>21</v>
      </c>
      <c r="AM267" s="363"/>
      <c r="AN267" s="363"/>
      <c r="AO267" s="367"/>
      <c r="AP267" s="368" t="s">
        <v>296</v>
      </c>
      <c r="AQ267" s="368"/>
      <c r="AR267" s="368"/>
      <c r="AS267" s="368"/>
      <c r="AT267" s="368"/>
      <c r="AU267" s="368"/>
      <c r="AV267" s="368"/>
      <c r="AW267" s="368"/>
      <c r="AX267" s="368"/>
      <c r="AY267" s="34">
        <f t="shared" ref="AY267:AY268" si="5">$AY$265</f>
        <v>0</v>
      </c>
    </row>
    <row r="268" spans="1:51" ht="26.25" hidden="1" customHeight="1" x14ac:dyDescent="0.15">
      <c r="A268" s="1052">
        <v>1</v>
      </c>
      <c r="B268" s="105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3"/>
      <c r="AD268" s="1053"/>
      <c r="AE268" s="1053"/>
      <c r="AF268" s="1053"/>
      <c r="AG268" s="1053"/>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hidden="1" customHeight="1" x14ac:dyDescent="0.15">
      <c r="A269" s="1052">
        <v>2</v>
      </c>
      <c r="B269" s="105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3"/>
      <c r="AD269" s="1053"/>
      <c r="AE269" s="1053"/>
      <c r="AF269" s="1053"/>
      <c r="AG269" s="1053"/>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hidden="1" customHeight="1" x14ac:dyDescent="0.15">
      <c r="A270" s="1052">
        <v>3</v>
      </c>
      <c r="B270" s="105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3"/>
      <c r="AD270" s="1053"/>
      <c r="AE270" s="1053"/>
      <c r="AF270" s="1053"/>
      <c r="AG270" s="1053"/>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hidden="1" customHeight="1" x14ac:dyDescent="0.15">
      <c r="A271" s="1052">
        <v>4</v>
      </c>
      <c r="B271" s="105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3"/>
      <c r="AD271" s="1053"/>
      <c r="AE271" s="1053"/>
      <c r="AF271" s="1053"/>
      <c r="AG271" s="1053"/>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hidden="1" customHeight="1" x14ac:dyDescent="0.15">
      <c r="A272" s="1052">
        <v>5</v>
      </c>
      <c r="B272" s="105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3"/>
      <c r="AD272" s="1053"/>
      <c r="AE272" s="1053"/>
      <c r="AF272" s="1053"/>
      <c r="AG272" s="1053"/>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hidden="1" customHeight="1" x14ac:dyDescent="0.15">
      <c r="A273" s="1052">
        <v>6</v>
      </c>
      <c r="B273" s="105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3"/>
      <c r="AD273" s="1053"/>
      <c r="AE273" s="1053"/>
      <c r="AF273" s="1053"/>
      <c r="AG273" s="1053"/>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hidden="1" customHeight="1" x14ac:dyDescent="0.15">
      <c r="A274" s="1052">
        <v>7</v>
      </c>
      <c r="B274" s="105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3"/>
      <c r="AD274" s="1053"/>
      <c r="AE274" s="1053"/>
      <c r="AF274" s="1053"/>
      <c r="AG274" s="1053"/>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hidden="1" customHeight="1" x14ac:dyDescent="0.15">
      <c r="A275" s="1052">
        <v>8</v>
      </c>
      <c r="B275" s="105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3"/>
      <c r="AD275" s="1053"/>
      <c r="AE275" s="1053"/>
      <c r="AF275" s="1053"/>
      <c r="AG275" s="1053"/>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hidden="1" customHeight="1" x14ac:dyDescent="0.15">
      <c r="A276" s="1052">
        <v>9</v>
      </c>
      <c r="B276" s="105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3"/>
      <c r="AD276" s="1053"/>
      <c r="AE276" s="1053"/>
      <c r="AF276" s="1053"/>
      <c r="AG276" s="1053"/>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hidden="1" customHeight="1" x14ac:dyDescent="0.15">
      <c r="A277" s="1052">
        <v>10</v>
      </c>
      <c r="B277" s="105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3"/>
      <c r="AD277" s="1053"/>
      <c r="AE277" s="1053"/>
      <c r="AF277" s="1053"/>
      <c r="AG277" s="1053"/>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hidden="1" customHeight="1" x14ac:dyDescent="0.15">
      <c r="A278" s="1052">
        <v>11</v>
      </c>
      <c r="B278" s="105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3"/>
      <c r="AD278" s="1053"/>
      <c r="AE278" s="1053"/>
      <c r="AF278" s="1053"/>
      <c r="AG278" s="1053"/>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hidden="1" customHeight="1" x14ac:dyDescent="0.15">
      <c r="A279" s="1052">
        <v>12</v>
      </c>
      <c r="B279" s="105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3"/>
      <c r="AD279" s="1053"/>
      <c r="AE279" s="1053"/>
      <c r="AF279" s="1053"/>
      <c r="AG279" s="1053"/>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hidden="1" customHeight="1" x14ac:dyDescent="0.15">
      <c r="A280" s="1052">
        <v>13</v>
      </c>
      <c r="B280" s="105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3"/>
      <c r="AD280" s="1053"/>
      <c r="AE280" s="1053"/>
      <c r="AF280" s="1053"/>
      <c r="AG280" s="1053"/>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hidden="1" customHeight="1" x14ac:dyDescent="0.15">
      <c r="A281" s="1052">
        <v>14</v>
      </c>
      <c r="B281" s="105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3"/>
      <c r="AD281" s="1053"/>
      <c r="AE281" s="1053"/>
      <c r="AF281" s="1053"/>
      <c r="AG281" s="1053"/>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hidden="1" customHeight="1" x14ac:dyDescent="0.15">
      <c r="A282" s="1052">
        <v>15</v>
      </c>
      <c r="B282" s="105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3"/>
      <c r="AD282" s="1053"/>
      <c r="AE282" s="1053"/>
      <c r="AF282" s="1053"/>
      <c r="AG282" s="1053"/>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hidden="1" customHeight="1" x14ac:dyDescent="0.15">
      <c r="A283" s="1052">
        <v>16</v>
      </c>
      <c r="B283" s="105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3"/>
      <c r="AD283" s="1053"/>
      <c r="AE283" s="1053"/>
      <c r="AF283" s="1053"/>
      <c r="AG283" s="1053"/>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hidden="1" customHeight="1" x14ac:dyDescent="0.15">
      <c r="A284" s="1052">
        <v>17</v>
      </c>
      <c r="B284" s="105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3"/>
      <c r="AD284" s="1053"/>
      <c r="AE284" s="1053"/>
      <c r="AF284" s="1053"/>
      <c r="AG284" s="1053"/>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hidden="1" customHeight="1" x14ac:dyDescent="0.15">
      <c r="A285" s="1052">
        <v>18</v>
      </c>
      <c r="B285" s="105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3"/>
      <c r="AD285" s="1053"/>
      <c r="AE285" s="1053"/>
      <c r="AF285" s="1053"/>
      <c r="AG285" s="1053"/>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hidden="1" customHeight="1" x14ac:dyDescent="0.15">
      <c r="A286" s="1052">
        <v>19</v>
      </c>
      <c r="B286" s="105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3"/>
      <c r="AD286" s="1053"/>
      <c r="AE286" s="1053"/>
      <c r="AF286" s="1053"/>
      <c r="AG286" s="1053"/>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hidden="1" customHeight="1" x14ac:dyDescent="0.15">
      <c r="A287" s="1052">
        <v>20</v>
      </c>
      <c r="B287" s="105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3"/>
      <c r="AD287" s="1053"/>
      <c r="AE287" s="1053"/>
      <c r="AF287" s="1053"/>
      <c r="AG287" s="1053"/>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hidden="1" customHeight="1" x14ac:dyDescent="0.15">
      <c r="A288" s="1052">
        <v>21</v>
      </c>
      <c r="B288" s="105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3"/>
      <c r="AD288" s="1053"/>
      <c r="AE288" s="1053"/>
      <c r="AF288" s="1053"/>
      <c r="AG288" s="1053"/>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hidden="1" customHeight="1" x14ac:dyDescent="0.15">
      <c r="A289" s="1052">
        <v>22</v>
      </c>
      <c r="B289" s="105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3"/>
      <c r="AD289" s="1053"/>
      <c r="AE289" s="1053"/>
      <c r="AF289" s="1053"/>
      <c r="AG289" s="1053"/>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hidden="1" customHeight="1" x14ac:dyDescent="0.15">
      <c r="A290" s="1052">
        <v>23</v>
      </c>
      <c r="B290" s="105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3"/>
      <c r="AD290" s="1053"/>
      <c r="AE290" s="1053"/>
      <c r="AF290" s="1053"/>
      <c r="AG290" s="1053"/>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hidden="1" customHeight="1" x14ac:dyDescent="0.15">
      <c r="A291" s="1052">
        <v>24</v>
      </c>
      <c r="B291" s="105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3"/>
      <c r="AD291" s="1053"/>
      <c r="AE291" s="1053"/>
      <c r="AF291" s="1053"/>
      <c r="AG291" s="1053"/>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hidden="1" customHeight="1" x14ac:dyDescent="0.15">
      <c r="A292" s="1052">
        <v>25</v>
      </c>
      <c r="B292" s="105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3"/>
      <c r="AD292" s="1053"/>
      <c r="AE292" s="1053"/>
      <c r="AF292" s="1053"/>
      <c r="AG292" s="1053"/>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hidden="1" customHeight="1" x14ac:dyDescent="0.15">
      <c r="A293" s="1052">
        <v>26</v>
      </c>
      <c r="B293" s="105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3"/>
      <c r="AD293" s="1053"/>
      <c r="AE293" s="1053"/>
      <c r="AF293" s="1053"/>
      <c r="AG293" s="1053"/>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hidden="1" customHeight="1" x14ac:dyDescent="0.15">
      <c r="A294" s="1052">
        <v>27</v>
      </c>
      <c r="B294" s="105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3"/>
      <c r="AD294" s="1053"/>
      <c r="AE294" s="1053"/>
      <c r="AF294" s="1053"/>
      <c r="AG294" s="1053"/>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hidden="1" customHeight="1" x14ac:dyDescent="0.15">
      <c r="A295" s="1052">
        <v>28</v>
      </c>
      <c r="B295" s="105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3"/>
      <c r="AD295" s="1053"/>
      <c r="AE295" s="1053"/>
      <c r="AF295" s="1053"/>
      <c r="AG295" s="1053"/>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hidden="1" customHeight="1" x14ac:dyDescent="0.15">
      <c r="A296" s="1052">
        <v>29</v>
      </c>
      <c r="B296" s="105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3"/>
      <c r="AD296" s="1053"/>
      <c r="AE296" s="1053"/>
      <c r="AF296" s="1053"/>
      <c r="AG296" s="1053"/>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hidden="1" customHeight="1" x14ac:dyDescent="0.15">
      <c r="A297" s="1052">
        <v>30</v>
      </c>
      <c r="B297" s="105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3"/>
      <c r="AD297" s="1053"/>
      <c r="AE297" s="1053"/>
      <c r="AF297" s="1053"/>
      <c r="AG297" s="1053"/>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3"/>
      <c r="B300" s="363"/>
      <c r="C300" s="363" t="s">
        <v>26</v>
      </c>
      <c r="D300" s="363"/>
      <c r="E300" s="363"/>
      <c r="F300" s="363"/>
      <c r="G300" s="363"/>
      <c r="H300" s="363"/>
      <c r="I300" s="363"/>
      <c r="J300" s="152" t="s">
        <v>295</v>
      </c>
      <c r="K300" s="364"/>
      <c r="L300" s="364"/>
      <c r="M300" s="364"/>
      <c r="N300" s="364"/>
      <c r="O300" s="364"/>
      <c r="P300" s="247" t="s">
        <v>27</v>
      </c>
      <c r="Q300" s="247"/>
      <c r="R300" s="247"/>
      <c r="S300" s="247"/>
      <c r="T300" s="247"/>
      <c r="U300" s="247"/>
      <c r="V300" s="247"/>
      <c r="W300" s="247"/>
      <c r="X300" s="247"/>
      <c r="Y300" s="365" t="s">
        <v>347</v>
      </c>
      <c r="Z300" s="366"/>
      <c r="AA300" s="366"/>
      <c r="AB300" s="366"/>
      <c r="AC300" s="152" t="s">
        <v>332</v>
      </c>
      <c r="AD300" s="152"/>
      <c r="AE300" s="152"/>
      <c r="AF300" s="152"/>
      <c r="AG300" s="152"/>
      <c r="AH300" s="365" t="s">
        <v>257</v>
      </c>
      <c r="AI300" s="363"/>
      <c r="AJ300" s="363"/>
      <c r="AK300" s="363"/>
      <c r="AL300" s="363" t="s">
        <v>21</v>
      </c>
      <c r="AM300" s="363"/>
      <c r="AN300" s="363"/>
      <c r="AO300" s="367"/>
      <c r="AP300" s="368" t="s">
        <v>296</v>
      </c>
      <c r="AQ300" s="368"/>
      <c r="AR300" s="368"/>
      <c r="AS300" s="368"/>
      <c r="AT300" s="368"/>
      <c r="AU300" s="368"/>
      <c r="AV300" s="368"/>
      <c r="AW300" s="368"/>
      <c r="AX300" s="368"/>
      <c r="AY300" s="34">
        <f t="shared" ref="AY300:AY301" si="6">$AY$298</f>
        <v>0</v>
      </c>
    </row>
    <row r="301" spans="1:51" ht="26.25" hidden="1" customHeight="1" x14ac:dyDescent="0.15">
      <c r="A301" s="1052">
        <v>1</v>
      </c>
      <c r="B301" s="105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3"/>
      <c r="AD301" s="1053"/>
      <c r="AE301" s="1053"/>
      <c r="AF301" s="1053"/>
      <c r="AG301" s="1053"/>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hidden="1" customHeight="1" x14ac:dyDescent="0.15">
      <c r="A302" s="1052">
        <v>2</v>
      </c>
      <c r="B302" s="105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3"/>
      <c r="AD302" s="1053"/>
      <c r="AE302" s="1053"/>
      <c r="AF302" s="1053"/>
      <c r="AG302" s="1053"/>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hidden="1" customHeight="1" x14ac:dyDescent="0.15">
      <c r="A303" s="1052">
        <v>3</v>
      </c>
      <c r="B303" s="105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3"/>
      <c r="AD303" s="1053"/>
      <c r="AE303" s="1053"/>
      <c r="AF303" s="1053"/>
      <c r="AG303" s="1053"/>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hidden="1" customHeight="1" x14ac:dyDescent="0.15">
      <c r="A304" s="1052">
        <v>4</v>
      </c>
      <c r="B304" s="105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3"/>
      <c r="AD304" s="1053"/>
      <c r="AE304" s="1053"/>
      <c r="AF304" s="1053"/>
      <c r="AG304" s="1053"/>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hidden="1" customHeight="1" x14ac:dyDescent="0.15">
      <c r="A305" s="1052">
        <v>5</v>
      </c>
      <c r="B305" s="105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3"/>
      <c r="AD305" s="1053"/>
      <c r="AE305" s="1053"/>
      <c r="AF305" s="1053"/>
      <c r="AG305" s="1053"/>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hidden="1" customHeight="1" x14ac:dyDescent="0.15">
      <c r="A306" s="1052">
        <v>6</v>
      </c>
      <c r="B306" s="105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3"/>
      <c r="AD306" s="1053"/>
      <c r="AE306" s="1053"/>
      <c r="AF306" s="1053"/>
      <c r="AG306" s="1053"/>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hidden="1" customHeight="1" x14ac:dyDescent="0.15">
      <c r="A307" s="1052">
        <v>7</v>
      </c>
      <c r="B307" s="105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3"/>
      <c r="AD307" s="1053"/>
      <c r="AE307" s="1053"/>
      <c r="AF307" s="1053"/>
      <c r="AG307" s="1053"/>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hidden="1" customHeight="1" x14ac:dyDescent="0.15">
      <c r="A308" s="1052">
        <v>8</v>
      </c>
      <c r="B308" s="105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3"/>
      <c r="AD308" s="1053"/>
      <c r="AE308" s="1053"/>
      <c r="AF308" s="1053"/>
      <c r="AG308" s="1053"/>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hidden="1" customHeight="1" x14ac:dyDescent="0.15">
      <c r="A309" s="1052">
        <v>9</v>
      </c>
      <c r="B309" s="105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3"/>
      <c r="AD309" s="1053"/>
      <c r="AE309" s="1053"/>
      <c r="AF309" s="1053"/>
      <c r="AG309" s="1053"/>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hidden="1" customHeight="1" x14ac:dyDescent="0.15">
      <c r="A310" s="1052">
        <v>10</v>
      </c>
      <c r="B310" s="105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3"/>
      <c r="AD310" s="1053"/>
      <c r="AE310" s="1053"/>
      <c r="AF310" s="1053"/>
      <c r="AG310" s="1053"/>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hidden="1" customHeight="1" x14ac:dyDescent="0.15">
      <c r="A311" s="1052">
        <v>11</v>
      </c>
      <c r="B311" s="105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3"/>
      <c r="AD311" s="1053"/>
      <c r="AE311" s="1053"/>
      <c r="AF311" s="1053"/>
      <c r="AG311" s="1053"/>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hidden="1" customHeight="1" x14ac:dyDescent="0.15">
      <c r="A312" s="1052">
        <v>12</v>
      </c>
      <c r="B312" s="105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3"/>
      <c r="AD312" s="1053"/>
      <c r="AE312" s="1053"/>
      <c r="AF312" s="1053"/>
      <c r="AG312" s="1053"/>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hidden="1" customHeight="1" x14ac:dyDescent="0.15">
      <c r="A313" s="1052">
        <v>13</v>
      </c>
      <c r="B313" s="105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3"/>
      <c r="AD313" s="1053"/>
      <c r="AE313" s="1053"/>
      <c r="AF313" s="1053"/>
      <c r="AG313" s="1053"/>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hidden="1" customHeight="1" x14ac:dyDescent="0.15">
      <c r="A314" s="1052">
        <v>14</v>
      </c>
      <c r="B314" s="105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3"/>
      <c r="AD314" s="1053"/>
      <c r="AE314" s="1053"/>
      <c r="AF314" s="1053"/>
      <c r="AG314" s="1053"/>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hidden="1" customHeight="1" x14ac:dyDescent="0.15">
      <c r="A315" s="1052">
        <v>15</v>
      </c>
      <c r="B315" s="105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3"/>
      <c r="AD315" s="1053"/>
      <c r="AE315" s="1053"/>
      <c r="AF315" s="1053"/>
      <c r="AG315" s="1053"/>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hidden="1" customHeight="1" x14ac:dyDescent="0.15">
      <c r="A316" s="1052">
        <v>16</v>
      </c>
      <c r="B316" s="105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3"/>
      <c r="AD316" s="1053"/>
      <c r="AE316" s="1053"/>
      <c r="AF316" s="1053"/>
      <c r="AG316" s="1053"/>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hidden="1" customHeight="1" x14ac:dyDescent="0.15">
      <c r="A317" s="1052">
        <v>17</v>
      </c>
      <c r="B317" s="105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3"/>
      <c r="AD317" s="1053"/>
      <c r="AE317" s="1053"/>
      <c r="AF317" s="1053"/>
      <c r="AG317" s="1053"/>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hidden="1" customHeight="1" x14ac:dyDescent="0.15">
      <c r="A318" s="1052">
        <v>18</v>
      </c>
      <c r="B318" s="105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3"/>
      <c r="AD318" s="1053"/>
      <c r="AE318" s="1053"/>
      <c r="AF318" s="1053"/>
      <c r="AG318" s="1053"/>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hidden="1" customHeight="1" x14ac:dyDescent="0.15">
      <c r="A319" s="1052">
        <v>19</v>
      </c>
      <c r="B319" s="105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3"/>
      <c r="AD319" s="1053"/>
      <c r="AE319" s="1053"/>
      <c r="AF319" s="1053"/>
      <c r="AG319" s="1053"/>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hidden="1" customHeight="1" x14ac:dyDescent="0.15">
      <c r="A320" s="1052">
        <v>20</v>
      </c>
      <c r="B320" s="105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3"/>
      <c r="AD320" s="1053"/>
      <c r="AE320" s="1053"/>
      <c r="AF320" s="1053"/>
      <c r="AG320" s="1053"/>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hidden="1" customHeight="1" x14ac:dyDescent="0.15">
      <c r="A321" s="1052">
        <v>21</v>
      </c>
      <c r="B321" s="105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3"/>
      <c r="AD321" s="1053"/>
      <c r="AE321" s="1053"/>
      <c r="AF321" s="1053"/>
      <c r="AG321" s="1053"/>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hidden="1" customHeight="1" x14ac:dyDescent="0.15">
      <c r="A322" s="1052">
        <v>22</v>
      </c>
      <c r="B322" s="105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3"/>
      <c r="AD322" s="1053"/>
      <c r="AE322" s="1053"/>
      <c r="AF322" s="1053"/>
      <c r="AG322" s="1053"/>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hidden="1" customHeight="1" x14ac:dyDescent="0.15">
      <c r="A323" s="1052">
        <v>23</v>
      </c>
      <c r="B323" s="105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3"/>
      <c r="AD323" s="1053"/>
      <c r="AE323" s="1053"/>
      <c r="AF323" s="1053"/>
      <c r="AG323" s="1053"/>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hidden="1" customHeight="1" x14ac:dyDescent="0.15">
      <c r="A324" s="1052">
        <v>24</v>
      </c>
      <c r="B324" s="105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3"/>
      <c r="AD324" s="1053"/>
      <c r="AE324" s="1053"/>
      <c r="AF324" s="1053"/>
      <c r="AG324" s="1053"/>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hidden="1" customHeight="1" x14ac:dyDescent="0.15">
      <c r="A325" s="1052">
        <v>25</v>
      </c>
      <c r="B325" s="105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3"/>
      <c r="AD325" s="1053"/>
      <c r="AE325" s="1053"/>
      <c r="AF325" s="1053"/>
      <c r="AG325" s="1053"/>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hidden="1" customHeight="1" x14ac:dyDescent="0.15">
      <c r="A326" s="1052">
        <v>26</v>
      </c>
      <c r="B326" s="105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3"/>
      <c r="AD326" s="1053"/>
      <c r="AE326" s="1053"/>
      <c r="AF326" s="1053"/>
      <c r="AG326" s="1053"/>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hidden="1" customHeight="1" x14ac:dyDescent="0.15">
      <c r="A327" s="1052">
        <v>27</v>
      </c>
      <c r="B327" s="105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3"/>
      <c r="AD327" s="1053"/>
      <c r="AE327" s="1053"/>
      <c r="AF327" s="1053"/>
      <c r="AG327" s="1053"/>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hidden="1" customHeight="1" x14ac:dyDescent="0.15">
      <c r="A328" s="1052">
        <v>28</v>
      </c>
      <c r="B328" s="105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3"/>
      <c r="AD328" s="1053"/>
      <c r="AE328" s="1053"/>
      <c r="AF328" s="1053"/>
      <c r="AG328" s="1053"/>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hidden="1" customHeight="1" x14ac:dyDescent="0.15">
      <c r="A329" s="1052">
        <v>29</v>
      </c>
      <c r="B329" s="105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3"/>
      <c r="AD329" s="1053"/>
      <c r="AE329" s="1053"/>
      <c r="AF329" s="1053"/>
      <c r="AG329" s="1053"/>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hidden="1" customHeight="1" x14ac:dyDescent="0.15">
      <c r="A330" s="1052">
        <v>30</v>
      </c>
      <c r="B330" s="105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3"/>
      <c r="AD330" s="1053"/>
      <c r="AE330" s="1053"/>
      <c r="AF330" s="1053"/>
      <c r="AG330" s="1053"/>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3"/>
      <c r="B333" s="363"/>
      <c r="C333" s="363" t="s">
        <v>26</v>
      </c>
      <c r="D333" s="363"/>
      <c r="E333" s="363"/>
      <c r="F333" s="363"/>
      <c r="G333" s="363"/>
      <c r="H333" s="363"/>
      <c r="I333" s="363"/>
      <c r="J333" s="152" t="s">
        <v>295</v>
      </c>
      <c r="K333" s="364"/>
      <c r="L333" s="364"/>
      <c r="M333" s="364"/>
      <c r="N333" s="364"/>
      <c r="O333" s="364"/>
      <c r="P333" s="247" t="s">
        <v>27</v>
      </c>
      <c r="Q333" s="247"/>
      <c r="R333" s="247"/>
      <c r="S333" s="247"/>
      <c r="T333" s="247"/>
      <c r="U333" s="247"/>
      <c r="V333" s="247"/>
      <c r="W333" s="247"/>
      <c r="X333" s="247"/>
      <c r="Y333" s="365" t="s">
        <v>347</v>
      </c>
      <c r="Z333" s="366"/>
      <c r="AA333" s="366"/>
      <c r="AB333" s="366"/>
      <c r="AC333" s="152" t="s">
        <v>332</v>
      </c>
      <c r="AD333" s="152"/>
      <c r="AE333" s="152"/>
      <c r="AF333" s="152"/>
      <c r="AG333" s="152"/>
      <c r="AH333" s="365" t="s">
        <v>257</v>
      </c>
      <c r="AI333" s="363"/>
      <c r="AJ333" s="363"/>
      <c r="AK333" s="363"/>
      <c r="AL333" s="363" t="s">
        <v>21</v>
      </c>
      <c r="AM333" s="363"/>
      <c r="AN333" s="363"/>
      <c r="AO333" s="367"/>
      <c r="AP333" s="368" t="s">
        <v>296</v>
      </c>
      <c r="AQ333" s="368"/>
      <c r="AR333" s="368"/>
      <c r="AS333" s="368"/>
      <c r="AT333" s="368"/>
      <c r="AU333" s="368"/>
      <c r="AV333" s="368"/>
      <c r="AW333" s="368"/>
      <c r="AX333" s="368"/>
      <c r="AY333" s="34">
        <f t="shared" ref="AY333:AY334" si="7">$AY$331</f>
        <v>0</v>
      </c>
    </row>
    <row r="334" spans="1:51" ht="26.25" hidden="1" customHeight="1" x14ac:dyDescent="0.15">
      <c r="A334" s="1052">
        <v>1</v>
      </c>
      <c r="B334" s="105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3"/>
      <c r="AD334" s="1053"/>
      <c r="AE334" s="1053"/>
      <c r="AF334" s="1053"/>
      <c r="AG334" s="1053"/>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hidden="1" customHeight="1" x14ac:dyDescent="0.15">
      <c r="A335" s="1052">
        <v>2</v>
      </c>
      <c r="B335" s="105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3"/>
      <c r="AD335" s="1053"/>
      <c r="AE335" s="1053"/>
      <c r="AF335" s="1053"/>
      <c r="AG335" s="1053"/>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hidden="1" customHeight="1" x14ac:dyDescent="0.15">
      <c r="A336" s="1052">
        <v>3</v>
      </c>
      <c r="B336" s="105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3"/>
      <c r="AD336" s="1053"/>
      <c r="AE336" s="1053"/>
      <c r="AF336" s="1053"/>
      <c r="AG336" s="1053"/>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hidden="1" customHeight="1" x14ac:dyDescent="0.15">
      <c r="A337" s="1052">
        <v>4</v>
      </c>
      <c r="B337" s="105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3"/>
      <c r="AD337" s="1053"/>
      <c r="AE337" s="1053"/>
      <c r="AF337" s="1053"/>
      <c r="AG337" s="1053"/>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hidden="1" customHeight="1" x14ac:dyDescent="0.15">
      <c r="A338" s="1052">
        <v>5</v>
      </c>
      <c r="B338" s="105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3"/>
      <c r="AD338" s="1053"/>
      <c r="AE338" s="1053"/>
      <c r="AF338" s="1053"/>
      <c r="AG338" s="1053"/>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hidden="1" customHeight="1" x14ac:dyDescent="0.15">
      <c r="A339" s="1052">
        <v>6</v>
      </c>
      <c r="B339" s="105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3"/>
      <c r="AD339" s="1053"/>
      <c r="AE339" s="1053"/>
      <c r="AF339" s="1053"/>
      <c r="AG339" s="1053"/>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hidden="1" customHeight="1" x14ac:dyDescent="0.15">
      <c r="A340" s="1052">
        <v>7</v>
      </c>
      <c r="B340" s="105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3"/>
      <c r="AD340" s="1053"/>
      <c r="AE340" s="1053"/>
      <c r="AF340" s="1053"/>
      <c r="AG340" s="1053"/>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hidden="1" customHeight="1" x14ac:dyDescent="0.15">
      <c r="A341" s="1052">
        <v>8</v>
      </c>
      <c r="B341" s="105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3"/>
      <c r="AD341" s="1053"/>
      <c r="AE341" s="1053"/>
      <c r="AF341" s="1053"/>
      <c r="AG341" s="1053"/>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hidden="1" customHeight="1" x14ac:dyDescent="0.15">
      <c r="A342" s="1052">
        <v>9</v>
      </c>
      <c r="B342" s="105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3"/>
      <c r="AD342" s="1053"/>
      <c r="AE342" s="1053"/>
      <c r="AF342" s="1053"/>
      <c r="AG342" s="1053"/>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hidden="1" customHeight="1" x14ac:dyDescent="0.15">
      <c r="A343" s="1052">
        <v>10</v>
      </c>
      <c r="B343" s="105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3"/>
      <c r="AD343" s="1053"/>
      <c r="AE343" s="1053"/>
      <c r="AF343" s="1053"/>
      <c r="AG343" s="1053"/>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hidden="1" customHeight="1" x14ac:dyDescent="0.15">
      <c r="A344" s="1052">
        <v>11</v>
      </c>
      <c r="B344" s="105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3"/>
      <c r="AD344" s="1053"/>
      <c r="AE344" s="1053"/>
      <c r="AF344" s="1053"/>
      <c r="AG344" s="1053"/>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hidden="1" customHeight="1" x14ac:dyDescent="0.15">
      <c r="A345" s="1052">
        <v>12</v>
      </c>
      <c r="B345" s="105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3"/>
      <c r="AD345" s="1053"/>
      <c r="AE345" s="1053"/>
      <c r="AF345" s="1053"/>
      <c r="AG345" s="1053"/>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hidden="1" customHeight="1" x14ac:dyDescent="0.15">
      <c r="A346" s="1052">
        <v>13</v>
      </c>
      <c r="B346" s="105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3"/>
      <c r="AD346" s="1053"/>
      <c r="AE346" s="1053"/>
      <c r="AF346" s="1053"/>
      <c r="AG346" s="1053"/>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hidden="1" customHeight="1" x14ac:dyDescent="0.15">
      <c r="A347" s="1052">
        <v>14</v>
      </c>
      <c r="B347" s="105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3"/>
      <c r="AD347" s="1053"/>
      <c r="AE347" s="1053"/>
      <c r="AF347" s="1053"/>
      <c r="AG347" s="1053"/>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hidden="1" customHeight="1" x14ac:dyDescent="0.15">
      <c r="A348" s="1052">
        <v>15</v>
      </c>
      <c r="B348" s="105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3"/>
      <c r="AD348" s="1053"/>
      <c r="AE348" s="1053"/>
      <c r="AF348" s="1053"/>
      <c r="AG348" s="1053"/>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hidden="1" customHeight="1" x14ac:dyDescent="0.15">
      <c r="A349" s="1052">
        <v>16</v>
      </c>
      <c r="B349" s="105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3"/>
      <c r="AD349" s="1053"/>
      <c r="AE349" s="1053"/>
      <c r="AF349" s="1053"/>
      <c r="AG349" s="1053"/>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hidden="1" customHeight="1" x14ac:dyDescent="0.15">
      <c r="A350" s="1052">
        <v>17</v>
      </c>
      <c r="B350" s="105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3"/>
      <c r="AD350" s="1053"/>
      <c r="AE350" s="1053"/>
      <c r="AF350" s="1053"/>
      <c r="AG350" s="1053"/>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hidden="1" customHeight="1" x14ac:dyDescent="0.15">
      <c r="A351" s="1052">
        <v>18</v>
      </c>
      <c r="B351" s="105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3"/>
      <c r="AD351" s="1053"/>
      <c r="AE351" s="1053"/>
      <c r="AF351" s="1053"/>
      <c r="AG351" s="1053"/>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hidden="1" customHeight="1" x14ac:dyDescent="0.15">
      <c r="A352" s="1052">
        <v>19</v>
      </c>
      <c r="B352" s="105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3"/>
      <c r="AD352" s="1053"/>
      <c r="AE352" s="1053"/>
      <c r="AF352" s="1053"/>
      <c r="AG352" s="1053"/>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hidden="1" customHeight="1" x14ac:dyDescent="0.15">
      <c r="A353" s="1052">
        <v>20</v>
      </c>
      <c r="B353" s="105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3"/>
      <c r="AD353" s="1053"/>
      <c r="AE353" s="1053"/>
      <c r="AF353" s="1053"/>
      <c r="AG353" s="1053"/>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hidden="1" customHeight="1" x14ac:dyDescent="0.15">
      <c r="A354" s="1052">
        <v>21</v>
      </c>
      <c r="B354" s="105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3"/>
      <c r="AD354" s="1053"/>
      <c r="AE354" s="1053"/>
      <c r="AF354" s="1053"/>
      <c r="AG354" s="1053"/>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hidden="1" customHeight="1" x14ac:dyDescent="0.15">
      <c r="A355" s="1052">
        <v>22</v>
      </c>
      <c r="B355" s="105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3"/>
      <c r="AD355" s="1053"/>
      <c r="AE355" s="1053"/>
      <c r="AF355" s="1053"/>
      <c r="AG355" s="1053"/>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hidden="1" customHeight="1" x14ac:dyDescent="0.15">
      <c r="A356" s="1052">
        <v>23</v>
      </c>
      <c r="B356" s="105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3"/>
      <c r="AD356" s="1053"/>
      <c r="AE356" s="1053"/>
      <c r="AF356" s="1053"/>
      <c r="AG356" s="1053"/>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hidden="1" customHeight="1" x14ac:dyDescent="0.15">
      <c r="A357" s="1052">
        <v>24</v>
      </c>
      <c r="B357" s="105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3"/>
      <c r="AD357" s="1053"/>
      <c r="AE357" s="1053"/>
      <c r="AF357" s="1053"/>
      <c r="AG357" s="1053"/>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hidden="1" customHeight="1" x14ac:dyDescent="0.15">
      <c r="A358" s="1052">
        <v>25</v>
      </c>
      <c r="B358" s="105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3"/>
      <c r="AD358" s="1053"/>
      <c r="AE358" s="1053"/>
      <c r="AF358" s="1053"/>
      <c r="AG358" s="1053"/>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hidden="1" customHeight="1" x14ac:dyDescent="0.15">
      <c r="A359" s="1052">
        <v>26</v>
      </c>
      <c r="B359" s="105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3"/>
      <c r="AD359" s="1053"/>
      <c r="AE359" s="1053"/>
      <c r="AF359" s="1053"/>
      <c r="AG359" s="1053"/>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hidden="1" customHeight="1" x14ac:dyDescent="0.15">
      <c r="A360" s="1052">
        <v>27</v>
      </c>
      <c r="B360" s="105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3"/>
      <c r="AD360" s="1053"/>
      <c r="AE360" s="1053"/>
      <c r="AF360" s="1053"/>
      <c r="AG360" s="1053"/>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hidden="1" customHeight="1" x14ac:dyDescent="0.15">
      <c r="A361" s="1052">
        <v>28</v>
      </c>
      <c r="B361" s="105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3"/>
      <c r="AD361" s="1053"/>
      <c r="AE361" s="1053"/>
      <c r="AF361" s="1053"/>
      <c r="AG361" s="1053"/>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hidden="1" customHeight="1" x14ac:dyDescent="0.15">
      <c r="A362" s="1052">
        <v>29</v>
      </c>
      <c r="B362" s="105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3"/>
      <c r="AD362" s="1053"/>
      <c r="AE362" s="1053"/>
      <c r="AF362" s="1053"/>
      <c r="AG362" s="1053"/>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hidden="1" customHeight="1" x14ac:dyDescent="0.15">
      <c r="A363" s="1052">
        <v>30</v>
      </c>
      <c r="B363" s="105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3"/>
      <c r="AD363" s="1053"/>
      <c r="AE363" s="1053"/>
      <c r="AF363" s="1053"/>
      <c r="AG363" s="1053"/>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3"/>
      <c r="B366" s="363"/>
      <c r="C366" s="363" t="s">
        <v>26</v>
      </c>
      <c r="D366" s="363"/>
      <c r="E366" s="363"/>
      <c r="F366" s="363"/>
      <c r="G366" s="363"/>
      <c r="H366" s="363"/>
      <c r="I366" s="363"/>
      <c r="J366" s="152" t="s">
        <v>295</v>
      </c>
      <c r="K366" s="364"/>
      <c r="L366" s="364"/>
      <c r="M366" s="364"/>
      <c r="N366" s="364"/>
      <c r="O366" s="364"/>
      <c r="P366" s="247" t="s">
        <v>27</v>
      </c>
      <c r="Q366" s="247"/>
      <c r="R366" s="247"/>
      <c r="S366" s="247"/>
      <c r="T366" s="247"/>
      <c r="U366" s="247"/>
      <c r="V366" s="247"/>
      <c r="W366" s="247"/>
      <c r="X366" s="247"/>
      <c r="Y366" s="365" t="s">
        <v>347</v>
      </c>
      <c r="Z366" s="366"/>
      <c r="AA366" s="366"/>
      <c r="AB366" s="366"/>
      <c r="AC366" s="152" t="s">
        <v>332</v>
      </c>
      <c r="AD366" s="152"/>
      <c r="AE366" s="152"/>
      <c r="AF366" s="152"/>
      <c r="AG366" s="152"/>
      <c r="AH366" s="365" t="s">
        <v>257</v>
      </c>
      <c r="AI366" s="363"/>
      <c r="AJ366" s="363"/>
      <c r="AK366" s="363"/>
      <c r="AL366" s="363" t="s">
        <v>21</v>
      </c>
      <c r="AM366" s="363"/>
      <c r="AN366" s="363"/>
      <c r="AO366" s="367"/>
      <c r="AP366" s="368" t="s">
        <v>296</v>
      </c>
      <c r="AQ366" s="368"/>
      <c r="AR366" s="368"/>
      <c r="AS366" s="368"/>
      <c r="AT366" s="368"/>
      <c r="AU366" s="368"/>
      <c r="AV366" s="368"/>
      <c r="AW366" s="368"/>
      <c r="AX366" s="368"/>
      <c r="AY366" s="34">
        <f t="shared" ref="AY366:AY367" si="8">$AY$364</f>
        <v>0</v>
      </c>
    </row>
    <row r="367" spans="1:51" ht="26.25" hidden="1" customHeight="1" x14ac:dyDescent="0.15">
      <c r="A367" s="1052">
        <v>1</v>
      </c>
      <c r="B367" s="105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3"/>
      <c r="AD367" s="1053"/>
      <c r="AE367" s="1053"/>
      <c r="AF367" s="1053"/>
      <c r="AG367" s="1053"/>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hidden="1" customHeight="1" x14ac:dyDescent="0.15">
      <c r="A368" s="1052">
        <v>2</v>
      </c>
      <c r="B368" s="105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3"/>
      <c r="AD368" s="1053"/>
      <c r="AE368" s="1053"/>
      <c r="AF368" s="1053"/>
      <c r="AG368" s="1053"/>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hidden="1" customHeight="1" x14ac:dyDescent="0.15">
      <c r="A369" s="1052">
        <v>3</v>
      </c>
      <c r="B369" s="105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3"/>
      <c r="AD369" s="1053"/>
      <c r="AE369" s="1053"/>
      <c r="AF369" s="1053"/>
      <c r="AG369" s="1053"/>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hidden="1" customHeight="1" x14ac:dyDescent="0.15">
      <c r="A370" s="1052">
        <v>4</v>
      </c>
      <c r="B370" s="105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3"/>
      <c r="AD370" s="1053"/>
      <c r="AE370" s="1053"/>
      <c r="AF370" s="1053"/>
      <c r="AG370" s="1053"/>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hidden="1" customHeight="1" x14ac:dyDescent="0.15">
      <c r="A371" s="1052">
        <v>5</v>
      </c>
      <c r="B371" s="105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3"/>
      <c r="AD371" s="1053"/>
      <c r="AE371" s="1053"/>
      <c r="AF371" s="1053"/>
      <c r="AG371" s="1053"/>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hidden="1" customHeight="1" x14ac:dyDescent="0.15">
      <c r="A372" s="1052">
        <v>6</v>
      </c>
      <c r="B372" s="105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3"/>
      <c r="AD372" s="1053"/>
      <c r="AE372" s="1053"/>
      <c r="AF372" s="1053"/>
      <c r="AG372" s="1053"/>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hidden="1" customHeight="1" x14ac:dyDescent="0.15">
      <c r="A373" s="1052">
        <v>7</v>
      </c>
      <c r="B373" s="105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3"/>
      <c r="AD373" s="1053"/>
      <c r="AE373" s="1053"/>
      <c r="AF373" s="1053"/>
      <c r="AG373" s="1053"/>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hidden="1" customHeight="1" x14ac:dyDescent="0.15">
      <c r="A374" s="1052">
        <v>8</v>
      </c>
      <c r="B374" s="105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3"/>
      <c r="AD374" s="1053"/>
      <c r="AE374" s="1053"/>
      <c r="AF374" s="1053"/>
      <c r="AG374" s="1053"/>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hidden="1" customHeight="1" x14ac:dyDescent="0.15">
      <c r="A375" s="1052">
        <v>9</v>
      </c>
      <c r="B375" s="105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3"/>
      <c r="AD375" s="1053"/>
      <c r="AE375" s="1053"/>
      <c r="AF375" s="1053"/>
      <c r="AG375" s="1053"/>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hidden="1" customHeight="1" x14ac:dyDescent="0.15">
      <c r="A376" s="1052">
        <v>10</v>
      </c>
      <c r="B376" s="105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3"/>
      <c r="AD376" s="1053"/>
      <c r="AE376" s="1053"/>
      <c r="AF376" s="1053"/>
      <c r="AG376" s="1053"/>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hidden="1" customHeight="1" x14ac:dyDescent="0.15">
      <c r="A377" s="1052">
        <v>11</v>
      </c>
      <c r="B377" s="105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3"/>
      <c r="AD377" s="1053"/>
      <c r="AE377" s="1053"/>
      <c r="AF377" s="1053"/>
      <c r="AG377" s="1053"/>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hidden="1" customHeight="1" x14ac:dyDescent="0.15">
      <c r="A378" s="1052">
        <v>12</v>
      </c>
      <c r="B378" s="105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3"/>
      <c r="AD378" s="1053"/>
      <c r="AE378" s="1053"/>
      <c r="AF378" s="1053"/>
      <c r="AG378" s="1053"/>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hidden="1" customHeight="1" x14ac:dyDescent="0.15">
      <c r="A379" s="1052">
        <v>13</v>
      </c>
      <c r="B379" s="105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3"/>
      <c r="AD379" s="1053"/>
      <c r="AE379" s="1053"/>
      <c r="AF379" s="1053"/>
      <c r="AG379" s="1053"/>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hidden="1" customHeight="1" x14ac:dyDescent="0.15">
      <c r="A380" s="1052">
        <v>14</v>
      </c>
      <c r="B380" s="105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3"/>
      <c r="AD380" s="1053"/>
      <c r="AE380" s="1053"/>
      <c r="AF380" s="1053"/>
      <c r="AG380" s="1053"/>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hidden="1" customHeight="1" x14ac:dyDescent="0.15">
      <c r="A381" s="1052">
        <v>15</v>
      </c>
      <c r="B381" s="105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3"/>
      <c r="AD381" s="1053"/>
      <c r="AE381" s="1053"/>
      <c r="AF381" s="1053"/>
      <c r="AG381" s="1053"/>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hidden="1" customHeight="1" x14ac:dyDescent="0.15">
      <c r="A382" s="1052">
        <v>16</v>
      </c>
      <c r="B382" s="105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3"/>
      <c r="AD382" s="1053"/>
      <c r="AE382" s="1053"/>
      <c r="AF382" s="1053"/>
      <c r="AG382" s="1053"/>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hidden="1" customHeight="1" x14ac:dyDescent="0.15">
      <c r="A383" s="1052">
        <v>17</v>
      </c>
      <c r="B383" s="105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3"/>
      <c r="AD383" s="1053"/>
      <c r="AE383" s="1053"/>
      <c r="AF383" s="1053"/>
      <c r="AG383" s="1053"/>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hidden="1" customHeight="1" x14ac:dyDescent="0.15">
      <c r="A384" s="1052">
        <v>18</v>
      </c>
      <c r="B384" s="105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3"/>
      <c r="AD384" s="1053"/>
      <c r="AE384" s="1053"/>
      <c r="AF384" s="1053"/>
      <c r="AG384" s="1053"/>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hidden="1" customHeight="1" x14ac:dyDescent="0.15">
      <c r="A385" s="1052">
        <v>19</v>
      </c>
      <c r="B385" s="105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3"/>
      <c r="AD385" s="1053"/>
      <c r="AE385" s="1053"/>
      <c r="AF385" s="1053"/>
      <c r="AG385" s="1053"/>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hidden="1" customHeight="1" x14ac:dyDescent="0.15">
      <c r="A386" s="1052">
        <v>20</v>
      </c>
      <c r="B386" s="105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3"/>
      <c r="AD386" s="1053"/>
      <c r="AE386" s="1053"/>
      <c r="AF386" s="1053"/>
      <c r="AG386" s="1053"/>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hidden="1" customHeight="1" x14ac:dyDescent="0.15">
      <c r="A387" s="1052">
        <v>21</v>
      </c>
      <c r="B387" s="105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3"/>
      <c r="AD387" s="1053"/>
      <c r="AE387" s="1053"/>
      <c r="AF387" s="1053"/>
      <c r="AG387" s="1053"/>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hidden="1" customHeight="1" x14ac:dyDescent="0.15">
      <c r="A388" s="1052">
        <v>22</v>
      </c>
      <c r="B388" s="105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3"/>
      <c r="AD388" s="1053"/>
      <c r="AE388" s="1053"/>
      <c r="AF388" s="1053"/>
      <c r="AG388" s="1053"/>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hidden="1" customHeight="1" x14ac:dyDescent="0.15">
      <c r="A389" s="1052">
        <v>23</v>
      </c>
      <c r="B389" s="105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3"/>
      <c r="AD389" s="1053"/>
      <c r="AE389" s="1053"/>
      <c r="AF389" s="1053"/>
      <c r="AG389" s="1053"/>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hidden="1" customHeight="1" x14ac:dyDescent="0.15">
      <c r="A390" s="1052">
        <v>24</v>
      </c>
      <c r="B390" s="105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3"/>
      <c r="AD390" s="1053"/>
      <c r="AE390" s="1053"/>
      <c r="AF390" s="1053"/>
      <c r="AG390" s="1053"/>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hidden="1" customHeight="1" x14ac:dyDescent="0.15">
      <c r="A391" s="1052">
        <v>25</v>
      </c>
      <c r="B391" s="105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3"/>
      <c r="AD391" s="1053"/>
      <c r="AE391" s="1053"/>
      <c r="AF391" s="1053"/>
      <c r="AG391" s="1053"/>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hidden="1" customHeight="1" x14ac:dyDescent="0.15">
      <c r="A392" s="1052">
        <v>26</v>
      </c>
      <c r="B392" s="105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3"/>
      <c r="AD392" s="1053"/>
      <c r="AE392" s="1053"/>
      <c r="AF392" s="1053"/>
      <c r="AG392" s="1053"/>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hidden="1" customHeight="1" x14ac:dyDescent="0.15">
      <c r="A393" s="1052">
        <v>27</v>
      </c>
      <c r="B393" s="105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3"/>
      <c r="AD393" s="1053"/>
      <c r="AE393" s="1053"/>
      <c r="AF393" s="1053"/>
      <c r="AG393" s="1053"/>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hidden="1" customHeight="1" x14ac:dyDescent="0.15">
      <c r="A394" s="1052">
        <v>28</v>
      </c>
      <c r="B394" s="105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3"/>
      <c r="AD394" s="1053"/>
      <c r="AE394" s="1053"/>
      <c r="AF394" s="1053"/>
      <c r="AG394" s="1053"/>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hidden="1" customHeight="1" x14ac:dyDescent="0.15">
      <c r="A395" s="1052">
        <v>29</v>
      </c>
      <c r="B395" s="105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3"/>
      <c r="AD395" s="1053"/>
      <c r="AE395" s="1053"/>
      <c r="AF395" s="1053"/>
      <c r="AG395" s="1053"/>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hidden="1" customHeight="1" x14ac:dyDescent="0.15">
      <c r="A396" s="1052">
        <v>30</v>
      </c>
      <c r="B396" s="105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3"/>
      <c r="AD396" s="1053"/>
      <c r="AE396" s="1053"/>
      <c r="AF396" s="1053"/>
      <c r="AG396" s="1053"/>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3"/>
      <c r="B399" s="363"/>
      <c r="C399" s="363" t="s">
        <v>26</v>
      </c>
      <c r="D399" s="363"/>
      <c r="E399" s="363"/>
      <c r="F399" s="363"/>
      <c r="G399" s="363"/>
      <c r="H399" s="363"/>
      <c r="I399" s="363"/>
      <c r="J399" s="152" t="s">
        <v>295</v>
      </c>
      <c r="K399" s="364"/>
      <c r="L399" s="364"/>
      <c r="M399" s="364"/>
      <c r="N399" s="364"/>
      <c r="O399" s="364"/>
      <c r="P399" s="247" t="s">
        <v>27</v>
      </c>
      <c r="Q399" s="247"/>
      <c r="R399" s="247"/>
      <c r="S399" s="247"/>
      <c r="T399" s="247"/>
      <c r="U399" s="247"/>
      <c r="V399" s="247"/>
      <c r="W399" s="247"/>
      <c r="X399" s="247"/>
      <c r="Y399" s="365" t="s">
        <v>347</v>
      </c>
      <c r="Z399" s="366"/>
      <c r="AA399" s="366"/>
      <c r="AB399" s="366"/>
      <c r="AC399" s="152" t="s">
        <v>332</v>
      </c>
      <c r="AD399" s="152"/>
      <c r="AE399" s="152"/>
      <c r="AF399" s="152"/>
      <c r="AG399" s="152"/>
      <c r="AH399" s="365" t="s">
        <v>257</v>
      </c>
      <c r="AI399" s="363"/>
      <c r="AJ399" s="363"/>
      <c r="AK399" s="363"/>
      <c r="AL399" s="363" t="s">
        <v>21</v>
      </c>
      <c r="AM399" s="363"/>
      <c r="AN399" s="363"/>
      <c r="AO399" s="367"/>
      <c r="AP399" s="368" t="s">
        <v>296</v>
      </c>
      <c r="AQ399" s="368"/>
      <c r="AR399" s="368"/>
      <c r="AS399" s="368"/>
      <c r="AT399" s="368"/>
      <c r="AU399" s="368"/>
      <c r="AV399" s="368"/>
      <c r="AW399" s="368"/>
      <c r="AX399" s="368"/>
      <c r="AY399" s="34">
        <f t="shared" ref="AY399:AY400" si="9">$AY$397</f>
        <v>0</v>
      </c>
    </row>
    <row r="400" spans="1:51" ht="26.25" hidden="1" customHeight="1" x14ac:dyDescent="0.15">
      <c r="A400" s="1052">
        <v>1</v>
      </c>
      <c r="B400" s="105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3"/>
      <c r="AD400" s="1053"/>
      <c r="AE400" s="1053"/>
      <c r="AF400" s="1053"/>
      <c r="AG400" s="1053"/>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hidden="1" customHeight="1" x14ac:dyDescent="0.15">
      <c r="A401" s="1052">
        <v>2</v>
      </c>
      <c r="B401" s="105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3"/>
      <c r="AD401" s="1053"/>
      <c r="AE401" s="1053"/>
      <c r="AF401" s="1053"/>
      <c r="AG401" s="1053"/>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hidden="1" customHeight="1" x14ac:dyDescent="0.15">
      <c r="A402" s="1052">
        <v>3</v>
      </c>
      <c r="B402" s="105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3"/>
      <c r="AD402" s="1053"/>
      <c r="AE402" s="1053"/>
      <c r="AF402" s="1053"/>
      <c r="AG402" s="1053"/>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hidden="1" customHeight="1" x14ac:dyDescent="0.15">
      <c r="A403" s="1052">
        <v>4</v>
      </c>
      <c r="B403" s="105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3"/>
      <c r="AD403" s="1053"/>
      <c r="AE403" s="1053"/>
      <c r="AF403" s="1053"/>
      <c r="AG403" s="1053"/>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hidden="1" customHeight="1" x14ac:dyDescent="0.15">
      <c r="A404" s="1052">
        <v>5</v>
      </c>
      <c r="B404" s="105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3"/>
      <c r="AD404" s="1053"/>
      <c r="AE404" s="1053"/>
      <c r="AF404" s="1053"/>
      <c r="AG404" s="1053"/>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hidden="1" customHeight="1" x14ac:dyDescent="0.15">
      <c r="A405" s="1052">
        <v>6</v>
      </c>
      <c r="B405" s="105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3"/>
      <c r="AD405" s="1053"/>
      <c r="AE405" s="1053"/>
      <c r="AF405" s="1053"/>
      <c r="AG405" s="1053"/>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hidden="1" customHeight="1" x14ac:dyDescent="0.15">
      <c r="A406" s="1052">
        <v>7</v>
      </c>
      <c r="B406" s="105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3"/>
      <c r="AD406" s="1053"/>
      <c r="AE406" s="1053"/>
      <c r="AF406" s="1053"/>
      <c r="AG406" s="1053"/>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hidden="1" customHeight="1" x14ac:dyDescent="0.15">
      <c r="A407" s="1052">
        <v>8</v>
      </c>
      <c r="B407" s="105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3"/>
      <c r="AD407" s="1053"/>
      <c r="AE407" s="1053"/>
      <c r="AF407" s="1053"/>
      <c r="AG407" s="1053"/>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hidden="1" customHeight="1" x14ac:dyDescent="0.15">
      <c r="A408" s="1052">
        <v>9</v>
      </c>
      <c r="B408" s="105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3"/>
      <c r="AD408" s="1053"/>
      <c r="AE408" s="1053"/>
      <c r="AF408" s="1053"/>
      <c r="AG408" s="1053"/>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hidden="1" customHeight="1" x14ac:dyDescent="0.15">
      <c r="A409" s="1052">
        <v>10</v>
      </c>
      <c r="B409" s="105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3"/>
      <c r="AD409" s="1053"/>
      <c r="AE409" s="1053"/>
      <c r="AF409" s="1053"/>
      <c r="AG409" s="1053"/>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hidden="1" customHeight="1" x14ac:dyDescent="0.15">
      <c r="A410" s="1052">
        <v>11</v>
      </c>
      <c r="B410" s="105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3"/>
      <c r="AD410" s="1053"/>
      <c r="AE410" s="1053"/>
      <c r="AF410" s="1053"/>
      <c r="AG410" s="1053"/>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hidden="1" customHeight="1" x14ac:dyDescent="0.15">
      <c r="A411" s="1052">
        <v>12</v>
      </c>
      <c r="B411" s="105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3"/>
      <c r="AD411" s="1053"/>
      <c r="AE411" s="1053"/>
      <c r="AF411" s="1053"/>
      <c r="AG411" s="1053"/>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hidden="1" customHeight="1" x14ac:dyDescent="0.15">
      <c r="A412" s="1052">
        <v>13</v>
      </c>
      <c r="B412" s="105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3"/>
      <c r="AD412" s="1053"/>
      <c r="AE412" s="1053"/>
      <c r="AF412" s="1053"/>
      <c r="AG412" s="1053"/>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hidden="1" customHeight="1" x14ac:dyDescent="0.15">
      <c r="A413" s="1052">
        <v>14</v>
      </c>
      <c r="B413" s="105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3"/>
      <c r="AD413" s="1053"/>
      <c r="AE413" s="1053"/>
      <c r="AF413" s="1053"/>
      <c r="AG413" s="1053"/>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hidden="1" customHeight="1" x14ac:dyDescent="0.15">
      <c r="A414" s="1052">
        <v>15</v>
      </c>
      <c r="B414" s="105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3"/>
      <c r="AD414" s="1053"/>
      <c r="AE414" s="1053"/>
      <c r="AF414" s="1053"/>
      <c r="AG414" s="1053"/>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hidden="1" customHeight="1" x14ac:dyDescent="0.15">
      <c r="A415" s="1052">
        <v>16</v>
      </c>
      <c r="B415" s="105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3"/>
      <c r="AD415" s="1053"/>
      <c r="AE415" s="1053"/>
      <c r="AF415" s="1053"/>
      <c r="AG415" s="1053"/>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hidden="1" customHeight="1" x14ac:dyDescent="0.15">
      <c r="A416" s="1052">
        <v>17</v>
      </c>
      <c r="B416" s="105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3"/>
      <c r="AD416" s="1053"/>
      <c r="AE416" s="1053"/>
      <c r="AF416" s="1053"/>
      <c r="AG416" s="1053"/>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hidden="1" customHeight="1" x14ac:dyDescent="0.15">
      <c r="A417" s="1052">
        <v>18</v>
      </c>
      <c r="B417" s="105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3"/>
      <c r="AD417" s="1053"/>
      <c r="AE417" s="1053"/>
      <c r="AF417" s="1053"/>
      <c r="AG417" s="1053"/>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hidden="1" customHeight="1" x14ac:dyDescent="0.15">
      <c r="A418" s="1052">
        <v>19</v>
      </c>
      <c r="B418" s="105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3"/>
      <c r="AD418" s="1053"/>
      <c r="AE418" s="1053"/>
      <c r="AF418" s="1053"/>
      <c r="AG418" s="1053"/>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hidden="1" customHeight="1" x14ac:dyDescent="0.15">
      <c r="A419" s="1052">
        <v>20</v>
      </c>
      <c r="B419" s="105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3"/>
      <c r="AD419" s="1053"/>
      <c r="AE419" s="1053"/>
      <c r="AF419" s="1053"/>
      <c r="AG419" s="1053"/>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hidden="1" customHeight="1" x14ac:dyDescent="0.15">
      <c r="A420" s="1052">
        <v>21</v>
      </c>
      <c r="B420" s="105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3"/>
      <c r="AD420" s="1053"/>
      <c r="AE420" s="1053"/>
      <c r="AF420" s="1053"/>
      <c r="AG420" s="1053"/>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hidden="1" customHeight="1" x14ac:dyDescent="0.15">
      <c r="A421" s="1052">
        <v>22</v>
      </c>
      <c r="B421" s="105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3"/>
      <c r="AD421" s="1053"/>
      <c r="AE421" s="1053"/>
      <c r="AF421" s="1053"/>
      <c r="AG421" s="1053"/>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hidden="1" customHeight="1" x14ac:dyDescent="0.15">
      <c r="A422" s="1052">
        <v>23</v>
      </c>
      <c r="B422" s="105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3"/>
      <c r="AD422" s="1053"/>
      <c r="AE422" s="1053"/>
      <c r="AF422" s="1053"/>
      <c r="AG422" s="1053"/>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hidden="1" customHeight="1" x14ac:dyDescent="0.15">
      <c r="A423" s="1052">
        <v>24</v>
      </c>
      <c r="B423" s="105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3"/>
      <c r="AD423" s="1053"/>
      <c r="AE423" s="1053"/>
      <c r="AF423" s="1053"/>
      <c r="AG423" s="1053"/>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hidden="1" customHeight="1" x14ac:dyDescent="0.15">
      <c r="A424" s="1052">
        <v>25</v>
      </c>
      <c r="B424" s="105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3"/>
      <c r="AD424" s="1053"/>
      <c r="AE424" s="1053"/>
      <c r="AF424" s="1053"/>
      <c r="AG424" s="1053"/>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hidden="1" customHeight="1" x14ac:dyDescent="0.15">
      <c r="A425" s="1052">
        <v>26</v>
      </c>
      <c r="B425" s="105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3"/>
      <c r="AD425" s="1053"/>
      <c r="AE425" s="1053"/>
      <c r="AF425" s="1053"/>
      <c r="AG425" s="1053"/>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hidden="1" customHeight="1" x14ac:dyDescent="0.15">
      <c r="A426" s="1052">
        <v>27</v>
      </c>
      <c r="B426" s="105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3"/>
      <c r="AD426" s="1053"/>
      <c r="AE426" s="1053"/>
      <c r="AF426" s="1053"/>
      <c r="AG426" s="1053"/>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hidden="1" customHeight="1" x14ac:dyDescent="0.15">
      <c r="A427" s="1052">
        <v>28</v>
      </c>
      <c r="B427" s="105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3"/>
      <c r="AD427" s="1053"/>
      <c r="AE427" s="1053"/>
      <c r="AF427" s="1053"/>
      <c r="AG427" s="1053"/>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hidden="1" customHeight="1" x14ac:dyDescent="0.15">
      <c r="A428" s="1052">
        <v>29</v>
      </c>
      <c r="B428" s="105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3"/>
      <c r="AD428" s="1053"/>
      <c r="AE428" s="1053"/>
      <c r="AF428" s="1053"/>
      <c r="AG428" s="1053"/>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hidden="1" customHeight="1" x14ac:dyDescent="0.15">
      <c r="A429" s="1052">
        <v>30</v>
      </c>
      <c r="B429" s="105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3"/>
      <c r="AD429" s="1053"/>
      <c r="AE429" s="1053"/>
      <c r="AF429" s="1053"/>
      <c r="AG429" s="1053"/>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3"/>
      <c r="B432" s="363"/>
      <c r="C432" s="363" t="s">
        <v>26</v>
      </c>
      <c r="D432" s="363"/>
      <c r="E432" s="363"/>
      <c r="F432" s="363"/>
      <c r="G432" s="363"/>
      <c r="H432" s="363"/>
      <c r="I432" s="363"/>
      <c r="J432" s="152" t="s">
        <v>295</v>
      </c>
      <c r="K432" s="364"/>
      <c r="L432" s="364"/>
      <c r="M432" s="364"/>
      <c r="N432" s="364"/>
      <c r="O432" s="364"/>
      <c r="P432" s="247" t="s">
        <v>27</v>
      </c>
      <c r="Q432" s="247"/>
      <c r="R432" s="247"/>
      <c r="S432" s="247"/>
      <c r="T432" s="247"/>
      <c r="U432" s="247"/>
      <c r="V432" s="247"/>
      <c r="W432" s="247"/>
      <c r="X432" s="247"/>
      <c r="Y432" s="365" t="s">
        <v>347</v>
      </c>
      <c r="Z432" s="366"/>
      <c r="AA432" s="366"/>
      <c r="AB432" s="366"/>
      <c r="AC432" s="152" t="s">
        <v>332</v>
      </c>
      <c r="AD432" s="152"/>
      <c r="AE432" s="152"/>
      <c r="AF432" s="152"/>
      <c r="AG432" s="152"/>
      <c r="AH432" s="365" t="s">
        <v>257</v>
      </c>
      <c r="AI432" s="363"/>
      <c r="AJ432" s="363"/>
      <c r="AK432" s="363"/>
      <c r="AL432" s="363" t="s">
        <v>21</v>
      </c>
      <c r="AM432" s="363"/>
      <c r="AN432" s="363"/>
      <c r="AO432" s="367"/>
      <c r="AP432" s="368" t="s">
        <v>296</v>
      </c>
      <c r="AQ432" s="368"/>
      <c r="AR432" s="368"/>
      <c r="AS432" s="368"/>
      <c r="AT432" s="368"/>
      <c r="AU432" s="368"/>
      <c r="AV432" s="368"/>
      <c r="AW432" s="368"/>
      <c r="AX432" s="368"/>
      <c r="AY432" s="34">
        <f t="shared" ref="AY432:AY433" si="10">$AY$430</f>
        <v>0</v>
      </c>
    </row>
    <row r="433" spans="1:51" ht="26.25" hidden="1" customHeight="1" x14ac:dyDescent="0.15">
      <c r="A433" s="1052">
        <v>1</v>
      </c>
      <c r="B433" s="105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3"/>
      <c r="AD433" s="1053"/>
      <c r="AE433" s="1053"/>
      <c r="AF433" s="1053"/>
      <c r="AG433" s="1053"/>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hidden="1" customHeight="1" x14ac:dyDescent="0.15">
      <c r="A434" s="1052">
        <v>2</v>
      </c>
      <c r="B434" s="105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3"/>
      <c r="AD434" s="1053"/>
      <c r="AE434" s="1053"/>
      <c r="AF434" s="1053"/>
      <c r="AG434" s="1053"/>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hidden="1" customHeight="1" x14ac:dyDescent="0.15">
      <c r="A435" s="1052">
        <v>3</v>
      </c>
      <c r="B435" s="105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3"/>
      <c r="AD435" s="1053"/>
      <c r="AE435" s="1053"/>
      <c r="AF435" s="1053"/>
      <c r="AG435" s="1053"/>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hidden="1" customHeight="1" x14ac:dyDescent="0.15">
      <c r="A436" s="1052">
        <v>4</v>
      </c>
      <c r="B436" s="105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3"/>
      <c r="AD436" s="1053"/>
      <c r="AE436" s="1053"/>
      <c r="AF436" s="1053"/>
      <c r="AG436" s="1053"/>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hidden="1" customHeight="1" x14ac:dyDescent="0.15">
      <c r="A437" s="1052">
        <v>5</v>
      </c>
      <c r="B437" s="105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3"/>
      <c r="AD437" s="1053"/>
      <c r="AE437" s="1053"/>
      <c r="AF437" s="1053"/>
      <c r="AG437" s="1053"/>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hidden="1" customHeight="1" x14ac:dyDescent="0.15">
      <c r="A438" s="1052">
        <v>6</v>
      </c>
      <c r="B438" s="105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3"/>
      <c r="AD438" s="1053"/>
      <c r="AE438" s="1053"/>
      <c r="AF438" s="1053"/>
      <c r="AG438" s="1053"/>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hidden="1" customHeight="1" x14ac:dyDescent="0.15">
      <c r="A439" s="1052">
        <v>7</v>
      </c>
      <c r="B439" s="105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3"/>
      <c r="AD439" s="1053"/>
      <c r="AE439" s="1053"/>
      <c r="AF439" s="1053"/>
      <c r="AG439" s="1053"/>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hidden="1" customHeight="1" x14ac:dyDescent="0.15">
      <c r="A440" s="1052">
        <v>8</v>
      </c>
      <c r="B440" s="105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3"/>
      <c r="AD440" s="1053"/>
      <c r="AE440" s="1053"/>
      <c r="AF440" s="1053"/>
      <c r="AG440" s="1053"/>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hidden="1" customHeight="1" x14ac:dyDescent="0.15">
      <c r="A441" s="1052">
        <v>9</v>
      </c>
      <c r="B441" s="105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3"/>
      <c r="AD441" s="1053"/>
      <c r="AE441" s="1053"/>
      <c r="AF441" s="1053"/>
      <c r="AG441" s="1053"/>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hidden="1" customHeight="1" x14ac:dyDescent="0.15">
      <c r="A442" s="1052">
        <v>10</v>
      </c>
      <c r="B442" s="105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3"/>
      <c r="AD442" s="1053"/>
      <c r="AE442" s="1053"/>
      <c r="AF442" s="1053"/>
      <c r="AG442" s="1053"/>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hidden="1" customHeight="1" x14ac:dyDescent="0.15">
      <c r="A443" s="1052">
        <v>11</v>
      </c>
      <c r="B443" s="105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3"/>
      <c r="AD443" s="1053"/>
      <c r="AE443" s="1053"/>
      <c r="AF443" s="1053"/>
      <c r="AG443" s="1053"/>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hidden="1" customHeight="1" x14ac:dyDescent="0.15">
      <c r="A444" s="1052">
        <v>12</v>
      </c>
      <c r="B444" s="105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3"/>
      <c r="AD444" s="1053"/>
      <c r="AE444" s="1053"/>
      <c r="AF444" s="1053"/>
      <c r="AG444" s="1053"/>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hidden="1" customHeight="1" x14ac:dyDescent="0.15">
      <c r="A445" s="1052">
        <v>13</v>
      </c>
      <c r="B445" s="105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3"/>
      <c r="AD445" s="1053"/>
      <c r="AE445" s="1053"/>
      <c r="AF445" s="1053"/>
      <c r="AG445" s="1053"/>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hidden="1" customHeight="1" x14ac:dyDescent="0.15">
      <c r="A446" s="1052">
        <v>14</v>
      </c>
      <c r="B446" s="105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3"/>
      <c r="AD446" s="1053"/>
      <c r="AE446" s="1053"/>
      <c r="AF446" s="1053"/>
      <c r="AG446" s="1053"/>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hidden="1" customHeight="1" x14ac:dyDescent="0.15">
      <c r="A447" s="1052">
        <v>15</v>
      </c>
      <c r="B447" s="105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3"/>
      <c r="AD447" s="1053"/>
      <c r="AE447" s="1053"/>
      <c r="AF447" s="1053"/>
      <c r="AG447" s="1053"/>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hidden="1" customHeight="1" x14ac:dyDescent="0.15">
      <c r="A448" s="1052">
        <v>16</v>
      </c>
      <c r="B448" s="105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3"/>
      <c r="AD448" s="1053"/>
      <c r="AE448" s="1053"/>
      <c r="AF448" s="1053"/>
      <c r="AG448" s="1053"/>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hidden="1" customHeight="1" x14ac:dyDescent="0.15">
      <c r="A449" s="1052">
        <v>17</v>
      </c>
      <c r="B449" s="105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3"/>
      <c r="AD449" s="1053"/>
      <c r="AE449" s="1053"/>
      <c r="AF449" s="1053"/>
      <c r="AG449" s="1053"/>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hidden="1" customHeight="1" x14ac:dyDescent="0.15">
      <c r="A450" s="1052">
        <v>18</v>
      </c>
      <c r="B450" s="105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3"/>
      <c r="AD450" s="1053"/>
      <c r="AE450" s="1053"/>
      <c r="AF450" s="1053"/>
      <c r="AG450" s="1053"/>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hidden="1" customHeight="1" x14ac:dyDescent="0.15">
      <c r="A451" s="1052">
        <v>19</v>
      </c>
      <c r="B451" s="105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3"/>
      <c r="AD451" s="1053"/>
      <c r="AE451" s="1053"/>
      <c r="AF451" s="1053"/>
      <c r="AG451" s="1053"/>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hidden="1" customHeight="1" x14ac:dyDescent="0.15">
      <c r="A452" s="1052">
        <v>20</v>
      </c>
      <c r="B452" s="105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3"/>
      <c r="AD452" s="1053"/>
      <c r="AE452" s="1053"/>
      <c r="AF452" s="1053"/>
      <c r="AG452" s="1053"/>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hidden="1" customHeight="1" x14ac:dyDescent="0.15">
      <c r="A453" s="1052">
        <v>21</v>
      </c>
      <c r="B453" s="105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3"/>
      <c r="AD453" s="1053"/>
      <c r="AE453" s="1053"/>
      <c r="AF453" s="1053"/>
      <c r="AG453" s="1053"/>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hidden="1" customHeight="1" x14ac:dyDescent="0.15">
      <c r="A454" s="1052">
        <v>22</v>
      </c>
      <c r="B454" s="105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3"/>
      <c r="AD454" s="1053"/>
      <c r="AE454" s="1053"/>
      <c r="AF454" s="1053"/>
      <c r="AG454" s="1053"/>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hidden="1" customHeight="1" x14ac:dyDescent="0.15">
      <c r="A455" s="1052">
        <v>23</v>
      </c>
      <c r="B455" s="105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3"/>
      <c r="AD455" s="1053"/>
      <c r="AE455" s="1053"/>
      <c r="AF455" s="1053"/>
      <c r="AG455" s="1053"/>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hidden="1" customHeight="1" x14ac:dyDescent="0.15">
      <c r="A456" s="1052">
        <v>24</v>
      </c>
      <c r="B456" s="105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3"/>
      <c r="AD456" s="1053"/>
      <c r="AE456" s="1053"/>
      <c r="AF456" s="1053"/>
      <c r="AG456" s="1053"/>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hidden="1" customHeight="1" x14ac:dyDescent="0.15">
      <c r="A457" s="1052">
        <v>25</v>
      </c>
      <c r="B457" s="105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3"/>
      <c r="AD457" s="1053"/>
      <c r="AE457" s="1053"/>
      <c r="AF457" s="1053"/>
      <c r="AG457" s="1053"/>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hidden="1" customHeight="1" x14ac:dyDescent="0.15">
      <c r="A458" s="1052">
        <v>26</v>
      </c>
      <c r="B458" s="105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3"/>
      <c r="AD458" s="1053"/>
      <c r="AE458" s="1053"/>
      <c r="AF458" s="1053"/>
      <c r="AG458" s="1053"/>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hidden="1" customHeight="1" x14ac:dyDescent="0.15">
      <c r="A459" s="1052">
        <v>27</v>
      </c>
      <c r="B459" s="105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3"/>
      <c r="AD459" s="1053"/>
      <c r="AE459" s="1053"/>
      <c r="AF459" s="1053"/>
      <c r="AG459" s="1053"/>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hidden="1" customHeight="1" x14ac:dyDescent="0.15">
      <c r="A460" s="1052">
        <v>28</v>
      </c>
      <c r="B460" s="105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3"/>
      <c r="AD460" s="1053"/>
      <c r="AE460" s="1053"/>
      <c r="AF460" s="1053"/>
      <c r="AG460" s="1053"/>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hidden="1" customHeight="1" x14ac:dyDescent="0.15">
      <c r="A461" s="1052">
        <v>29</v>
      </c>
      <c r="B461" s="105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3"/>
      <c r="AD461" s="1053"/>
      <c r="AE461" s="1053"/>
      <c r="AF461" s="1053"/>
      <c r="AG461" s="1053"/>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hidden="1" customHeight="1" x14ac:dyDescent="0.15">
      <c r="A462" s="1052">
        <v>30</v>
      </c>
      <c r="B462" s="105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3"/>
      <c r="AD462" s="1053"/>
      <c r="AE462" s="1053"/>
      <c r="AF462" s="1053"/>
      <c r="AG462" s="1053"/>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3"/>
      <c r="B465" s="363"/>
      <c r="C465" s="363" t="s">
        <v>26</v>
      </c>
      <c r="D465" s="363"/>
      <c r="E465" s="363"/>
      <c r="F465" s="363"/>
      <c r="G465" s="363"/>
      <c r="H465" s="363"/>
      <c r="I465" s="363"/>
      <c r="J465" s="152" t="s">
        <v>295</v>
      </c>
      <c r="K465" s="364"/>
      <c r="L465" s="364"/>
      <c r="M465" s="364"/>
      <c r="N465" s="364"/>
      <c r="O465" s="364"/>
      <c r="P465" s="247" t="s">
        <v>27</v>
      </c>
      <c r="Q465" s="247"/>
      <c r="R465" s="247"/>
      <c r="S465" s="247"/>
      <c r="T465" s="247"/>
      <c r="U465" s="247"/>
      <c r="V465" s="247"/>
      <c r="W465" s="247"/>
      <c r="X465" s="247"/>
      <c r="Y465" s="365" t="s">
        <v>347</v>
      </c>
      <c r="Z465" s="366"/>
      <c r="AA465" s="366"/>
      <c r="AB465" s="366"/>
      <c r="AC465" s="152" t="s">
        <v>332</v>
      </c>
      <c r="AD465" s="152"/>
      <c r="AE465" s="152"/>
      <c r="AF465" s="152"/>
      <c r="AG465" s="152"/>
      <c r="AH465" s="365" t="s">
        <v>257</v>
      </c>
      <c r="AI465" s="363"/>
      <c r="AJ465" s="363"/>
      <c r="AK465" s="363"/>
      <c r="AL465" s="363" t="s">
        <v>21</v>
      </c>
      <c r="AM465" s="363"/>
      <c r="AN465" s="363"/>
      <c r="AO465" s="367"/>
      <c r="AP465" s="368" t="s">
        <v>296</v>
      </c>
      <c r="AQ465" s="368"/>
      <c r="AR465" s="368"/>
      <c r="AS465" s="368"/>
      <c r="AT465" s="368"/>
      <c r="AU465" s="368"/>
      <c r="AV465" s="368"/>
      <c r="AW465" s="368"/>
      <c r="AX465" s="368"/>
      <c r="AY465" s="34">
        <f t="shared" ref="AY465:AY466" si="11">$AY$463</f>
        <v>0</v>
      </c>
    </row>
    <row r="466" spans="1:51" ht="26.25" hidden="1" customHeight="1" x14ac:dyDescent="0.15">
      <c r="A466" s="1052">
        <v>1</v>
      </c>
      <c r="B466" s="105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3"/>
      <c r="AD466" s="1053"/>
      <c r="AE466" s="1053"/>
      <c r="AF466" s="1053"/>
      <c r="AG466" s="1053"/>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hidden="1" customHeight="1" x14ac:dyDescent="0.15">
      <c r="A467" s="1052">
        <v>2</v>
      </c>
      <c r="B467" s="105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3"/>
      <c r="AD467" s="1053"/>
      <c r="AE467" s="1053"/>
      <c r="AF467" s="1053"/>
      <c r="AG467" s="1053"/>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hidden="1" customHeight="1" x14ac:dyDescent="0.15">
      <c r="A468" s="1052">
        <v>3</v>
      </c>
      <c r="B468" s="105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3"/>
      <c r="AD468" s="1053"/>
      <c r="AE468" s="1053"/>
      <c r="AF468" s="1053"/>
      <c r="AG468" s="1053"/>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hidden="1" customHeight="1" x14ac:dyDescent="0.15">
      <c r="A469" s="1052">
        <v>4</v>
      </c>
      <c r="B469" s="105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3"/>
      <c r="AD469" s="1053"/>
      <c r="AE469" s="1053"/>
      <c r="AF469" s="1053"/>
      <c r="AG469" s="1053"/>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hidden="1" customHeight="1" x14ac:dyDescent="0.15">
      <c r="A470" s="1052">
        <v>5</v>
      </c>
      <c r="B470" s="105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3"/>
      <c r="AD470" s="1053"/>
      <c r="AE470" s="1053"/>
      <c r="AF470" s="1053"/>
      <c r="AG470" s="1053"/>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hidden="1" customHeight="1" x14ac:dyDescent="0.15">
      <c r="A471" s="1052">
        <v>6</v>
      </c>
      <c r="B471" s="105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3"/>
      <c r="AD471" s="1053"/>
      <c r="AE471" s="1053"/>
      <c r="AF471" s="1053"/>
      <c r="AG471" s="1053"/>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hidden="1" customHeight="1" x14ac:dyDescent="0.15">
      <c r="A472" s="1052">
        <v>7</v>
      </c>
      <c r="B472" s="105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3"/>
      <c r="AD472" s="1053"/>
      <c r="AE472" s="1053"/>
      <c r="AF472" s="1053"/>
      <c r="AG472" s="1053"/>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hidden="1" customHeight="1" x14ac:dyDescent="0.15">
      <c r="A473" s="1052">
        <v>8</v>
      </c>
      <c r="B473" s="105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3"/>
      <c r="AD473" s="1053"/>
      <c r="AE473" s="1053"/>
      <c r="AF473" s="1053"/>
      <c r="AG473" s="1053"/>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hidden="1" customHeight="1" x14ac:dyDescent="0.15">
      <c r="A474" s="1052">
        <v>9</v>
      </c>
      <c r="B474" s="105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3"/>
      <c r="AD474" s="1053"/>
      <c r="AE474" s="1053"/>
      <c r="AF474" s="1053"/>
      <c r="AG474" s="1053"/>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hidden="1" customHeight="1" x14ac:dyDescent="0.15">
      <c r="A475" s="1052">
        <v>10</v>
      </c>
      <c r="B475" s="105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3"/>
      <c r="AD475" s="1053"/>
      <c r="AE475" s="1053"/>
      <c r="AF475" s="1053"/>
      <c r="AG475" s="1053"/>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hidden="1" customHeight="1" x14ac:dyDescent="0.15">
      <c r="A476" s="1052">
        <v>11</v>
      </c>
      <c r="B476" s="105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3"/>
      <c r="AD476" s="1053"/>
      <c r="AE476" s="1053"/>
      <c r="AF476" s="1053"/>
      <c r="AG476" s="1053"/>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hidden="1" customHeight="1" x14ac:dyDescent="0.15">
      <c r="A477" s="1052">
        <v>12</v>
      </c>
      <c r="B477" s="105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3"/>
      <c r="AD477" s="1053"/>
      <c r="AE477" s="1053"/>
      <c r="AF477" s="1053"/>
      <c r="AG477" s="1053"/>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hidden="1" customHeight="1" x14ac:dyDescent="0.15">
      <c r="A478" s="1052">
        <v>13</v>
      </c>
      <c r="B478" s="105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3"/>
      <c r="AD478" s="1053"/>
      <c r="AE478" s="1053"/>
      <c r="AF478" s="1053"/>
      <c r="AG478" s="1053"/>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hidden="1" customHeight="1" x14ac:dyDescent="0.15">
      <c r="A479" s="1052">
        <v>14</v>
      </c>
      <c r="B479" s="105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3"/>
      <c r="AD479" s="1053"/>
      <c r="AE479" s="1053"/>
      <c r="AF479" s="1053"/>
      <c r="AG479" s="1053"/>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hidden="1" customHeight="1" x14ac:dyDescent="0.15">
      <c r="A480" s="1052">
        <v>15</v>
      </c>
      <c r="B480" s="105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3"/>
      <c r="AD480" s="1053"/>
      <c r="AE480" s="1053"/>
      <c r="AF480" s="1053"/>
      <c r="AG480" s="1053"/>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hidden="1" customHeight="1" x14ac:dyDescent="0.15">
      <c r="A481" s="1052">
        <v>16</v>
      </c>
      <c r="B481" s="105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3"/>
      <c r="AD481" s="1053"/>
      <c r="AE481" s="1053"/>
      <c r="AF481" s="1053"/>
      <c r="AG481" s="1053"/>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hidden="1" customHeight="1" x14ac:dyDescent="0.15">
      <c r="A482" s="1052">
        <v>17</v>
      </c>
      <c r="B482" s="105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3"/>
      <c r="AD482" s="1053"/>
      <c r="AE482" s="1053"/>
      <c r="AF482" s="1053"/>
      <c r="AG482" s="1053"/>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hidden="1" customHeight="1" x14ac:dyDescent="0.15">
      <c r="A483" s="1052">
        <v>18</v>
      </c>
      <c r="B483" s="105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3"/>
      <c r="AD483" s="1053"/>
      <c r="AE483" s="1053"/>
      <c r="AF483" s="1053"/>
      <c r="AG483" s="1053"/>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hidden="1" customHeight="1" x14ac:dyDescent="0.15">
      <c r="A484" s="1052">
        <v>19</v>
      </c>
      <c r="B484" s="105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3"/>
      <c r="AD484" s="1053"/>
      <c r="AE484" s="1053"/>
      <c r="AF484" s="1053"/>
      <c r="AG484" s="1053"/>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hidden="1" customHeight="1" x14ac:dyDescent="0.15">
      <c r="A485" s="1052">
        <v>20</v>
      </c>
      <c r="B485" s="105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3"/>
      <c r="AD485" s="1053"/>
      <c r="AE485" s="1053"/>
      <c r="AF485" s="1053"/>
      <c r="AG485" s="1053"/>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hidden="1" customHeight="1" x14ac:dyDescent="0.15">
      <c r="A486" s="1052">
        <v>21</v>
      </c>
      <c r="B486" s="105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3"/>
      <c r="AD486" s="1053"/>
      <c r="AE486" s="1053"/>
      <c r="AF486" s="1053"/>
      <c r="AG486" s="1053"/>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hidden="1" customHeight="1" x14ac:dyDescent="0.15">
      <c r="A487" s="1052">
        <v>22</v>
      </c>
      <c r="B487" s="105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3"/>
      <c r="AD487" s="1053"/>
      <c r="AE487" s="1053"/>
      <c r="AF487" s="1053"/>
      <c r="AG487" s="1053"/>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hidden="1" customHeight="1" x14ac:dyDescent="0.15">
      <c r="A488" s="1052">
        <v>23</v>
      </c>
      <c r="B488" s="105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3"/>
      <c r="AD488" s="1053"/>
      <c r="AE488" s="1053"/>
      <c r="AF488" s="1053"/>
      <c r="AG488" s="1053"/>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hidden="1" customHeight="1" x14ac:dyDescent="0.15">
      <c r="A489" s="1052">
        <v>24</v>
      </c>
      <c r="B489" s="105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3"/>
      <c r="AD489" s="1053"/>
      <c r="AE489" s="1053"/>
      <c r="AF489" s="1053"/>
      <c r="AG489" s="1053"/>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hidden="1" customHeight="1" x14ac:dyDescent="0.15">
      <c r="A490" s="1052">
        <v>25</v>
      </c>
      <c r="B490" s="105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3"/>
      <c r="AD490" s="1053"/>
      <c r="AE490" s="1053"/>
      <c r="AF490" s="1053"/>
      <c r="AG490" s="1053"/>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hidden="1" customHeight="1" x14ac:dyDescent="0.15">
      <c r="A491" s="1052">
        <v>26</v>
      </c>
      <c r="B491" s="105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3"/>
      <c r="AD491" s="1053"/>
      <c r="AE491" s="1053"/>
      <c r="AF491" s="1053"/>
      <c r="AG491" s="1053"/>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hidden="1" customHeight="1" x14ac:dyDescent="0.15">
      <c r="A492" s="1052">
        <v>27</v>
      </c>
      <c r="B492" s="105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3"/>
      <c r="AD492" s="1053"/>
      <c r="AE492" s="1053"/>
      <c r="AF492" s="1053"/>
      <c r="AG492" s="1053"/>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hidden="1" customHeight="1" x14ac:dyDescent="0.15">
      <c r="A493" s="1052">
        <v>28</v>
      </c>
      <c r="B493" s="105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3"/>
      <c r="AD493" s="1053"/>
      <c r="AE493" s="1053"/>
      <c r="AF493" s="1053"/>
      <c r="AG493" s="1053"/>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hidden="1" customHeight="1" x14ac:dyDescent="0.15">
      <c r="A494" s="1052">
        <v>29</v>
      </c>
      <c r="B494" s="105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3"/>
      <c r="AD494" s="1053"/>
      <c r="AE494" s="1053"/>
      <c r="AF494" s="1053"/>
      <c r="AG494" s="1053"/>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hidden="1" customHeight="1" x14ac:dyDescent="0.15">
      <c r="A495" s="1052">
        <v>30</v>
      </c>
      <c r="B495" s="105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3"/>
      <c r="AD495" s="1053"/>
      <c r="AE495" s="1053"/>
      <c r="AF495" s="1053"/>
      <c r="AG495" s="1053"/>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3"/>
      <c r="B498" s="363"/>
      <c r="C498" s="363" t="s">
        <v>26</v>
      </c>
      <c r="D498" s="363"/>
      <c r="E498" s="363"/>
      <c r="F498" s="363"/>
      <c r="G498" s="363"/>
      <c r="H498" s="363"/>
      <c r="I498" s="363"/>
      <c r="J498" s="152" t="s">
        <v>295</v>
      </c>
      <c r="K498" s="364"/>
      <c r="L498" s="364"/>
      <c r="M498" s="364"/>
      <c r="N498" s="364"/>
      <c r="O498" s="364"/>
      <c r="P498" s="247" t="s">
        <v>27</v>
      </c>
      <c r="Q498" s="247"/>
      <c r="R498" s="247"/>
      <c r="S498" s="247"/>
      <c r="T498" s="247"/>
      <c r="U498" s="247"/>
      <c r="V498" s="247"/>
      <c r="W498" s="247"/>
      <c r="X498" s="247"/>
      <c r="Y498" s="365" t="s">
        <v>347</v>
      </c>
      <c r="Z498" s="366"/>
      <c r="AA498" s="366"/>
      <c r="AB498" s="366"/>
      <c r="AC498" s="152" t="s">
        <v>332</v>
      </c>
      <c r="AD498" s="152"/>
      <c r="AE498" s="152"/>
      <c r="AF498" s="152"/>
      <c r="AG498" s="152"/>
      <c r="AH498" s="365" t="s">
        <v>257</v>
      </c>
      <c r="AI498" s="363"/>
      <c r="AJ498" s="363"/>
      <c r="AK498" s="363"/>
      <c r="AL498" s="363" t="s">
        <v>21</v>
      </c>
      <c r="AM498" s="363"/>
      <c r="AN498" s="363"/>
      <c r="AO498" s="367"/>
      <c r="AP498" s="368" t="s">
        <v>296</v>
      </c>
      <c r="AQ498" s="368"/>
      <c r="AR498" s="368"/>
      <c r="AS498" s="368"/>
      <c r="AT498" s="368"/>
      <c r="AU498" s="368"/>
      <c r="AV498" s="368"/>
      <c r="AW498" s="368"/>
      <c r="AX498" s="368"/>
      <c r="AY498" s="34">
        <f t="shared" ref="AY498:AY499" si="12">$AY$496</f>
        <v>0</v>
      </c>
    </row>
    <row r="499" spans="1:51" ht="26.25" hidden="1" customHeight="1" x14ac:dyDescent="0.15">
      <c r="A499" s="1052">
        <v>1</v>
      </c>
      <c r="B499" s="105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3"/>
      <c r="AD499" s="1053"/>
      <c r="AE499" s="1053"/>
      <c r="AF499" s="1053"/>
      <c r="AG499" s="1053"/>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hidden="1" customHeight="1" x14ac:dyDescent="0.15">
      <c r="A500" s="1052">
        <v>2</v>
      </c>
      <c r="B500" s="105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3"/>
      <c r="AD500" s="1053"/>
      <c r="AE500" s="1053"/>
      <c r="AF500" s="1053"/>
      <c r="AG500" s="1053"/>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hidden="1" customHeight="1" x14ac:dyDescent="0.15">
      <c r="A501" s="1052">
        <v>3</v>
      </c>
      <c r="B501" s="105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3"/>
      <c r="AD501" s="1053"/>
      <c r="AE501" s="1053"/>
      <c r="AF501" s="1053"/>
      <c r="AG501" s="1053"/>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hidden="1" customHeight="1" x14ac:dyDescent="0.15">
      <c r="A502" s="1052">
        <v>4</v>
      </c>
      <c r="B502" s="105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3"/>
      <c r="AD502" s="1053"/>
      <c r="AE502" s="1053"/>
      <c r="AF502" s="1053"/>
      <c r="AG502" s="1053"/>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hidden="1" customHeight="1" x14ac:dyDescent="0.15">
      <c r="A503" s="1052">
        <v>5</v>
      </c>
      <c r="B503" s="105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3"/>
      <c r="AD503" s="1053"/>
      <c r="AE503" s="1053"/>
      <c r="AF503" s="1053"/>
      <c r="AG503" s="1053"/>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hidden="1" customHeight="1" x14ac:dyDescent="0.15">
      <c r="A504" s="1052">
        <v>6</v>
      </c>
      <c r="B504" s="105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3"/>
      <c r="AD504" s="1053"/>
      <c r="AE504" s="1053"/>
      <c r="AF504" s="1053"/>
      <c r="AG504" s="1053"/>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hidden="1" customHeight="1" x14ac:dyDescent="0.15">
      <c r="A505" s="1052">
        <v>7</v>
      </c>
      <c r="B505" s="105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3"/>
      <c r="AD505" s="1053"/>
      <c r="AE505" s="1053"/>
      <c r="AF505" s="1053"/>
      <c r="AG505" s="1053"/>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hidden="1" customHeight="1" x14ac:dyDescent="0.15">
      <c r="A506" s="1052">
        <v>8</v>
      </c>
      <c r="B506" s="105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3"/>
      <c r="AD506" s="1053"/>
      <c r="AE506" s="1053"/>
      <c r="AF506" s="1053"/>
      <c r="AG506" s="1053"/>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hidden="1" customHeight="1" x14ac:dyDescent="0.15">
      <c r="A507" s="1052">
        <v>9</v>
      </c>
      <c r="B507" s="105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3"/>
      <c r="AD507" s="1053"/>
      <c r="AE507" s="1053"/>
      <c r="AF507" s="1053"/>
      <c r="AG507" s="1053"/>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hidden="1" customHeight="1" x14ac:dyDescent="0.15">
      <c r="A508" s="1052">
        <v>10</v>
      </c>
      <c r="B508" s="105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3"/>
      <c r="AD508" s="1053"/>
      <c r="AE508" s="1053"/>
      <c r="AF508" s="1053"/>
      <c r="AG508" s="1053"/>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hidden="1" customHeight="1" x14ac:dyDescent="0.15">
      <c r="A509" s="1052">
        <v>11</v>
      </c>
      <c r="B509" s="105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3"/>
      <c r="AD509" s="1053"/>
      <c r="AE509" s="1053"/>
      <c r="AF509" s="1053"/>
      <c r="AG509" s="1053"/>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hidden="1" customHeight="1" x14ac:dyDescent="0.15">
      <c r="A510" s="1052">
        <v>12</v>
      </c>
      <c r="B510" s="105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3"/>
      <c r="AD510" s="1053"/>
      <c r="AE510" s="1053"/>
      <c r="AF510" s="1053"/>
      <c r="AG510" s="1053"/>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hidden="1" customHeight="1" x14ac:dyDescent="0.15">
      <c r="A511" s="1052">
        <v>13</v>
      </c>
      <c r="B511" s="105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3"/>
      <c r="AD511" s="1053"/>
      <c r="AE511" s="1053"/>
      <c r="AF511" s="1053"/>
      <c r="AG511" s="1053"/>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hidden="1" customHeight="1" x14ac:dyDescent="0.15">
      <c r="A512" s="1052">
        <v>14</v>
      </c>
      <c r="B512" s="105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3"/>
      <c r="AD512" s="1053"/>
      <c r="AE512" s="1053"/>
      <c r="AF512" s="1053"/>
      <c r="AG512" s="1053"/>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hidden="1" customHeight="1" x14ac:dyDescent="0.15">
      <c r="A513" s="1052">
        <v>15</v>
      </c>
      <c r="B513" s="105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3"/>
      <c r="AD513" s="1053"/>
      <c r="AE513" s="1053"/>
      <c r="AF513" s="1053"/>
      <c r="AG513" s="1053"/>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hidden="1" customHeight="1" x14ac:dyDescent="0.15">
      <c r="A514" s="1052">
        <v>16</v>
      </c>
      <c r="B514" s="105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3"/>
      <c r="AD514" s="1053"/>
      <c r="AE514" s="1053"/>
      <c r="AF514" s="1053"/>
      <c r="AG514" s="1053"/>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hidden="1" customHeight="1" x14ac:dyDescent="0.15">
      <c r="A515" s="1052">
        <v>17</v>
      </c>
      <c r="B515" s="105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3"/>
      <c r="AD515" s="1053"/>
      <c r="AE515" s="1053"/>
      <c r="AF515" s="1053"/>
      <c r="AG515" s="1053"/>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hidden="1" customHeight="1" x14ac:dyDescent="0.15">
      <c r="A516" s="1052">
        <v>18</v>
      </c>
      <c r="B516" s="105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3"/>
      <c r="AD516" s="1053"/>
      <c r="AE516" s="1053"/>
      <c r="AF516" s="1053"/>
      <c r="AG516" s="1053"/>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hidden="1" customHeight="1" x14ac:dyDescent="0.15">
      <c r="A517" s="1052">
        <v>19</v>
      </c>
      <c r="B517" s="105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3"/>
      <c r="AD517" s="1053"/>
      <c r="AE517" s="1053"/>
      <c r="AF517" s="1053"/>
      <c r="AG517" s="1053"/>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hidden="1" customHeight="1" x14ac:dyDescent="0.15">
      <c r="A518" s="1052">
        <v>20</v>
      </c>
      <c r="B518" s="105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3"/>
      <c r="AD518" s="1053"/>
      <c r="AE518" s="1053"/>
      <c r="AF518" s="1053"/>
      <c r="AG518" s="1053"/>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hidden="1" customHeight="1" x14ac:dyDescent="0.15">
      <c r="A519" s="1052">
        <v>21</v>
      </c>
      <c r="B519" s="105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3"/>
      <c r="AD519" s="1053"/>
      <c r="AE519" s="1053"/>
      <c r="AF519" s="1053"/>
      <c r="AG519" s="1053"/>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hidden="1" customHeight="1" x14ac:dyDescent="0.15">
      <c r="A520" s="1052">
        <v>22</v>
      </c>
      <c r="B520" s="105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3"/>
      <c r="AD520" s="1053"/>
      <c r="AE520" s="1053"/>
      <c r="AF520" s="1053"/>
      <c r="AG520" s="1053"/>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hidden="1" customHeight="1" x14ac:dyDescent="0.15">
      <c r="A521" s="1052">
        <v>23</v>
      </c>
      <c r="B521" s="105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3"/>
      <c r="AD521" s="1053"/>
      <c r="AE521" s="1053"/>
      <c r="AF521" s="1053"/>
      <c r="AG521" s="1053"/>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hidden="1" customHeight="1" x14ac:dyDescent="0.15">
      <c r="A522" s="1052">
        <v>24</v>
      </c>
      <c r="B522" s="105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3"/>
      <c r="AD522" s="1053"/>
      <c r="AE522" s="1053"/>
      <c r="AF522" s="1053"/>
      <c r="AG522" s="1053"/>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hidden="1" customHeight="1" x14ac:dyDescent="0.15">
      <c r="A523" s="1052">
        <v>25</v>
      </c>
      <c r="B523" s="105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3"/>
      <c r="AD523" s="1053"/>
      <c r="AE523" s="1053"/>
      <c r="AF523" s="1053"/>
      <c r="AG523" s="1053"/>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hidden="1" customHeight="1" x14ac:dyDescent="0.15">
      <c r="A524" s="1052">
        <v>26</v>
      </c>
      <c r="B524" s="105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3"/>
      <c r="AD524" s="1053"/>
      <c r="AE524" s="1053"/>
      <c r="AF524" s="1053"/>
      <c r="AG524" s="1053"/>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hidden="1" customHeight="1" x14ac:dyDescent="0.15">
      <c r="A525" s="1052">
        <v>27</v>
      </c>
      <c r="B525" s="105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3"/>
      <c r="AD525" s="1053"/>
      <c r="AE525" s="1053"/>
      <c r="AF525" s="1053"/>
      <c r="AG525" s="1053"/>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hidden="1" customHeight="1" x14ac:dyDescent="0.15">
      <c r="A526" s="1052">
        <v>28</v>
      </c>
      <c r="B526" s="105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3"/>
      <c r="AD526" s="1053"/>
      <c r="AE526" s="1053"/>
      <c r="AF526" s="1053"/>
      <c r="AG526" s="1053"/>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hidden="1" customHeight="1" x14ac:dyDescent="0.15">
      <c r="A527" s="1052">
        <v>29</v>
      </c>
      <c r="B527" s="105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3"/>
      <c r="AD527" s="1053"/>
      <c r="AE527" s="1053"/>
      <c r="AF527" s="1053"/>
      <c r="AG527" s="1053"/>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hidden="1" customHeight="1" x14ac:dyDescent="0.15">
      <c r="A528" s="1052">
        <v>30</v>
      </c>
      <c r="B528" s="105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3"/>
      <c r="AD528" s="1053"/>
      <c r="AE528" s="1053"/>
      <c r="AF528" s="1053"/>
      <c r="AG528" s="1053"/>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3"/>
      <c r="B531" s="363"/>
      <c r="C531" s="363" t="s">
        <v>26</v>
      </c>
      <c r="D531" s="363"/>
      <c r="E531" s="363"/>
      <c r="F531" s="363"/>
      <c r="G531" s="363"/>
      <c r="H531" s="363"/>
      <c r="I531" s="363"/>
      <c r="J531" s="152" t="s">
        <v>295</v>
      </c>
      <c r="K531" s="364"/>
      <c r="L531" s="364"/>
      <c r="M531" s="364"/>
      <c r="N531" s="364"/>
      <c r="O531" s="364"/>
      <c r="P531" s="247" t="s">
        <v>27</v>
      </c>
      <c r="Q531" s="247"/>
      <c r="R531" s="247"/>
      <c r="S531" s="247"/>
      <c r="T531" s="247"/>
      <c r="U531" s="247"/>
      <c r="V531" s="247"/>
      <c r="W531" s="247"/>
      <c r="X531" s="247"/>
      <c r="Y531" s="365" t="s">
        <v>347</v>
      </c>
      <c r="Z531" s="366"/>
      <c r="AA531" s="366"/>
      <c r="AB531" s="366"/>
      <c r="AC531" s="152" t="s">
        <v>332</v>
      </c>
      <c r="AD531" s="152"/>
      <c r="AE531" s="152"/>
      <c r="AF531" s="152"/>
      <c r="AG531" s="152"/>
      <c r="AH531" s="365" t="s">
        <v>257</v>
      </c>
      <c r="AI531" s="363"/>
      <c r="AJ531" s="363"/>
      <c r="AK531" s="363"/>
      <c r="AL531" s="363" t="s">
        <v>21</v>
      </c>
      <c r="AM531" s="363"/>
      <c r="AN531" s="363"/>
      <c r="AO531" s="367"/>
      <c r="AP531" s="368" t="s">
        <v>296</v>
      </c>
      <c r="AQ531" s="368"/>
      <c r="AR531" s="368"/>
      <c r="AS531" s="368"/>
      <c r="AT531" s="368"/>
      <c r="AU531" s="368"/>
      <c r="AV531" s="368"/>
      <c r="AW531" s="368"/>
      <c r="AX531" s="368"/>
      <c r="AY531" s="34">
        <f t="shared" ref="AY531:AY532" si="13">$AY$529</f>
        <v>0</v>
      </c>
    </row>
    <row r="532" spans="1:51" ht="26.25" hidden="1" customHeight="1" x14ac:dyDescent="0.15">
      <c r="A532" s="1052">
        <v>1</v>
      </c>
      <c r="B532" s="105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3"/>
      <c r="AD532" s="1053"/>
      <c r="AE532" s="1053"/>
      <c r="AF532" s="1053"/>
      <c r="AG532" s="1053"/>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hidden="1" customHeight="1" x14ac:dyDescent="0.15">
      <c r="A533" s="1052">
        <v>2</v>
      </c>
      <c r="B533" s="105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3"/>
      <c r="AD533" s="1053"/>
      <c r="AE533" s="1053"/>
      <c r="AF533" s="1053"/>
      <c r="AG533" s="1053"/>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hidden="1" customHeight="1" x14ac:dyDescent="0.15">
      <c r="A534" s="1052">
        <v>3</v>
      </c>
      <c r="B534" s="105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3"/>
      <c r="AD534" s="1053"/>
      <c r="AE534" s="1053"/>
      <c r="AF534" s="1053"/>
      <c r="AG534" s="1053"/>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hidden="1" customHeight="1" x14ac:dyDescent="0.15">
      <c r="A535" s="1052">
        <v>4</v>
      </c>
      <c r="B535" s="105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3"/>
      <c r="AD535" s="1053"/>
      <c r="AE535" s="1053"/>
      <c r="AF535" s="1053"/>
      <c r="AG535" s="1053"/>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hidden="1" customHeight="1" x14ac:dyDescent="0.15">
      <c r="A536" s="1052">
        <v>5</v>
      </c>
      <c r="B536" s="105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3"/>
      <c r="AD536" s="1053"/>
      <c r="AE536" s="1053"/>
      <c r="AF536" s="1053"/>
      <c r="AG536" s="1053"/>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hidden="1" customHeight="1" x14ac:dyDescent="0.15">
      <c r="A537" s="1052">
        <v>6</v>
      </c>
      <c r="B537" s="105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3"/>
      <c r="AD537" s="1053"/>
      <c r="AE537" s="1053"/>
      <c r="AF537" s="1053"/>
      <c r="AG537" s="1053"/>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hidden="1" customHeight="1" x14ac:dyDescent="0.15">
      <c r="A538" s="1052">
        <v>7</v>
      </c>
      <c r="B538" s="105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3"/>
      <c r="AD538" s="1053"/>
      <c r="AE538" s="1053"/>
      <c r="AF538" s="1053"/>
      <c r="AG538" s="1053"/>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hidden="1" customHeight="1" x14ac:dyDescent="0.15">
      <c r="A539" s="1052">
        <v>8</v>
      </c>
      <c r="B539" s="105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3"/>
      <c r="AD539" s="1053"/>
      <c r="AE539" s="1053"/>
      <c r="AF539" s="1053"/>
      <c r="AG539" s="1053"/>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hidden="1" customHeight="1" x14ac:dyDescent="0.15">
      <c r="A540" s="1052">
        <v>9</v>
      </c>
      <c r="B540" s="105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3"/>
      <c r="AD540" s="1053"/>
      <c r="AE540" s="1053"/>
      <c r="AF540" s="1053"/>
      <c r="AG540" s="1053"/>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hidden="1" customHeight="1" x14ac:dyDescent="0.15">
      <c r="A541" s="1052">
        <v>10</v>
      </c>
      <c r="B541" s="105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3"/>
      <c r="AD541" s="1053"/>
      <c r="AE541" s="1053"/>
      <c r="AF541" s="1053"/>
      <c r="AG541" s="1053"/>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hidden="1" customHeight="1" x14ac:dyDescent="0.15">
      <c r="A542" s="1052">
        <v>11</v>
      </c>
      <c r="B542" s="105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3"/>
      <c r="AD542" s="1053"/>
      <c r="AE542" s="1053"/>
      <c r="AF542" s="1053"/>
      <c r="AG542" s="1053"/>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hidden="1" customHeight="1" x14ac:dyDescent="0.15">
      <c r="A543" s="1052">
        <v>12</v>
      </c>
      <c r="B543" s="105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3"/>
      <c r="AD543" s="1053"/>
      <c r="AE543" s="1053"/>
      <c r="AF543" s="1053"/>
      <c r="AG543" s="1053"/>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hidden="1" customHeight="1" x14ac:dyDescent="0.15">
      <c r="A544" s="1052">
        <v>13</v>
      </c>
      <c r="B544" s="105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3"/>
      <c r="AD544" s="1053"/>
      <c r="AE544" s="1053"/>
      <c r="AF544" s="1053"/>
      <c r="AG544" s="1053"/>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hidden="1" customHeight="1" x14ac:dyDescent="0.15">
      <c r="A545" s="1052">
        <v>14</v>
      </c>
      <c r="B545" s="105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3"/>
      <c r="AD545" s="1053"/>
      <c r="AE545" s="1053"/>
      <c r="AF545" s="1053"/>
      <c r="AG545" s="1053"/>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hidden="1" customHeight="1" x14ac:dyDescent="0.15">
      <c r="A546" s="1052">
        <v>15</v>
      </c>
      <c r="B546" s="105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3"/>
      <c r="AD546" s="1053"/>
      <c r="AE546" s="1053"/>
      <c r="AF546" s="1053"/>
      <c r="AG546" s="1053"/>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hidden="1" customHeight="1" x14ac:dyDescent="0.15">
      <c r="A547" s="1052">
        <v>16</v>
      </c>
      <c r="B547" s="105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3"/>
      <c r="AD547" s="1053"/>
      <c r="AE547" s="1053"/>
      <c r="AF547" s="1053"/>
      <c r="AG547" s="1053"/>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hidden="1" customHeight="1" x14ac:dyDescent="0.15">
      <c r="A548" s="1052">
        <v>17</v>
      </c>
      <c r="B548" s="105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3"/>
      <c r="AD548" s="1053"/>
      <c r="AE548" s="1053"/>
      <c r="AF548" s="1053"/>
      <c r="AG548" s="1053"/>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hidden="1" customHeight="1" x14ac:dyDescent="0.15">
      <c r="A549" s="1052">
        <v>18</v>
      </c>
      <c r="B549" s="105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3"/>
      <c r="AD549" s="1053"/>
      <c r="AE549" s="1053"/>
      <c r="AF549" s="1053"/>
      <c r="AG549" s="1053"/>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hidden="1" customHeight="1" x14ac:dyDescent="0.15">
      <c r="A550" s="1052">
        <v>19</v>
      </c>
      <c r="B550" s="105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3"/>
      <c r="AD550" s="1053"/>
      <c r="AE550" s="1053"/>
      <c r="AF550" s="1053"/>
      <c r="AG550" s="1053"/>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hidden="1" customHeight="1" x14ac:dyDescent="0.15">
      <c r="A551" s="1052">
        <v>20</v>
      </c>
      <c r="B551" s="105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3"/>
      <c r="AD551" s="1053"/>
      <c r="AE551" s="1053"/>
      <c r="AF551" s="1053"/>
      <c r="AG551" s="1053"/>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hidden="1" customHeight="1" x14ac:dyDescent="0.15">
      <c r="A552" s="1052">
        <v>21</v>
      </c>
      <c r="B552" s="105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3"/>
      <c r="AD552" s="1053"/>
      <c r="AE552" s="1053"/>
      <c r="AF552" s="1053"/>
      <c r="AG552" s="1053"/>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hidden="1" customHeight="1" x14ac:dyDescent="0.15">
      <c r="A553" s="1052">
        <v>22</v>
      </c>
      <c r="B553" s="105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3"/>
      <c r="AD553" s="1053"/>
      <c r="AE553" s="1053"/>
      <c r="AF553" s="1053"/>
      <c r="AG553" s="1053"/>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hidden="1" customHeight="1" x14ac:dyDescent="0.15">
      <c r="A554" s="1052">
        <v>23</v>
      </c>
      <c r="B554" s="105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3"/>
      <c r="AD554" s="1053"/>
      <c r="AE554" s="1053"/>
      <c r="AF554" s="1053"/>
      <c r="AG554" s="1053"/>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hidden="1" customHeight="1" x14ac:dyDescent="0.15">
      <c r="A555" s="1052">
        <v>24</v>
      </c>
      <c r="B555" s="105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3"/>
      <c r="AD555" s="1053"/>
      <c r="AE555" s="1053"/>
      <c r="AF555" s="1053"/>
      <c r="AG555" s="1053"/>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hidden="1" customHeight="1" x14ac:dyDescent="0.15">
      <c r="A556" s="1052">
        <v>25</v>
      </c>
      <c r="B556" s="105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3"/>
      <c r="AD556" s="1053"/>
      <c r="AE556" s="1053"/>
      <c r="AF556" s="1053"/>
      <c r="AG556" s="1053"/>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hidden="1" customHeight="1" x14ac:dyDescent="0.15">
      <c r="A557" s="1052">
        <v>26</v>
      </c>
      <c r="B557" s="105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3"/>
      <c r="AD557" s="1053"/>
      <c r="AE557" s="1053"/>
      <c r="AF557" s="1053"/>
      <c r="AG557" s="1053"/>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hidden="1" customHeight="1" x14ac:dyDescent="0.15">
      <c r="A558" s="1052">
        <v>27</v>
      </c>
      <c r="B558" s="105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3"/>
      <c r="AD558" s="1053"/>
      <c r="AE558" s="1053"/>
      <c r="AF558" s="1053"/>
      <c r="AG558" s="1053"/>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hidden="1" customHeight="1" x14ac:dyDescent="0.15">
      <c r="A559" s="1052">
        <v>28</v>
      </c>
      <c r="B559" s="105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3"/>
      <c r="AD559" s="1053"/>
      <c r="AE559" s="1053"/>
      <c r="AF559" s="1053"/>
      <c r="AG559" s="1053"/>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hidden="1" customHeight="1" x14ac:dyDescent="0.15">
      <c r="A560" s="1052">
        <v>29</v>
      </c>
      <c r="B560" s="105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3"/>
      <c r="AD560" s="1053"/>
      <c r="AE560" s="1053"/>
      <c r="AF560" s="1053"/>
      <c r="AG560" s="1053"/>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hidden="1" customHeight="1" x14ac:dyDescent="0.15">
      <c r="A561" s="1052">
        <v>30</v>
      </c>
      <c r="B561" s="105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3"/>
      <c r="AD561" s="1053"/>
      <c r="AE561" s="1053"/>
      <c r="AF561" s="1053"/>
      <c r="AG561" s="1053"/>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3"/>
      <c r="B564" s="363"/>
      <c r="C564" s="363" t="s">
        <v>26</v>
      </c>
      <c r="D564" s="363"/>
      <c r="E564" s="363"/>
      <c r="F564" s="363"/>
      <c r="G564" s="363"/>
      <c r="H564" s="363"/>
      <c r="I564" s="363"/>
      <c r="J564" s="152" t="s">
        <v>295</v>
      </c>
      <c r="K564" s="364"/>
      <c r="L564" s="364"/>
      <c r="M564" s="364"/>
      <c r="N564" s="364"/>
      <c r="O564" s="364"/>
      <c r="P564" s="247" t="s">
        <v>27</v>
      </c>
      <c r="Q564" s="247"/>
      <c r="R564" s="247"/>
      <c r="S564" s="247"/>
      <c r="T564" s="247"/>
      <c r="U564" s="247"/>
      <c r="V564" s="247"/>
      <c r="W564" s="247"/>
      <c r="X564" s="247"/>
      <c r="Y564" s="365" t="s">
        <v>347</v>
      </c>
      <c r="Z564" s="366"/>
      <c r="AA564" s="366"/>
      <c r="AB564" s="366"/>
      <c r="AC564" s="152" t="s">
        <v>332</v>
      </c>
      <c r="AD564" s="152"/>
      <c r="AE564" s="152"/>
      <c r="AF564" s="152"/>
      <c r="AG564" s="152"/>
      <c r="AH564" s="365" t="s">
        <v>257</v>
      </c>
      <c r="AI564" s="363"/>
      <c r="AJ564" s="363"/>
      <c r="AK564" s="363"/>
      <c r="AL564" s="363" t="s">
        <v>21</v>
      </c>
      <c r="AM564" s="363"/>
      <c r="AN564" s="363"/>
      <c r="AO564" s="367"/>
      <c r="AP564" s="368" t="s">
        <v>296</v>
      </c>
      <c r="AQ564" s="368"/>
      <c r="AR564" s="368"/>
      <c r="AS564" s="368"/>
      <c r="AT564" s="368"/>
      <c r="AU564" s="368"/>
      <c r="AV564" s="368"/>
      <c r="AW564" s="368"/>
      <c r="AX564" s="368"/>
      <c r="AY564" s="34">
        <f t="shared" ref="AY564:AY565" si="14">$AY$562</f>
        <v>0</v>
      </c>
    </row>
    <row r="565" spans="1:51" ht="26.25" hidden="1" customHeight="1" x14ac:dyDescent="0.15">
      <c r="A565" s="1052">
        <v>1</v>
      </c>
      <c r="B565" s="105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3"/>
      <c r="AD565" s="1053"/>
      <c r="AE565" s="1053"/>
      <c r="AF565" s="1053"/>
      <c r="AG565" s="1053"/>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hidden="1" customHeight="1" x14ac:dyDescent="0.15">
      <c r="A566" s="1052">
        <v>2</v>
      </c>
      <c r="B566" s="105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3"/>
      <c r="AD566" s="1053"/>
      <c r="AE566" s="1053"/>
      <c r="AF566" s="1053"/>
      <c r="AG566" s="1053"/>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hidden="1" customHeight="1" x14ac:dyDescent="0.15">
      <c r="A567" s="1052">
        <v>3</v>
      </c>
      <c r="B567" s="105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3"/>
      <c r="AD567" s="1053"/>
      <c r="AE567" s="1053"/>
      <c r="AF567" s="1053"/>
      <c r="AG567" s="1053"/>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hidden="1" customHeight="1" x14ac:dyDescent="0.15">
      <c r="A568" s="1052">
        <v>4</v>
      </c>
      <c r="B568" s="105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3"/>
      <c r="AD568" s="1053"/>
      <c r="AE568" s="1053"/>
      <c r="AF568" s="1053"/>
      <c r="AG568" s="1053"/>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hidden="1" customHeight="1" x14ac:dyDescent="0.15">
      <c r="A569" s="1052">
        <v>5</v>
      </c>
      <c r="B569" s="105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3"/>
      <c r="AD569" s="1053"/>
      <c r="AE569" s="1053"/>
      <c r="AF569" s="1053"/>
      <c r="AG569" s="1053"/>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hidden="1" customHeight="1" x14ac:dyDescent="0.15">
      <c r="A570" s="1052">
        <v>6</v>
      </c>
      <c r="B570" s="105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3"/>
      <c r="AD570" s="1053"/>
      <c r="AE570" s="1053"/>
      <c r="AF570" s="1053"/>
      <c r="AG570" s="1053"/>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hidden="1" customHeight="1" x14ac:dyDescent="0.15">
      <c r="A571" s="1052">
        <v>7</v>
      </c>
      <c r="B571" s="105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3"/>
      <c r="AD571" s="1053"/>
      <c r="AE571" s="1053"/>
      <c r="AF571" s="1053"/>
      <c r="AG571" s="1053"/>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hidden="1" customHeight="1" x14ac:dyDescent="0.15">
      <c r="A572" s="1052">
        <v>8</v>
      </c>
      <c r="B572" s="105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3"/>
      <c r="AD572" s="1053"/>
      <c r="AE572" s="1053"/>
      <c r="AF572" s="1053"/>
      <c r="AG572" s="1053"/>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hidden="1" customHeight="1" x14ac:dyDescent="0.15">
      <c r="A573" s="1052">
        <v>9</v>
      </c>
      <c r="B573" s="105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3"/>
      <c r="AD573" s="1053"/>
      <c r="AE573" s="1053"/>
      <c r="AF573" s="1053"/>
      <c r="AG573" s="1053"/>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hidden="1" customHeight="1" x14ac:dyDescent="0.15">
      <c r="A574" s="1052">
        <v>10</v>
      </c>
      <c r="B574" s="105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3"/>
      <c r="AD574" s="1053"/>
      <c r="AE574" s="1053"/>
      <c r="AF574" s="1053"/>
      <c r="AG574" s="1053"/>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hidden="1" customHeight="1" x14ac:dyDescent="0.15">
      <c r="A575" s="1052">
        <v>11</v>
      </c>
      <c r="B575" s="105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3"/>
      <c r="AD575" s="1053"/>
      <c r="AE575" s="1053"/>
      <c r="AF575" s="1053"/>
      <c r="AG575" s="1053"/>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hidden="1" customHeight="1" x14ac:dyDescent="0.15">
      <c r="A576" s="1052">
        <v>12</v>
      </c>
      <c r="B576" s="105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3"/>
      <c r="AD576" s="1053"/>
      <c r="AE576" s="1053"/>
      <c r="AF576" s="1053"/>
      <c r="AG576" s="1053"/>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hidden="1" customHeight="1" x14ac:dyDescent="0.15">
      <c r="A577" s="1052">
        <v>13</v>
      </c>
      <c r="B577" s="105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3"/>
      <c r="AD577" s="1053"/>
      <c r="AE577" s="1053"/>
      <c r="AF577" s="1053"/>
      <c r="AG577" s="1053"/>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hidden="1" customHeight="1" x14ac:dyDescent="0.15">
      <c r="A578" s="1052">
        <v>14</v>
      </c>
      <c r="B578" s="105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3"/>
      <c r="AD578" s="1053"/>
      <c r="AE578" s="1053"/>
      <c r="AF578" s="1053"/>
      <c r="AG578" s="1053"/>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hidden="1" customHeight="1" x14ac:dyDescent="0.15">
      <c r="A579" s="1052">
        <v>15</v>
      </c>
      <c r="B579" s="105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3"/>
      <c r="AD579" s="1053"/>
      <c r="AE579" s="1053"/>
      <c r="AF579" s="1053"/>
      <c r="AG579" s="1053"/>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hidden="1" customHeight="1" x14ac:dyDescent="0.15">
      <c r="A580" s="1052">
        <v>16</v>
      </c>
      <c r="B580" s="105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3"/>
      <c r="AD580" s="1053"/>
      <c r="AE580" s="1053"/>
      <c r="AF580" s="1053"/>
      <c r="AG580" s="1053"/>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hidden="1" customHeight="1" x14ac:dyDescent="0.15">
      <c r="A581" s="1052">
        <v>17</v>
      </c>
      <c r="B581" s="105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3"/>
      <c r="AD581" s="1053"/>
      <c r="AE581" s="1053"/>
      <c r="AF581" s="1053"/>
      <c r="AG581" s="1053"/>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hidden="1" customHeight="1" x14ac:dyDescent="0.15">
      <c r="A582" s="1052">
        <v>18</v>
      </c>
      <c r="B582" s="105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3"/>
      <c r="AD582" s="1053"/>
      <c r="AE582" s="1053"/>
      <c r="AF582" s="1053"/>
      <c r="AG582" s="1053"/>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hidden="1" customHeight="1" x14ac:dyDescent="0.15">
      <c r="A583" s="1052">
        <v>19</v>
      </c>
      <c r="B583" s="105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3"/>
      <c r="AD583" s="1053"/>
      <c r="AE583" s="1053"/>
      <c r="AF583" s="1053"/>
      <c r="AG583" s="1053"/>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hidden="1" customHeight="1" x14ac:dyDescent="0.15">
      <c r="A584" s="1052">
        <v>20</v>
      </c>
      <c r="B584" s="105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3"/>
      <c r="AD584" s="1053"/>
      <c r="AE584" s="1053"/>
      <c r="AF584" s="1053"/>
      <c r="AG584" s="1053"/>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hidden="1" customHeight="1" x14ac:dyDescent="0.15">
      <c r="A585" s="1052">
        <v>21</v>
      </c>
      <c r="B585" s="105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3"/>
      <c r="AD585" s="1053"/>
      <c r="AE585" s="1053"/>
      <c r="AF585" s="1053"/>
      <c r="AG585" s="1053"/>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hidden="1" customHeight="1" x14ac:dyDescent="0.15">
      <c r="A586" s="1052">
        <v>22</v>
      </c>
      <c r="B586" s="105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3"/>
      <c r="AD586" s="1053"/>
      <c r="AE586" s="1053"/>
      <c r="AF586" s="1053"/>
      <c r="AG586" s="1053"/>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hidden="1" customHeight="1" x14ac:dyDescent="0.15">
      <c r="A587" s="1052">
        <v>23</v>
      </c>
      <c r="B587" s="105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3"/>
      <c r="AD587" s="1053"/>
      <c r="AE587" s="1053"/>
      <c r="AF587" s="1053"/>
      <c r="AG587" s="1053"/>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hidden="1" customHeight="1" x14ac:dyDescent="0.15">
      <c r="A588" s="1052">
        <v>24</v>
      </c>
      <c r="B588" s="105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3"/>
      <c r="AD588" s="1053"/>
      <c r="AE588" s="1053"/>
      <c r="AF588" s="1053"/>
      <c r="AG588" s="1053"/>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hidden="1" customHeight="1" x14ac:dyDescent="0.15">
      <c r="A589" s="1052">
        <v>25</v>
      </c>
      <c r="B589" s="105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3"/>
      <c r="AD589" s="1053"/>
      <c r="AE589" s="1053"/>
      <c r="AF589" s="1053"/>
      <c r="AG589" s="1053"/>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hidden="1" customHeight="1" x14ac:dyDescent="0.15">
      <c r="A590" s="1052">
        <v>26</v>
      </c>
      <c r="B590" s="105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3"/>
      <c r="AD590" s="1053"/>
      <c r="AE590" s="1053"/>
      <c r="AF590" s="1053"/>
      <c r="AG590" s="1053"/>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hidden="1" customHeight="1" x14ac:dyDescent="0.15">
      <c r="A591" s="1052">
        <v>27</v>
      </c>
      <c r="B591" s="105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3"/>
      <c r="AD591" s="1053"/>
      <c r="AE591" s="1053"/>
      <c r="AF591" s="1053"/>
      <c r="AG591" s="1053"/>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hidden="1" customHeight="1" x14ac:dyDescent="0.15">
      <c r="A592" s="1052">
        <v>28</v>
      </c>
      <c r="B592" s="105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3"/>
      <c r="AD592" s="1053"/>
      <c r="AE592" s="1053"/>
      <c r="AF592" s="1053"/>
      <c r="AG592" s="1053"/>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hidden="1" customHeight="1" x14ac:dyDescent="0.15">
      <c r="A593" s="1052">
        <v>29</v>
      </c>
      <c r="B593" s="105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3"/>
      <c r="AD593" s="1053"/>
      <c r="AE593" s="1053"/>
      <c r="AF593" s="1053"/>
      <c r="AG593" s="1053"/>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hidden="1" customHeight="1" x14ac:dyDescent="0.15">
      <c r="A594" s="1052">
        <v>30</v>
      </c>
      <c r="B594" s="105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3"/>
      <c r="AD594" s="1053"/>
      <c r="AE594" s="1053"/>
      <c r="AF594" s="1053"/>
      <c r="AG594" s="1053"/>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3"/>
      <c r="B597" s="363"/>
      <c r="C597" s="363" t="s">
        <v>26</v>
      </c>
      <c r="D597" s="363"/>
      <c r="E597" s="363"/>
      <c r="F597" s="363"/>
      <c r="G597" s="363"/>
      <c r="H597" s="363"/>
      <c r="I597" s="363"/>
      <c r="J597" s="152" t="s">
        <v>295</v>
      </c>
      <c r="K597" s="364"/>
      <c r="L597" s="364"/>
      <c r="M597" s="364"/>
      <c r="N597" s="364"/>
      <c r="O597" s="364"/>
      <c r="P597" s="247" t="s">
        <v>27</v>
      </c>
      <c r="Q597" s="247"/>
      <c r="R597" s="247"/>
      <c r="S597" s="247"/>
      <c r="T597" s="247"/>
      <c r="U597" s="247"/>
      <c r="V597" s="247"/>
      <c r="W597" s="247"/>
      <c r="X597" s="247"/>
      <c r="Y597" s="365" t="s">
        <v>347</v>
      </c>
      <c r="Z597" s="366"/>
      <c r="AA597" s="366"/>
      <c r="AB597" s="366"/>
      <c r="AC597" s="152" t="s">
        <v>332</v>
      </c>
      <c r="AD597" s="152"/>
      <c r="AE597" s="152"/>
      <c r="AF597" s="152"/>
      <c r="AG597" s="152"/>
      <c r="AH597" s="365" t="s">
        <v>257</v>
      </c>
      <c r="AI597" s="363"/>
      <c r="AJ597" s="363"/>
      <c r="AK597" s="363"/>
      <c r="AL597" s="363" t="s">
        <v>21</v>
      </c>
      <c r="AM597" s="363"/>
      <c r="AN597" s="363"/>
      <c r="AO597" s="367"/>
      <c r="AP597" s="368" t="s">
        <v>296</v>
      </c>
      <c r="AQ597" s="368"/>
      <c r="AR597" s="368"/>
      <c r="AS597" s="368"/>
      <c r="AT597" s="368"/>
      <c r="AU597" s="368"/>
      <c r="AV597" s="368"/>
      <c r="AW597" s="368"/>
      <c r="AX597" s="368"/>
      <c r="AY597" s="34">
        <f t="shared" ref="AY597:AY598" si="15">$AY$595</f>
        <v>0</v>
      </c>
    </row>
    <row r="598" spans="1:51" ht="26.25" hidden="1" customHeight="1" x14ac:dyDescent="0.15">
      <c r="A598" s="1052">
        <v>1</v>
      </c>
      <c r="B598" s="105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3"/>
      <c r="AD598" s="1053"/>
      <c r="AE598" s="1053"/>
      <c r="AF598" s="1053"/>
      <c r="AG598" s="1053"/>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hidden="1" customHeight="1" x14ac:dyDescent="0.15">
      <c r="A599" s="1052">
        <v>2</v>
      </c>
      <c r="B599" s="105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3"/>
      <c r="AD599" s="1053"/>
      <c r="AE599" s="1053"/>
      <c r="AF599" s="1053"/>
      <c r="AG599" s="1053"/>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hidden="1" customHeight="1" x14ac:dyDescent="0.15">
      <c r="A600" s="1052">
        <v>3</v>
      </c>
      <c r="B600" s="105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3"/>
      <c r="AD600" s="1053"/>
      <c r="AE600" s="1053"/>
      <c r="AF600" s="1053"/>
      <c r="AG600" s="1053"/>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hidden="1" customHeight="1" x14ac:dyDescent="0.15">
      <c r="A601" s="1052">
        <v>4</v>
      </c>
      <c r="B601" s="105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3"/>
      <c r="AD601" s="1053"/>
      <c r="AE601" s="1053"/>
      <c r="AF601" s="1053"/>
      <c r="AG601" s="1053"/>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hidden="1" customHeight="1" x14ac:dyDescent="0.15">
      <c r="A602" s="1052">
        <v>5</v>
      </c>
      <c r="B602" s="105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3"/>
      <c r="AD602" s="1053"/>
      <c r="AE602" s="1053"/>
      <c r="AF602" s="1053"/>
      <c r="AG602" s="1053"/>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hidden="1" customHeight="1" x14ac:dyDescent="0.15">
      <c r="A603" s="1052">
        <v>6</v>
      </c>
      <c r="B603" s="105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3"/>
      <c r="AD603" s="1053"/>
      <c r="AE603" s="1053"/>
      <c r="AF603" s="1053"/>
      <c r="AG603" s="1053"/>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hidden="1" customHeight="1" x14ac:dyDescent="0.15">
      <c r="A604" s="1052">
        <v>7</v>
      </c>
      <c r="B604" s="105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3"/>
      <c r="AD604" s="1053"/>
      <c r="AE604" s="1053"/>
      <c r="AF604" s="1053"/>
      <c r="AG604" s="1053"/>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hidden="1" customHeight="1" x14ac:dyDescent="0.15">
      <c r="A605" s="1052">
        <v>8</v>
      </c>
      <c r="B605" s="105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3"/>
      <c r="AD605" s="1053"/>
      <c r="AE605" s="1053"/>
      <c r="AF605" s="1053"/>
      <c r="AG605" s="1053"/>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hidden="1" customHeight="1" x14ac:dyDescent="0.15">
      <c r="A606" s="1052">
        <v>9</v>
      </c>
      <c r="B606" s="105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3"/>
      <c r="AD606" s="1053"/>
      <c r="AE606" s="1053"/>
      <c r="AF606" s="1053"/>
      <c r="AG606" s="1053"/>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hidden="1" customHeight="1" x14ac:dyDescent="0.15">
      <c r="A607" s="1052">
        <v>10</v>
      </c>
      <c r="B607" s="105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3"/>
      <c r="AD607" s="1053"/>
      <c r="AE607" s="1053"/>
      <c r="AF607" s="1053"/>
      <c r="AG607" s="1053"/>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hidden="1" customHeight="1" x14ac:dyDescent="0.15">
      <c r="A608" s="1052">
        <v>11</v>
      </c>
      <c r="B608" s="105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3"/>
      <c r="AD608" s="1053"/>
      <c r="AE608" s="1053"/>
      <c r="AF608" s="1053"/>
      <c r="AG608" s="1053"/>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hidden="1" customHeight="1" x14ac:dyDescent="0.15">
      <c r="A609" s="1052">
        <v>12</v>
      </c>
      <c r="B609" s="105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3"/>
      <c r="AD609" s="1053"/>
      <c r="AE609" s="1053"/>
      <c r="AF609" s="1053"/>
      <c r="AG609" s="1053"/>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hidden="1" customHeight="1" x14ac:dyDescent="0.15">
      <c r="A610" s="1052">
        <v>13</v>
      </c>
      <c r="B610" s="105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3"/>
      <c r="AD610" s="1053"/>
      <c r="AE610" s="1053"/>
      <c r="AF610" s="1053"/>
      <c r="AG610" s="1053"/>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hidden="1" customHeight="1" x14ac:dyDescent="0.15">
      <c r="A611" s="1052">
        <v>14</v>
      </c>
      <c r="B611" s="105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3"/>
      <c r="AD611" s="1053"/>
      <c r="AE611" s="1053"/>
      <c r="AF611" s="1053"/>
      <c r="AG611" s="1053"/>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hidden="1" customHeight="1" x14ac:dyDescent="0.15">
      <c r="A612" s="1052">
        <v>15</v>
      </c>
      <c r="B612" s="105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3"/>
      <c r="AD612" s="1053"/>
      <c r="AE612" s="1053"/>
      <c r="AF612" s="1053"/>
      <c r="AG612" s="1053"/>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hidden="1" customHeight="1" x14ac:dyDescent="0.15">
      <c r="A613" s="1052">
        <v>16</v>
      </c>
      <c r="B613" s="105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3"/>
      <c r="AD613" s="1053"/>
      <c r="AE613" s="1053"/>
      <c r="AF613" s="1053"/>
      <c r="AG613" s="1053"/>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hidden="1" customHeight="1" x14ac:dyDescent="0.15">
      <c r="A614" s="1052">
        <v>17</v>
      </c>
      <c r="B614" s="105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3"/>
      <c r="AD614" s="1053"/>
      <c r="AE614" s="1053"/>
      <c r="AF614" s="1053"/>
      <c r="AG614" s="1053"/>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hidden="1" customHeight="1" x14ac:dyDescent="0.15">
      <c r="A615" s="1052">
        <v>18</v>
      </c>
      <c r="B615" s="105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3"/>
      <c r="AD615" s="1053"/>
      <c r="AE615" s="1053"/>
      <c r="AF615" s="1053"/>
      <c r="AG615" s="1053"/>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hidden="1" customHeight="1" x14ac:dyDescent="0.15">
      <c r="A616" s="1052">
        <v>19</v>
      </c>
      <c r="B616" s="105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3"/>
      <c r="AD616" s="1053"/>
      <c r="AE616" s="1053"/>
      <c r="AF616" s="1053"/>
      <c r="AG616" s="1053"/>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hidden="1" customHeight="1" x14ac:dyDescent="0.15">
      <c r="A617" s="1052">
        <v>20</v>
      </c>
      <c r="B617" s="105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3"/>
      <c r="AD617" s="1053"/>
      <c r="AE617" s="1053"/>
      <c r="AF617" s="1053"/>
      <c r="AG617" s="1053"/>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hidden="1" customHeight="1" x14ac:dyDescent="0.15">
      <c r="A618" s="1052">
        <v>21</v>
      </c>
      <c r="B618" s="105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3"/>
      <c r="AD618" s="1053"/>
      <c r="AE618" s="1053"/>
      <c r="AF618" s="1053"/>
      <c r="AG618" s="1053"/>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hidden="1" customHeight="1" x14ac:dyDescent="0.15">
      <c r="A619" s="1052">
        <v>22</v>
      </c>
      <c r="B619" s="105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3"/>
      <c r="AD619" s="1053"/>
      <c r="AE619" s="1053"/>
      <c r="AF619" s="1053"/>
      <c r="AG619" s="1053"/>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hidden="1" customHeight="1" x14ac:dyDescent="0.15">
      <c r="A620" s="1052">
        <v>23</v>
      </c>
      <c r="B620" s="105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3"/>
      <c r="AD620" s="1053"/>
      <c r="AE620" s="1053"/>
      <c r="AF620" s="1053"/>
      <c r="AG620" s="1053"/>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hidden="1" customHeight="1" x14ac:dyDescent="0.15">
      <c r="A621" s="1052">
        <v>24</v>
      </c>
      <c r="B621" s="105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3"/>
      <c r="AD621" s="1053"/>
      <c r="AE621" s="1053"/>
      <c r="AF621" s="1053"/>
      <c r="AG621" s="1053"/>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hidden="1" customHeight="1" x14ac:dyDescent="0.15">
      <c r="A622" s="1052">
        <v>25</v>
      </c>
      <c r="B622" s="105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3"/>
      <c r="AD622" s="1053"/>
      <c r="AE622" s="1053"/>
      <c r="AF622" s="1053"/>
      <c r="AG622" s="1053"/>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hidden="1" customHeight="1" x14ac:dyDescent="0.15">
      <c r="A623" s="1052">
        <v>26</v>
      </c>
      <c r="B623" s="105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3"/>
      <c r="AD623" s="1053"/>
      <c r="AE623" s="1053"/>
      <c r="AF623" s="1053"/>
      <c r="AG623" s="1053"/>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hidden="1" customHeight="1" x14ac:dyDescent="0.15">
      <c r="A624" s="1052">
        <v>27</v>
      </c>
      <c r="B624" s="105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3"/>
      <c r="AD624" s="1053"/>
      <c r="AE624" s="1053"/>
      <c r="AF624" s="1053"/>
      <c r="AG624" s="1053"/>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hidden="1" customHeight="1" x14ac:dyDescent="0.15">
      <c r="A625" s="1052">
        <v>28</v>
      </c>
      <c r="B625" s="105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3"/>
      <c r="AD625" s="1053"/>
      <c r="AE625" s="1053"/>
      <c r="AF625" s="1053"/>
      <c r="AG625" s="1053"/>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hidden="1" customHeight="1" x14ac:dyDescent="0.15">
      <c r="A626" s="1052">
        <v>29</v>
      </c>
      <c r="B626" s="105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3"/>
      <c r="AD626" s="1053"/>
      <c r="AE626" s="1053"/>
      <c r="AF626" s="1053"/>
      <c r="AG626" s="1053"/>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hidden="1" customHeight="1" x14ac:dyDescent="0.15">
      <c r="A627" s="1052">
        <v>30</v>
      </c>
      <c r="B627" s="105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3"/>
      <c r="AD627" s="1053"/>
      <c r="AE627" s="1053"/>
      <c r="AF627" s="1053"/>
      <c r="AG627" s="1053"/>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3"/>
      <c r="B630" s="363"/>
      <c r="C630" s="363" t="s">
        <v>26</v>
      </c>
      <c r="D630" s="363"/>
      <c r="E630" s="363"/>
      <c r="F630" s="363"/>
      <c r="G630" s="363"/>
      <c r="H630" s="363"/>
      <c r="I630" s="363"/>
      <c r="J630" s="152" t="s">
        <v>295</v>
      </c>
      <c r="K630" s="364"/>
      <c r="L630" s="364"/>
      <c r="M630" s="364"/>
      <c r="N630" s="364"/>
      <c r="O630" s="364"/>
      <c r="P630" s="247" t="s">
        <v>27</v>
      </c>
      <c r="Q630" s="247"/>
      <c r="R630" s="247"/>
      <c r="S630" s="247"/>
      <c r="T630" s="247"/>
      <c r="U630" s="247"/>
      <c r="V630" s="247"/>
      <c r="W630" s="247"/>
      <c r="X630" s="247"/>
      <c r="Y630" s="365" t="s">
        <v>347</v>
      </c>
      <c r="Z630" s="366"/>
      <c r="AA630" s="366"/>
      <c r="AB630" s="366"/>
      <c r="AC630" s="152" t="s">
        <v>332</v>
      </c>
      <c r="AD630" s="152"/>
      <c r="AE630" s="152"/>
      <c r="AF630" s="152"/>
      <c r="AG630" s="152"/>
      <c r="AH630" s="365" t="s">
        <v>257</v>
      </c>
      <c r="AI630" s="363"/>
      <c r="AJ630" s="363"/>
      <c r="AK630" s="363"/>
      <c r="AL630" s="363" t="s">
        <v>21</v>
      </c>
      <c r="AM630" s="363"/>
      <c r="AN630" s="363"/>
      <c r="AO630" s="367"/>
      <c r="AP630" s="368" t="s">
        <v>296</v>
      </c>
      <c r="AQ630" s="368"/>
      <c r="AR630" s="368"/>
      <c r="AS630" s="368"/>
      <c r="AT630" s="368"/>
      <c r="AU630" s="368"/>
      <c r="AV630" s="368"/>
      <c r="AW630" s="368"/>
      <c r="AX630" s="368"/>
      <c r="AY630" s="34">
        <f t="shared" ref="AY630:AY631" si="16">$AY$628</f>
        <v>0</v>
      </c>
    </row>
    <row r="631" spans="1:51" ht="26.25" hidden="1" customHeight="1" x14ac:dyDescent="0.15">
      <c r="A631" s="1052">
        <v>1</v>
      </c>
      <c r="B631" s="105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3"/>
      <c r="AD631" s="1053"/>
      <c r="AE631" s="1053"/>
      <c r="AF631" s="1053"/>
      <c r="AG631" s="1053"/>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hidden="1" customHeight="1" x14ac:dyDescent="0.15">
      <c r="A632" s="1052">
        <v>2</v>
      </c>
      <c r="B632" s="105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3"/>
      <c r="AD632" s="1053"/>
      <c r="AE632" s="1053"/>
      <c r="AF632" s="1053"/>
      <c r="AG632" s="1053"/>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hidden="1" customHeight="1" x14ac:dyDescent="0.15">
      <c r="A633" s="1052">
        <v>3</v>
      </c>
      <c r="B633" s="105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3"/>
      <c r="AD633" s="1053"/>
      <c r="AE633" s="1053"/>
      <c r="AF633" s="1053"/>
      <c r="AG633" s="1053"/>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hidden="1" customHeight="1" x14ac:dyDescent="0.15">
      <c r="A634" s="1052">
        <v>4</v>
      </c>
      <c r="B634" s="105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3"/>
      <c r="AD634" s="1053"/>
      <c r="AE634" s="1053"/>
      <c r="AF634" s="1053"/>
      <c r="AG634" s="1053"/>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hidden="1" customHeight="1" x14ac:dyDescent="0.15">
      <c r="A635" s="1052">
        <v>5</v>
      </c>
      <c r="B635" s="105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3"/>
      <c r="AD635" s="1053"/>
      <c r="AE635" s="1053"/>
      <c r="AF635" s="1053"/>
      <c r="AG635" s="1053"/>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hidden="1" customHeight="1" x14ac:dyDescent="0.15">
      <c r="A636" s="1052">
        <v>6</v>
      </c>
      <c r="B636" s="105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3"/>
      <c r="AD636" s="1053"/>
      <c r="AE636" s="1053"/>
      <c r="AF636" s="1053"/>
      <c r="AG636" s="1053"/>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hidden="1" customHeight="1" x14ac:dyDescent="0.15">
      <c r="A637" s="1052">
        <v>7</v>
      </c>
      <c r="B637" s="105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3"/>
      <c r="AD637" s="1053"/>
      <c r="AE637" s="1053"/>
      <c r="AF637" s="1053"/>
      <c r="AG637" s="1053"/>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hidden="1" customHeight="1" x14ac:dyDescent="0.15">
      <c r="A638" s="1052">
        <v>8</v>
      </c>
      <c r="B638" s="105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3"/>
      <c r="AD638" s="1053"/>
      <c r="AE638" s="1053"/>
      <c r="AF638" s="1053"/>
      <c r="AG638" s="1053"/>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hidden="1" customHeight="1" x14ac:dyDescent="0.15">
      <c r="A639" s="1052">
        <v>9</v>
      </c>
      <c r="B639" s="105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3"/>
      <c r="AD639" s="1053"/>
      <c r="AE639" s="1053"/>
      <c r="AF639" s="1053"/>
      <c r="AG639" s="1053"/>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hidden="1" customHeight="1" x14ac:dyDescent="0.15">
      <c r="A640" s="1052">
        <v>10</v>
      </c>
      <c r="B640" s="105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3"/>
      <c r="AD640" s="1053"/>
      <c r="AE640" s="1053"/>
      <c r="AF640" s="1053"/>
      <c r="AG640" s="1053"/>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hidden="1" customHeight="1" x14ac:dyDescent="0.15">
      <c r="A641" s="1052">
        <v>11</v>
      </c>
      <c r="B641" s="105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3"/>
      <c r="AD641" s="1053"/>
      <c r="AE641" s="1053"/>
      <c r="AF641" s="1053"/>
      <c r="AG641" s="1053"/>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hidden="1" customHeight="1" x14ac:dyDescent="0.15">
      <c r="A642" s="1052">
        <v>12</v>
      </c>
      <c r="B642" s="105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3"/>
      <c r="AD642" s="1053"/>
      <c r="AE642" s="1053"/>
      <c r="AF642" s="1053"/>
      <c r="AG642" s="1053"/>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hidden="1" customHeight="1" x14ac:dyDescent="0.15">
      <c r="A643" s="1052">
        <v>13</v>
      </c>
      <c r="B643" s="105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3"/>
      <c r="AD643" s="1053"/>
      <c r="AE643" s="1053"/>
      <c r="AF643" s="1053"/>
      <c r="AG643" s="1053"/>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hidden="1" customHeight="1" x14ac:dyDescent="0.15">
      <c r="A644" s="1052">
        <v>14</v>
      </c>
      <c r="B644" s="105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3"/>
      <c r="AD644" s="1053"/>
      <c r="AE644" s="1053"/>
      <c r="AF644" s="1053"/>
      <c r="AG644" s="1053"/>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hidden="1" customHeight="1" x14ac:dyDescent="0.15">
      <c r="A645" s="1052">
        <v>15</v>
      </c>
      <c r="B645" s="105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3"/>
      <c r="AD645" s="1053"/>
      <c r="AE645" s="1053"/>
      <c r="AF645" s="1053"/>
      <c r="AG645" s="1053"/>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hidden="1" customHeight="1" x14ac:dyDescent="0.15">
      <c r="A646" s="1052">
        <v>16</v>
      </c>
      <c r="B646" s="105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3"/>
      <c r="AD646" s="1053"/>
      <c r="AE646" s="1053"/>
      <c r="AF646" s="1053"/>
      <c r="AG646" s="1053"/>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hidden="1" customHeight="1" x14ac:dyDescent="0.15">
      <c r="A647" s="1052">
        <v>17</v>
      </c>
      <c r="B647" s="1052">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3"/>
      <c r="AD647" s="1053"/>
      <c r="AE647" s="1053"/>
      <c r="AF647" s="1053"/>
      <c r="AG647" s="1053"/>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hidden="1" customHeight="1" x14ac:dyDescent="0.15">
      <c r="A648" s="1052">
        <v>18</v>
      </c>
      <c r="B648" s="105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3"/>
      <c r="AD648" s="1053"/>
      <c r="AE648" s="1053"/>
      <c r="AF648" s="1053"/>
      <c r="AG648" s="1053"/>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hidden="1" customHeight="1" x14ac:dyDescent="0.15">
      <c r="A649" s="1052">
        <v>19</v>
      </c>
      <c r="B649" s="105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3"/>
      <c r="AD649" s="1053"/>
      <c r="AE649" s="1053"/>
      <c r="AF649" s="1053"/>
      <c r="AG649" s="1053"/>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hidden="1" customHeight="1" x14ac:dyDescent="0.15">
      <c r="A650" s="1052">
        <v>20</v>
      </c>
      <c r="B650" s="105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3"/>
      <c r="AD650" s="1053"/>
      <c r="AE650" s="1053"/>
      <c r="AF650" s="1053"/>
      <c r="AG650" s="1053"/>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hidden="1" customHeight="1" x14ac:dyDescent="0.15">
      <c r="A651" s="1052">
        <v>21</v>
      </c>
      <c r="B651" s="105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3"/>
      <c r="AD651" s="1053"/>
      <c r="AE651" s="1053"/>
      <c r="AF651" s="1053"/>
      <c r="AG651" s="1053"/>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hidden="1" customHeight="1" x14ac:dyDescent="0.15">
      <c r="A652" s="1052">
        <v>22</v>
      </c>
      <c r="B652" s="105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3"/>
      <c r="AD652" s="1053"/>
      <c r="AE652" s="1053"/>
      <c r="AF652" s="1053"/>
      <c r="AG652" s="1053"/>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hidden="1" customHeight="1" x14ac:dyDescent="0.15">
      <c r="A653" s="1052">
        <v>23</v>
      </c>
      <c r="B653" s="105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3"/>
      <c r="AD653" s="1053"/>
      <c r="AE653" s="1053"/>
      <c r="AF653" s="1053"/>
      <c r="AG653" s="1053"/>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hidden="1" customHeight="1" x14ac:dyDescent="0.15">
      <c r="A654" s="1052">
        <v>24</v>
      </c>
      <c r="B654" s="105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3"/>
      <c r="AD654" s="1053"/>
      <c r="AE654" s="1053"/>
      <c r="AF654" s="1053"/>
      <c r="AG654" s="1053"/>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hidden="1" customHeight="1" x14ac:dyDescent="0.15">
      <c r="A655" s="1052">
        <v>25</v>
      </c>
      <c r="B655" s="105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3"/>
      <c r="AD655" s="1053"/>
      <c r="AE655" s="1053"/>
      <c r="AF655" s="1053"/>
      <c r="AG655" s="1053"/>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hidden="1" customHeight="1" x14ac:dyDescent="0.15">
      <c r="A656" s="1052">
        <v>26</v>
      </c>
      <c r="B656" s="105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3"/>
      <c r="AD656" s="1053"/>
      <c r="AE656" s="1053"/>
      <c r="AF656" s="1053"/>
      <c r="AG656" s="1053"/>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hidden="1" customHeight="1" x14ac:dyDescent="0.15">
      <c r="A657" s="1052">
        <v>27</v>
      </c>
      <c r="B657" s="105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3"/>
      <c r="AD657" s="1053"/>
      <c r="AE657" s="1053"/>
      <c r="AF657" s="1053"/>
      <c r="AG657" s="1053"/>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hidden="1" customHeight="1" x14ac:dyDescent="0.15">
      <c r="A658" s="1052">
        <v>28</v>
      </c>
      <c r="B658" s="105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3"/>
      <c r="AD658" s="1053"/>
      <c r="AE658" s="1053"/>
      <c r="AF658" s="1053"/>
      <c r="AG658" s="1053"/>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hidden="1" customHeight="1" x14ac:dyDescent="0.15">
      <c r="A659" s="1052">
        <v>29</v>
      </c>
      <c r="B659" s="105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3"/>
      <c r="AD659" s="1053"/>
      <c r="AE659" s="1053"/>
      <c r="AF659" s="1053"/>
      <c r="AG659" s="1053"/>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hidden="1" customHeight="1" x14ac:dyDescent="0.15">
      <c r="A660" s="1052">
        <v>30</v>
      </c>
      <c r="B660" s="105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3"/>
      <c r="AD660" s="1053"/>
      <c r="AE660" s="1053"/>
      <c r="AF660" s="1053"/>
      <c r="AG660" s="1053"/>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3"/>
      <c r="B663" s="363"/>
      <c r="C663" s="363" t="s">
        <v>26</v>
      </c>
      <c r="D663" s="363"/>
      <c r="E663" s="363"/>
      <c r="F663" s="363"/>
      <c r="G663" s="363"/>
      <c r="H663" s="363"/>
      <c r="I663" s="363"/>
      <c r="J663" s="152" t="s">
        <v>295</v>
      </c>
      <c r="K663" s="364"/>
      <c r="L663" s="364"/>
      <c r="M663" s="364"/>
      <c r="N663" s="364"/>
      <c r="O663" s="364"/>
      <c r="P663" s="247" t="s">
        <v>27</v>
      </c>
      <c r="Q663" s="247"/>
      <c r="R663" s="247"/>
      <c r="S663" s="247"/>
      <c r="T663" s="247"/>
      <c r="U663" s="247"/>
      <c r="V663" s="247"/>
      <c r="W663" s="247"/>
      <c r="X663" s="247"/>
      <c r="Y663" s="365" t="s">
        <v>347</v>
      </c>
      <c r="Z663" s="366"/>
      <c r="AA663" s="366"/>
      <c r="AB663" s="366"/>
      <c r="AC663" s="152" t="s">
        <v>332</v>
      </c>
      <c r="AD663" s="152"/>
      <c r="AE663" s="152"/>
      <c r="AF663" s="152"/>
      <c r="AG663" s="152"/>
      <c r="AH663" s="365" t="s">
        <v>257</v>
      </c>
      <c r="AI663" s="363"/>
      <c r="AJ663" s="363"/>
      <c r="AK663" s="363"/>
      <c r="AL663" s="363" t="s">
        <v>21</v>
      </c>
      <c r="AM663" s="363"/>
      <c r="AN663" s="363"/>
      <c r="AO663" s="367"/>
      <c r="AP663" s="368" t="s">
        <v>296</v>
      </c>
      <c r="AQ663" s="368"/>
      <c r="AR663" s="368"/>
      <c r="AS663" s="368"/>
      <c r="AT663" s="368"/>
      <c r="AU663" s="368"/>
      <c r="AV663" s="368"/>
      <c r="AW663" s="368"/>
      <c r="AX663" s="368"/>
      <c r="AY663" s="34">
        <f t="shared" ref="AY663:AY664" si="17">$AY$661</f>
        <v>0</v>
      </c>
    </row>
    <row r="664" spans="1:51" ht="26.25" hidden="1" customHeight="1" x14ac:dyDescent="0.15">
      <c r="A664" s="1052">
        <v>1</v>
      </c>
      <c r="B664" s="105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3"/>
      <c r="AD664" s="1053"/>
      <c r="AE664" s="1053"/>
      <c r="AF664" s="1053"/>
      <c r="AG664" s="1053"/>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hidden="1" customHeight="1" x14ac:dyDescent="0.15">
      <c r="A665" s="1052">
        <v>2</v>
      </c>
      <c r="B665" s="105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3"/>
      <c r="AD665" s="1053"/>
      <c r="AE665" s="1053"/>
      <c r="AF665" s="1053"/>
      <c r="AG665" s="1053"/>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hidden="1" customHeight="1" x14ac:dyDescent="0.15">
      <c r="A666" s="1052">
        <v>3</v>
      </c>
      <c r="B666" s="105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3"/>
      <c r="AD666" s="1053"/>
      <c r="AE666" s="1053"/>
      <c r="AF666" s="1053"/>
      <c r="AG666" s="1053"/>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hidden="1" customHeight="1" x14ac:dyDescent="0.15">
      <c r="A667" s="1052">
        <v>4</v>
      </c>
      <c r="B667" s="105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3"/>
      <c r="AD667" s="1053"/>
      <c r="AE667" s="1053"/>
      <c r="AF667" s="1053"/>
      <c r="AG667" s="1053"/>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hidden="1" customHeight="1" x14ac:dyDescent="0.15">
      <c r="A668" s="1052">
        <v>5</v>
      </c>
      <c r="B668" s="105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3"/>
      <c r="AD668" s="1053"/>
      <c r="AE668" s="1053"/>
      <c r="AF668" s="1053"/>
      <c r="AG668" s="1053"/>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hidden="1" customHeight="1" x14ac:dyDescent="0.15">
      <c r="A669" s="1052">
        <v>6</v>
      </c>
      <c r="B669" s="105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3"/>
      <c r="AD669" s="1053"/>
      <c r="AE669" s="1053"/>
      <c r="AF669" s="1053"/>
      <c r="AG669" s="1053"/>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hidden="1" customHeight="1" x14ac:dyDescent="0.15">
      <c r="A670" s="1052">
        <v>7</v>
      </c>
      <c r="B670" s="105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3"/>
      <c r="AD670" s="1053"/>
      <c r="AE670" s="1053"/>
      <c r="AF670" s="1053"/>
      <c r="AG670" s="1053"/>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hidden="1" customHeight="1" x14ac:dyDescent="0.15">
      <c r="A671" s="1052">
        <v>8</v>
      </c>
      <c r="B671" s="105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3"/>
      <c r="AD671" s="1053"/>
      <c r="AE671" s="1053"/>
      <c r="AF671" s="1053"/>
      <c r="AG671" s="1053"/>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hidden="1" customHeight="1" x14ac:dyDescent="0.15">
      <c r="A672" s="1052">
        <v>9</v>
      </c>
      <c r="B672" s="105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3"/>
      <c r="AD672" s="1053"/>
      <c r="AE672" s="1053"/>
      <c r="AF672" s="1053"/>
      <c r="AG672" s="1053"/>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hidden="1" customHeight="1" x14ac:dyDescent="0.15">
      <c r="A673" s="1052">
        <v>10</v>
      </c>
      <c r="B673" s="105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3"/>
      <c r="AD673" s="1053"/>
      <c r="AE673" s="1053"/>
      <c r="AF673" s="1053"/>
      <c r="AG673" s="1053"/>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hidden="1" customHeight="1" x14ac:dyDescent="0.15">
      <c r="A674" s="1052">
        <v>11</v>
      </c>
      <c r="B674" s="105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3"/>
      <c r="AD674" s="1053"/>
      <c r="AE674" s="1053"/>
      <c r="AF674" s="1053"/>
      <c r="AG674" s="1053"/>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hidden="1" customHeight="1" x14ac:dyDescent="0.15">
      <c r="A675" s="1052">
        <v>12</v>
      </c>
      <c r="B675" s="105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3"/>
      <c r="AD675" s="1053"/>
      <c r="AE675" s="1053"/>
      <c r="AF675" s="1053"/>
      <c r="AG675" s="1053"/>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hidden="1" customHeight="1" x14ac:dyDescent="0.15">
      <c r="A676" s="1052">
        <v>13</v>
      </c>
      <c r="B676" s="105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3"/>
      <c r="AD676" s="1053"/>
      <c r="AE676" s="1053"/>
      <c r="AF676" s="1053"/>
      <c r="AG676" s="1053"/>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hidden="1" customHeight="1" x14ac:dyDescent="0.15">
      <c r="A677" s="1052">
        <v>14</v>
      </c>
      <c r="B677" s="105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3"/>
      <c r="AD677" s="1053"/>
      <c r="AE677" s="1053"/>
      <c r="AF677" s="1053"/>
      <c r="AG677" s="1053"/>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hidden="1" customHeight="1" x14ac:dyDescent="0.15">
      <c r="A678" s="1052">
        <v>15</v>
      </c>
      <c r="B678" s="105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3"/>
      <c r="AD678" s="1053"/>
      <c r="AE678" s="1053"/>
      <c r="AF678" s="1053"/>
      <c r="AG678" s="1053"/>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hidden="1" customHeight="1" x14ac:dyDescent="0.15">
      <c r="A679" s="1052">
        <v>16</v>
      </c>
      <c r="B679" s="105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3"/>
      <c r="AD679" s="1053"/>
      <c r="AE679" s="1053"/>
      <c r="AF679" s="1053"/>
      <c r="AG679" s="1053"/>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hidden="1" customHeight="1" x14ac:dyDescent="0.15">
      <c r="A680" s="1052">
        <v>17</v>
      </c>
      <c r="B680" s="105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3"/>
      <c r="AD680" s="1053"/>
      <c r="AE680" s="1053"/>
      <c r="AF680" s="1053"/>
      <c r="AG680" s="1053"/>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hidden="1" customHeight="1" x14ac:dyDescent="0.15">
      <c r="A681" s="1052">
        <v>18</v>
      </c>
      <c r="B681" s="105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3"/>
      <c r="AD681" s="1053"/>
      <c r="AE681" s="1053"/>
      <c r="AF681" s="1053"/>
      <c r="AG681" s="1053"/>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hidden="1" customHeight="1" x14ac:dyDescent="0.15">
      <c r="A682" s="1052">
        <v>19</v>
      </c>
      <c r="B682" s="105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3"/>
      <c r="AD682" s="1053"/>
      <c r="AE682" s="1053"/>
      <c r="AF682" s="1053"/>
      <c r="AG682" s="1053"/>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hidden="1" customHeight="1" x14ac:dyDescent="0.15">
      <c r="A683" s="1052">
        <v>20</v>
      </c>
      <c r="B683" s="105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3"/>
      <c r="AD683" s="1053"/>
      <c r="AE683" s="1053"/>
      <c r="AF683" s="1053"/>
      <c r="AG683" s="1053"/>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hidden="1" customHeight="1" x14ac:dyDescent="0.15">
      <c r="A684" s="1052">
        <v>21</v>
      </c>
      <c r="B684" s="105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3"/>
      <c r="AD684" s="1053"/>
      <c r="AE684" s="1053"/>
      <c r="AF684" s="1053"/>
      <c r="AG684" s="1053"/>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hidden="1" customHeight="1" x14ac:dyDescent="0.15">
      <c r="A685" s="1052">
        <v>22</v>
      </c>
      <c r="B685" s="105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3"/>
      <c r="AD685" s="1053"/>
      <c r="AE685" s="1053"/>
      <c r="AF685" s="1053"/>
      <c r="AG685" s="1053"/>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hidden="1" customHeight="1" x14ac:dyDescent="0.15">
      <c r="A686" s="1052">
        <v>23</v>
      </c>
      <c r="B686" s="105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3"/>
      <c r="AD686" s="1053"/>
      <c r="AE686" s="1053"/>
      <c r="AF686" s="1053"/>
      <c r="AG686" s="1053"/>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hidden="1" customHeight="1" x14ac:dyDescent="0.15">
      <c r="A687" s="1052">
        <v>24</v>
      </c>
      <c r="B687" s="105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3"/>
      <c r="AD687" s="1053"/>
      <c r="AE687" s="1053"/>
      <c r="AF687" s="1053"/>
      <c r="AG687" s="1053"/>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hidden="1" customHeight="1" x14ac:dyDescent="0.15">
      <c r="A688" s="1052">
        <v>25</v>
      </c>
      <c r="B688" s="105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3"/>
      <c r="AD688" s="1053"/>
      <c r="AE688" s="1053"/>
      <c r="AF688" s="1053"/>
      <c r="AG688" s="1053"/>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hidden="1" customHeight="1" x14ac:dyDescent="0.15">
      <c r="A689" s="1052">
        <v>26</v>
      </c>
      <c r="B689" s="105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3"/>
      <c r="AD689" s="1053"/>
      <c r="AE689" s="1053"/>
      <c r="AF689" s="1053"/>
      <c r="AG689" s="1053"/>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hidden="1" customHeight="1" x14ac:dyDescent="0.15">
      <c r="A690" s="1052">
        <v>27</v>
      </c>
      <c r="B690" s="105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3"/>
      <c r="AD690" s="1053"/>
      <c r="AE690" s="1053"/>
      <c r="AF690" s="1053"/>
      <c r="AG690" s="1053"/>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hidden="1" customHeight="1" x14ac:dyDescent="0.15">
      <c r="A691" s="1052">
        <v>28</v>
      </c>
      <c r="B691" s="105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3"/>
      <c r="AD691" s="1053"/>
      <c r="AE691" s="1053"/>
      <c r="AF691" s="1053"/>
      <c r="AG691" s="1053"/>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hidden="1" customHeight="1" x14ac:dyDescent="0.15">
      <c r="A692" s="1052">
        <v>29</v>
      </c>
      <c r="B692" s="105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3"/>
      <c r="AD692" s="1053"/>
      <c r="AE692" s="1053"/>
      <c r="AF692" s="1053"/>
      <c r="AG692" s="1053"/>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hidden="1" customHeight="1" x14ac:dyDescent="0.15">
      <c r="A693" s="1052">
        <v>30</v>
      </c>
      <c r="B693" s="105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3"/>
      <c r="AD693" s="1053"/>
      <c r="AE693" s="1053"/>
      <c r="AF693" s="1053"/>
      <c r="AG693" s="1053"/>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3"/>
      <c r="B696" s="363"/>
      <c r="C696" s="363" t="s">
        <v>26</v>
      </c>
      <c r="D696" s="363"/>
      <c r="E696" s="363"/>
      <c r="F696" s="363"/>
      <c r="G696" s="363"/>
      <c r="H696" s="363"/>
      <c r="I696" s="363"/>
      <c r="J696" s="152" t="s">
        <v>295</v>
      </c>
      <c r="K696" s="364"/>
      <c r="L696" s="364"/>
      <c r="M696" s="364"/>
      <c r="N696" s="364"/>
      <c r="O696" s="364"/>
      <c r="P696" s="247" t="s">
        <v>27</v>
      </c>
      <c r="Q696" s="247"/>
      <c r="R696" s="247"/>
      <c r="S696" s="247"/>
      <c r="T696" s="247"/>
      <c r="U696" s="247"/>
      <c r="V696" s="247"/>
      <c r="W696" s="247"/>
      <c r="X696" s="247"/>
      <c r="Y696" s="365" t="s">
        <v>347</v>
      </c>
      <c r="Z696" s="366"/>
      <c r="AA696" s="366"/>
      <c r="AB696" s="366"/>
      <c r="AC696" s="152" t="s">
        <v>332</v>
      </c>
      <c r="AD696" s="152"/>
      <c r="AE696" s="152"/>
      <c r="AF696" s="152"/>
      <c r="AG696" s="152"/>
      <c r="AH696" s="365" t="s">
        <v>257</v>
      </c>
      <c r="AI696" s="363"/>
      <c r="AJ696" s="363"/>
      <c r="AK696" s="363"/>
      <c r="AL696" s="363" t="s">
        <v>21</v>
      </c>
      <c r="AM696" s="363"/>
      <c r="AN696" s="363"/>
      <c r="AO696" s="367"/>
      <c r="AP696" s="368" t="s">
        <v>296</v>
      </c>
      <c r="AQ696" s="368"/>
      <c r="AR696" s="368"/>
      <c r="AS696" s="368"/>
      <c r="AT696" s="368"/>
      <c r="AU696" s="368"/>
      <c r="AV696" s="368"/>
      <c r="AW696" s="368"/>
      <c r="AX696" s="368"/>
      <c r="AY696" s="34">
        <f t="shared" ref="AY696:AY697" si="18">$AY$694</f>
        <v>0</v>
      </c>
    </row>
    <row r="697" spans="1:51" ht="26.25" hidden="1" customHeight="1" x14ac:dyDescent="0.15">
      <c r="A697" s="1052">
        <v>1</v>
      </c>
      <c r="B697" s="105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3"/>
      <c r="AD697" s="1053"/>
      <c r="AE697" s="1053"/>
      <c r="AF697" s="1053"/>
      <c r="AG697" s="1053"/>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hidden="1" customHeight="1" x14ac:dyDescent="0.15">
      <c r="A698" s="1052">
        <v>2</v>
      </c>
      <c r="B698" s="105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3"/>
      <c r="AD698" s="1053"/>
      <c r="AE698" s="1053"/>
      <c r="AF698" s="1053"/>
      <c r="AG698" s="1053"/>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hidden="1" customHeight="1" x14ac:dyDescent="0.15">
      <c r="A699" s="1052">
        <v>3</v>
      </c>
      <c r="B699" s="105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3"/>
      <c r="AD699" s="1053"/>
      <c r="AE699" s="1053"/>
      <c r="AF699" s="1053"/>
      <c r="AG699" s="1053"/>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hidden="1" customHeight="1" x14ac:dyDescent="0.15">
      <c r="A700" s="1052">
        <v>4</v>
      </c>
      <c r="B700" s="105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3"/>
      <c r="AD700" s="1053"/>
      <c r="AE700" s="1053"/>
      <c r="AF700" s="1053"/>
      <c r="AG700" s="1053"/>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hidden="1" customHeight="1" x14ac:dyDescent="0.15">
      <c r="A701" s="1052">
        <v>5</v>
      </c>
      <c r="B701" s="105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3"/>
      <c r="AD701" s="1053"/>
      <c r="AE701" s="1053"/>
      <c r="AF701" s="1053"/>
      <c r="AG701" s="1053"/>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hidden="1" customHeight="1" x14ac:dyDescent="0.15">
      <c r="A702" s="1052">
        <v>6</v>
      </c>
      <c r="B702" s="105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3"/>
      <c r="AD702" s="1053"/>
      <c r="AE702" s="1053"/>
      <c r="AF702" s="1053"/>
      <c r="AG702" s="1053"/>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hidden="1" customHeight="1" x14ac:dyDescent="0.15">
      <c r="A703" s="1052">
        <v>7</v>
      </c>
      <c r="B703" s="105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3"/>
      <c r="AD703" s="1053"/>
      <c r="AE703" s="1053"/>
      <c r="AF703" s="1053"/>
      <c r="AG703" s="1053"/>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hidden="1" customHeight="1" x14ac:dyDescent="0.15">
      <c r="A704" s="1052">
        <v>8</v>
      </c>
      <c r="B704" s="105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3"/>
      <c r="AD704" s="1053"/>
      <c r="AE704" s="1053"/>
      <c r="AF704" s="1053"/>
      <c r="AG704" s="1053"/>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hidden="1" customHeight="1" x14ac:dyDescent="0.15">
      <c r="A705" s="1052">
        <v>9</v>
      </c>
      <c r="B705" s="105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3"/>
      <c r="AD705" s="1053"/>
      <c r="AE705" s="1053"/>
      <c r="AF705" s="1053"/>
      <c r="AG705" s="1053"/>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hidden="1" customHeight="1" x14ac:dyDescent="0.15">
      <c r="A706" s="1052">
        <v>10</v>
      </c>
      <c r="B706" s="105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3"/>
      <c r="AD706" s="1053"/>
      <c r="AE706" s="1053"/>
      <c r="AF706" s="1053"/>
      <c r="AG706" s="1053"/>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hidden="1" customHeight="1" x14ac:dyDescent="0.15">
      <c r="A707" s="1052">
        <v>11</v>
      </c>
      <c r="B707" s="105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3"/>
      <c r="AD707" s="1053"/>
      <c r="AE707" s="1053"/>
      <c r="AF707" s="1053"/>
      <c r="AG707" s="1053"/>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hidden="1" customHeight="1" x14ac:dyDescent="0.15">
      <c r="A708" s="1052">
        <v>12</v>
      </c>
      <c r="B708" s="105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3"/>
      <c r="AD708" s="1053"/>
      <c r="AE708" s="1053"/>
      <c r="AF708" s="1053"/>
      <c r="AG708" s="1053"/>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hidden="1" customHeight="1" x14ac:dyDescent="0.15">
      <c r="A709" s="1052">
        <v>13</v>
      </c>
      <c r="B709" s="105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3"/>
      <c r="AD709" s="1053"/>
      <c r="AE709" s="1053"/>
      <c r="AF709" s="1053"/>
      <c r="AG709" s="1053"/>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hidden="1" customHeight="1" x14ac:dyDescent="0.15">
      <c r="A710" s="1052">
        <v>14</v>
      </c>
      <c r="B710" s="105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3"/>
      <c r="AD710" s="1053"/>
      <c r="AE710" s="1053"/>
      <c r="AF710" s="1053"/>
      <c r="AG710" s="1053"/>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hidden="1" customHeight="1" x14ac:dyDescent="0.15">
      <c r="A711" s="1052">
        <v>15</v>
      </c>
      <c r="B711" s="105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3"/>
      <c r="AD711" s="1053"/>
      <c r="AE711" s="1053"/>
      <c r="AF711" s="1053"/>
      <c r="AG711" s="1053"/>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hidden="1" customHeight="1" x14ac:dyDescent="0.15">
      <c r="A712" s="1052">
        <v>16</v>
      </c>
      <c r="B712" s="105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3"/>
      <c r="AD712" s="1053"/>
      <c r="AE712" s="1053"/>
      <c r="AF712" s="1053"/>
      <c r="AG712" s="1053"/>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hidden="1" customHeight="1" x14ac:dyDescent="0.15">
      <c r="A713" s="1052">
        <v>17</v>
      </c>
      <c r="B713" s="105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3"/>
      <c r="AD713" s="1053"/>
      <c r="AE713" s="1053"/>
      <c r="AF713" s="1053"/>
      <c r="AG713" s="1053"/>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hidden="1" customHeight="1" x14ac:dyDescent="0.15">
      <c r="A714" s="1052">
        <v>18</v>
      </c>
      <c r="B714" s="105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3"/>
      <c r="AD714" s="1053"/>
      <c r="AE714" s="1053"/>
      <c r="AF714" s="1053"/>
      <c r="AG714" s="1053"/>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hidden="1" customHeight="1" x14ac:dyDescent="0.15">
      <c r="A715" s="1052">
        <v>19</v>
      </c>
      <c r="B715" s="105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3"/>
      <c r="AD715" s="1053"/>
      <c r="AE715" s="1053"/>
      <c r="AF715" s="1053"/>
      <c r="AG715" s="1053"/>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hidden="1" customHeight="1" x14ac:dyDescent="0.15">
      <c r="A716" s="1052">
        <v>20</v>
      </c>
      <c r="B716" s="105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3"/>
      <c r="AD716" s="1053"/>
      <c r="AE716" s="1053"/>
      <c r="AF716" s="1053"/>
      <c r="AG716" s="1053"/>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hidden="1" customHeight="1" x14ac:dyDescent="0.15">
      <c r="A717" s="1052">
        <v>21</v>
      </c>
      <c r="B717" s="105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3"/>
      <c r="AD717" s="1053"/>
      <c r="AE717" s="1053"/>
      <c r="AF717" s="1053"/>
      <c r="AG717" s="1053"/>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hidden="1" customHeight="1" x14ac:dyDescent="0.15">
      <c r="A718" s="1052">
        <v>22</v>
      </c>
      <c r="B718" s="105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3"/>
      <c r="AD718" s="1053"/>
      <c r="AE718" s="1053"/>
      <c r="AF718" s="1053"/>
      <c r="AG718" s="1053"/>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hidden="1" customHeight="1" x14ac:dyDescent="0.15">
      <c r="A719" s="1052">
        <v>23</v>
      </c>
      <c r="B719" s="105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3"/>
      <c r="AD719" s="1053"/>
      <c r="AE719" s="1053"/>
      <c r="AF719" s="1053"/>
      <c r="AG719" s="1053"/>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hidden="1" customHeight="1" x14ac:dyDescent="0.15">
      <c r="A720" s="1052">
        <v>24</v>
      </c>
      <c r="B720" s="105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3"/>
      <c r="AD720" s="1053"/>
      <c r="AE720" s="1053"/>
      <c r="AF720" s="1053"/>
      <c r="AG720" s="1053"/>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hidden="1" customHeight="1" x14ac:dyDescent="0.15">
      <c r="A721" s="1052">
        <v>25</v>
      </c>
      <c r="B721" s="105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3"/>
      <c r="AD721" s="1053"/>
      <c r="AE721" s="1053"/>
      <c r="AF721" s="1053"/>
      <c r="AG721" s="1053"/>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hidden="1" customHeight="1" x14ac:dyDescent="0.15">
      <c r="A722" s="1052">
        <v>26</v>
      </c>
      <c r="B722" s="105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3"/>
      <c r="AD722" s="1053"/>
      <c r="AE722" s="1053"/>
      <c r="AF722" s="1053"/>
      <c r="AG722" s="1053"/>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hidden="1" customHeight="1" x14ac:dyDescent="0.15">
      <c r="A723" s="1052">
        <v>27</v>
      </c>
      <c r="B723" s="105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3"/>
      <c r="AD723" s="1053"/>
      <c r="AE723" s="1053"/>
      <c r="AF723" s="1053"/>
      <c r="AG723" s="1053"/>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hidden="1" customHeight="1" x14ac:dyDescent="0.15">
      <c r="A724" s="1052">
        <v>28</v>
      </c>
      <c r="B724" s="105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3"/>
      <c r="AD724" s="1053"/>
      <c r="AE724" s="1053"/>
      <c r="AF724" s="1053"/>
      <c r="AG724" s="1053"/>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hidden="1" customHeight="1" x14ac:dyDescent="0.15">
      <c r="A725" s="1052">
        <v>29</v>
      </c>
      <c r="B725" s="105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3"/>
      <c r="AD725" s="1053"/>
      <c r="AE725" s="1053"/>
      <c r="AF725" s="1053"/>
      <c r="AG725" s="1053"/>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hidden="1" customHeight="1" x14ac:dyDescent="0.15">
      <c r="A726" s="1052">
        <v>30</v>
      </c>
      <c r="B726" s="105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3"/>
      <c r="AD726" s="1053"/>
      <c r="AE726" s="1053"/>
      <c r="AF726" s="1053"/>
      <c r="AG726" s="1053"/>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3"/>
      <c r="B729" s="363"/>
      <c r="C729" s="363" t="s">
        <v>26</v>
      </c>
      <c r="D729" s="363"/>
      <c r="E729" s="363"/>
      <c r="F729" s="363"/>
      <c r="G729" s="363"/>
      <c r="H729" s="363"/>
      <c r="I729" s="363"/>
      <c r="J729" s="152" t="s">
        <v>295</v>
      </c>
      <c r="K729" s="364"/>
      <c r="L729" s="364"/>
      <c r="M729" s="364"/>
      <c r="N729" s="364"/>
      <c r="O729" s="364"/>
      <c r="P729" s="247" t="s">
        <v>27</v>
      </c>
      <c r="Q729" s="247"/>
      <c r="R729" s="247"/>
      <c r="S729" s="247"/>
      <c r="T729" s="247"/>
      <c r="U729" s="247"/>
      <c r="V729" s="247"/>
      <c r="W729" s="247"/>
      <c r="X729" s="247"/>
      <c r="Y729" s="365" t="s">
        <v>347</v>
      </c>
      <c r="Z729" s="366"/>
      <c r="AA729" s="366"/>
      <c r="AB729" s="366"/>
      <c r="AC729" s="152" t="s">
        <v>332</v>
      </c>
      <c r="AD729" s="152"/>
      <c r="AE729" s="152"/>
      <c r="AF729" s="152"/>
      <c r="AG729" s="152"/>
      <c r="AH729" s="365" t="s">
        <v>257</v>
      </c>
      <c r="AI729" s="363"/>
      <c r="AJ729" s="363"/>
      <c r="AK729" s="363"/>
      <c r="AL729" s="363" t="s">
        <v>21</v>
      </c>
      <c r="AM729" s="363"/>
      <c r="AN729" s="363"/>
      <c r="AO729" s="367"/>
      <c r="AP729" s="368" t="s">
        <v>296</v>
      </c>
      <c r="AQ729" s="368"/>
      <c r="AR729" s="368"/>
      <c r="AS729" s="368"/>
      <c r="AT729" s="368"/>
      <c r="AU729" s="368"/>
      <c r="AV729" s="368"/>
      <c r="AW729" s="368"/>
      <c r="AX729" s="368"/>
      <c r="AY729" s="34">
        <f t="shared" ref="AY729:AY730" si="19">$AY$727</f>
        <v>0</v>
      </c>
    </row>
    <row r="730" spans="1:51" ht="26.25" hidden="1" customHeight="1" x14ac:dyDescent="0.15">
      <c r="A730" s="1052">
        <v>1</v>
      </c>
      <c r="B730" s="105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3"/>
      <c r="AD730" s="1053"/>
      <c r="AE730" s="1053"/>
      <c r="AF730" s="1053"/>
      <c r="AG730" s="1053"/>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hidden="1" customHeight="1" x14ac:dyDescent="0.15">
      <c r="A731" s="1052">
        <v>2</v>
      </c>
      <c r="B731" s="105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3"/>
      <c r="AD731" s="1053"/>
      <c r="AE731" s="1053"/>
      <c r="AF731" s="1053"/>
      <c r="AG731" s="1053"/>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hidden="1" customHeight="1" x14ac:dyDescent="0.15">
      <c r="A732" s="1052">
        <v>3</v>
      </c>
      <c r="B732" s="105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3"/>
      <c r="AD732" s="1053"/>
      <c r="AE732" s="1053"/>
      <c r="AF732" s="1053"/>
      <c r="AG732" s="1053"/>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hidden="1" customHeight="1" x14ac:dyDescent="0.15">
      <c r="A733" s="1052">
        <v>4</v>
      </c>
      <c r="B733" s="105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3"/>
      <c r="AD733" s="1053"/>
      <c r="AE733" s="1053"/>
      <c r="AF733" s="1053"/>
      <c r="AG733" s="1053"/>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hidden="1" customHeight="1" x14ac:dyDescent="0.15">
      <c r="A734" s="1052">
        <v>5</v>
      </c>
      <c r="B734" s="105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3"/>
      <c r="AD734" s="1053"/>
      <c r="AE734" s="1053"/>
      <c r="AF734" s="1053"/>
      <c r="AG734" s="1053"/>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hidden="1" customHeight="1" x14ac:dyDescent="0.15">
      <c r="A735" s="1052">
        <v>6</v>
      </c>
      <c r="B735" s="105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3"/>
      <c r="AD735" s="1053"/>
      <c r="AE735" s="1053"/>
      <c r="AF735" s="1053"/>
      <c r="AG735" s="1053"/>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hidden="1" customHeight="1" x14ac:dyDescent="0.15">
      <c r="A736" s="1052">
        <v>7</v>
      </c>
      <c r="B736" s="105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3"/>
      <c r="AD736" s="1053"/>
      <c r="AE736" s="1053"/>
      <c r="AF736" s="1053"/>
      <c r="AG736" s="1053"/>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hidden="1" customHeight="1" x14ac:dyDescent="0.15">
      <c r="A737" s="1052">
        <v>8</v>
      </c>
      <c r="B737" s="105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3"/>
      <c r="AD737" s="1053"/>
      <c r="AE737" s="1053"/>
      <c r="AF737" s="1053"/>
      <c r="AG737" s="1053"/>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hidden="1" customHeight="1" x14ac:dyDescent="0.15">
      <c r="A738" s="1052">
        <v>9</v>
      </c>
      <c r="B738" s="105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3"/>
      <c r="AD738" s="1053"/>
      <c r="AE738" s="1053"/>
      <c r="AF738" s="1053"/>
      <c r="AG738" s="1053"/>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hidden="1" customHeight="1" x14ac:dyDescent="0.15">
      <c r="A739" s="1052">
        <v>10</v>
      </c>
      <c r="B739" s="105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3"/>
      <c r="AD739" s="1053"/>
      <c r="AE739" s="1053"/>
      <c r="AF739" s="1053"/>
      <c r="AG739" s="1053"/>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hidden="1" customHeight="1" x14ac:dyDescent="0.15">
      <c r="A740" s="1052">
        <v>11</v>
      </c>
      <c r="B740" s="105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3"/>
      <c r="AD740" s="1053"/>
      <c r="AE740" s="1053"/>
      <c r="AF740" s="1053"/>
      <c r="AG740" s="1053"/>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hidden="1" customHeight="1" x14ac:dyDescent="0.15">
      <c r="A741" s="1052">
        <v>12</v>
      </c>
      <c r="B741" s="105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3"/>
      <c r="AD741" s="1053"/>
      <c r="AE741" s="1053"/>
      <c r="AF741" s="1053"/>
      <c r="AG741" s="1053"/>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hidden="1" customHeight="1" x14ac:dyDescent="0.15">
      <c r="A742" s="1052">
        <v>13</v>
      </c>
      <c r="B742" s="105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3"/>
      <c r="AD742" s="1053"/>
      <c r="AE742" s="1053"/>
      <c r="AF742" s="1053"/>
      <c r="AG742" s="1053"/>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hidden="1" customHeight="1" x14ac:dyDescent="0.15">
      <c r="A743" s="1052">
        <v>14</v>
      </c>
      <c r="B743" s="105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3"/>
      <c r="AD743" s="1053"/>
      <c r="AE743" s="1053"/>
      <c r="AF743" s="1053"/>
      <c r="AG743" s="1053"/>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hidden="1" customHeight="1" x14ac:dyDescent="0.15">
      <c r="A744" s="1052">
        <v>15</v>
      </c>
      <c r="B744" s="105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3"/>
      <c r="AD744" s="1053"/>
      <c r="AE744" s="1053"/>
      <c r="AF744" s="1053"/>
      <c r="AG744" s="1053"/>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hidden="1" customHeight="1" x14ac:dyDescent="0.15">
      <c r="A745" s="1052">
        <v>16</v>
      </c>
      <c r="B745" s="105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3"/>
      <c r="AD745" s="1053"/>
      <c r="AE745" s="1053"/>
      <c r="AF745" s="1053"/>
      <c r="AG745" s="1053"/>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hidden="1" customHeight="1" x14ac:dyDescent="0.15">
      <c r="A746" s="1052">
        <v>17</v>
      </c>
      <c r="B746" s="105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3"/>
      <c r="AD746" s="1053"/>
      <c r="AE746" s="1053"/>
      <c r="AF746" s="1053"/>
      <c r="AG746" s="1053"/>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hidden="1" customHeight="1" x14ac:dyDescent="0.15">
      <c r="A747" s="1052">
        <v>18</v>
      </c>
      <c r="B747" s="105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3"/>
      <c r="AD747" s="1053"/>
      <c r="AE747" s="1053"/>
      <c r="AF747" s="1053"/>
      <c r="AG747" s="1053"/>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hidden="1" customHeight="1" x14ac:dyDescent="0.15">
      <c r="A748" s="1052">
        <v>19</v>
      </c>
      <c r="B748" s="105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3"/>
      <c r="AD748" s="1053"/>
      <c r="AE748" s="1053"/>
      <c r="AF748" s="1053"/>
      <c r="AG748" s="1053"/>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hidden="1" customHeight="1" x14ac:dyDescent="0.15">
      <c r="A749" s="1052">
        <v>20</v>
      </c>
      <c r="B749" s="105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3"/>
      <c r="AD749" s="1053"/>
      <c r="AE749" s="1053"/>
      <c r="AF749" s="1053"/>
      <c r="AG749" s="1053"/>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hidden="1" customHeight="1" x14ac:dyDescent="0.15">
      <c r="A750" s="1052">
        <v>21</v>
      </c>
      <c r="B750" s="105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3"/>
      <c r="AD750" s="1053"/>
      <c r="AE750" s="1053"/>
      <c r="AF750" s="1053"/>
      <c r="AG750" s="1053"/>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hidden="1" customHeight="1" x14ac:dyDescent="0.15">
      <c r="A751" s="1052">
        <v>22</v>
      </c>
      <c r="B751" s="105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3"/>
      <c r="AD751" s="1053"/>
      <c r="AE751" s="1053"/>
      <c r="AF751" s="1053"/>
      <c r="AG751" s="1053"/>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hidden="1" customHeight="1" x14ac:dyDescent="0.15">
      <c r="A752" s="1052">
        <v>23</v>
      </c>
      <c r="B752" s="105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3"/>
      <c r="AD752" s="1053"/>
      <c r="AE752" s="1053"/>
      <c r="AF752" s="1053"/>
      <c r="AG752" s="1053"/>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hidden="1" customHeight="1" x14ac:dyDescent="0.15">
      <c r="A753" s="1052">
        <v>24</v>
      </c>
      <c r="B753" s="105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3"/>
      <c r="AD753" s="1053"/>
      <c r="AE753" s="1053"/>
      <c r="AF753" s="1053"/>
      <c r="AG753" s="1053"/>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hidden="1" customHeight="1" x14ac:dyDescent="0.15">
      <c r="A754" s="1052">
        <v>25</v>
      </c>
      <c r="B754" s="105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3"/>
      <c r="AD754" s="1053"/>
      <c r="AE754" s="1053"/>
      <c r="AF754" s="1053"/>
      <c r="AG754" s="1053"/>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hidden="1" customHeight="1" x14ac:dyDescent="0.15">
      <c r="A755" s="1052">
        <v>26</v>
      </c>
      <c r="B755" s="105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3"/>
      <c r="AD755" s="1053"/>
      <c r="AE755" s="1053"/>
      <c r="AF755" s="1053"/>
      <c r="AG755" s="1053"/>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hidden="1" customHeight="1" x14ac:dyDescent="0.15">
      <c r="A756" s="1052">
        <v>27</v>
      </c>
      <c r="B756" s="105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3"/>
      <c r="AD756" s="1053"/>
      <c r="AE756" s="1053"/>
      <c r="AF756" s="1053"/>
      <c r="AG756" s="1053"/>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hidden="1" customHeight="1" x14ac:dyDescent="0.15">
      <c r="A757" s="1052">
        <v>28</v>
      </c>
      <c r="B757" s="105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3"/>
      <c r="AD757" s="1053"/>
      <c r="AE757" s="1053"/>
      <c r="AF757" s="1053"/>
      <c r="AG757" s="1053"/>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hidden="1" customHeight="1" x14ac:dyDescent="0.15">
      <c r="A758" s="1052">
        <v>29</v>
      </c>
      <c r="B758" s="105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3"/>
      <c r="AD758" s="1053"/>
      <c r="AE758" s="1053"/>
      <c r="AF758" s="1053"/>
      <c r="AG758" s="1053"/>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hidden="1" customHeight="1" x14ac:dyDescent="0.15">
      <c r="A759" s="1052">
        <v>30</v>
      </c>
      <c r="B759" s="105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3"/>
      <c r="AD759" s="1053"/>
      <c r="AE759" s="1053"/>
      <c r="AF759" s="1053"/>
      <c r="AG759" s="1053"/>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3"/>
      <c r="B762" s="363"/>
      <c r="C762" s="363" t="s">
        <v>26</v>
      </c>
      <c r="D762" s="363"/>
      <c r="E762" s="363"/>
      <c r="F762" s="363"/>
      <c r="G762" s="363"/>
      <c r="H762" s="363"/>
      <c r="I762" s="363"/>
      <c r="J762" s="152" t="s">
        <v>295</v>
      </c>
      <c r="K762" s="364"/>
      <c r="L762" s="364"/>
      <c r="M762" s="364"/>
      <c r="N762" s="364"/>
      <c r="O762" s="364"/>
      <c r="P762" s="247" t="s">
        <v>27</v>
      </c>
      <c r="Q762" s="247"/>
      <c r="R762" s="247"/>
      <c r="S762" s="247"/>
      <c r="T762" s="247"/>
      <c r="U762" s="247"/>
      <c r="V762" s="247"/>
      <c r="W762" s="247"/>
      <c r="X762" s="247"/>
      <c r="Y762" s="365" t="s">
        <v>347</v>
      </c>
      <c r="Z762" s="366"/>
      <c r="AA762" s="366"/>
      <c r="AB762" s="366"/>
      <c r="AC762" s="152" t="s">
        <v>332</v>
      </c>
      <c r="AD762" s="152"/>
      <c r="AE762" s="152"/>
      <c r="AF762" s="152"/>
      <c r="AG762" s="152"/>
      <c r="AH762" s="365" t="s">
        <v>257</v>
      </c>
      <c r="AI762" s="363"/>
      <c r="AJ762" s="363"/>
      <c r="AK762" s="363"/>
      <c r="AL762" s="363" t="s">
        <v>21</v>
      </c>
      <c r="AM762" s="363"/>
      <c r="AN762" s="363"/>
      <c r="AO762" s="367"/>
      <c r="AP762" s="368" t="s">
        <v>296</v>
      </c>
      <c r="AQ762" s="368"/>
      <c r="AR762" s="368"/>
      <c r="AS762" s="368"/>
      <c r="AT762" s="368"/>
      <c r="AU762" s="368"/>
      <c r="AV762" s="368"/>
      <c r="AW762" s="368"/>
      <c r="AX762" s="368"/>
      <c r="AY762" s="34">
        <f t="shared" ref="AY762:AY763" si="20">$AY$760</f>
        <v>0</v>
      </c>
    </row>
    <row r="763" spans="1:51" ht="26.25" hidden="1" customHeight="1" x14ac:dyDescent="0.15">
      <c r="A763" s="1052">
        <v>1</v>
      </c>
      <c r="B763" s="105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3"/>
      <c r="AD763" s="1053"/>
      <c r="AE763" s="1053"/>
      <c r="AF763" s="1053"/>
      <c r="AG763" s="1053"/>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hidden="1" customHeight="1" x14ac:dyDescent="0.15">
      <c r="A764" s="1052">
        <v>2</v>
      </c>
      <c r="B764" s="105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3"/>
      <c r="AD764" s="1053"/>
      <c r="AE764" s="1053"/>
      <c r="AF764" s="1053"/>
      <c r="AG764" s="1053"/>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hidden="1" customHeight="1" x14ac:dyDescent="0.15">
      <c r="A765" s="1052">
        <v>3</v>
      </c>
      <c r="B765" s="105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3"/>
      <c r="AD765" s="1053"/>
      <c r="AE765" s="1053"/>
      <c r="AF765" s="1053"/>
      <c r="AG765" s="1053"/>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hidden="1" customHeight="1" x14ac:dyDescent="0.15">
      <c r="A766" s="1052">
        <v>4</v>
      </c>
      <c r="B766" s="105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3"/>
      <c r="AD766" s="1053"/>
      <c r="AE766" s="1053"/>
      <c r="AF766" s="1053"/>
      <c r="AG766" s="1053"/>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hidden="1" customHeight="1" x14ac:dyDescent="0.15">
      <c r="A767" s="1052">
        <v>5</v>
      </c>
      <c r="B767" s="105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3"/>
      <c r="AD767" s="1053"/>
      <c r="AE767" s="1053"/>
      <c r="AF767" s="1053"/>
      <c r="AG767" s="1053"/>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hidden="1" customHeight="1" x14ac:dyDescent="0.15">
      <c r="A768" s="1052">
        <v>6</v>
      </c>
      <c r="B768" s="105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3"/>
      <c r="AD768" s="1053"/>
      <c r="AE768" s="1053"/>
      <c r="AF768" s="1053"/>
      <c r="AG768" s="1053"/>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hidden="1" customHeight="1" x14ac:dyDescent="0.15">
      <c r="A769" s="1052">
        <v>7</v>
      </c>
      <c r="B769" s="105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3"/>
      <c r="AD769" s="1053"/>
      <c r="AE769" s="1053"/>
      <c r="AF769" s="1053"/>
      <c r="AG769" s="1053"/>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hidden="1" customHeight="1" x14ac:dyDescent="0.15">
      <c r="A770" s="1052">
        <v>8</v>
      </c>
      <c r="B770" s="105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3"/>
      <c r="AD770" s="1053"/>
      <c r="AE770" s="1053"/>
      <c r="AF770" s="1053"/>
      <c r="AG770" s="1053"/>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hidden="1" customHeight="1" x14ac:dyDescent="0.15">
      <c r="A771" s="1052">
        <v>9</v>
      </c>
      <c r="B771" s="105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3"/>
      <c r="AD771" s="1053"/>
      <c r="AE771" s="1053"/>
      <c r="AF771" s="1053"/>
      <c r="AG771" s="1053"/>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hidden="1" customHeight="1" x14ac:dyDescent="0.15">
      <c r="A772" s="1052">
        <v>10</v>
      </c>
      <c r="B772" s="105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3"/>
      <c r="AD772" s="1053"/>
      <c r="AE772" s="1053"/>
      <c r="AF772" s="1053"/>
      <c r="AG772" s="1053"/>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hidden="1" customHeight="1" x14ac:dyDescent="0.15">
      <c r="A773" s="1052">
        <v>11</v>
      </c>
      <c r="B773" s="105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3"/>
      <c r="AD773" s="1053"/>
      <c r="AE773" s="1053"/>
      <c r="AF773" s="1053"/>
      <c r="AG773" s="1053"/>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hidden="1" customHeight="1" x14ac:dyDescent="0.15">
      <c r="A774" s="1052">
        <v>12</v>
      </c>
      <c r="B774" s="105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3"/>
      <c r="AD774" s="1053"/>
      <c r="AE774" s="1053"/>
      <c r="AF774" s="1053"/>
      <c r="AG774" s="1053"/>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hidden="1" customHeight="1" x14ac:dyDescent="0.15">
      <c r="A775" s="1052">
        <v>13</v>
      </c>
      <c r="B775" s="105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3"/>
      <c r="AD775" s="1053"/>
      <c r="AE775" s="1053"/>
      <c r="AF775" s="1053"/>
      <c r="AG775" s="1053"/>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hidden="1" customHeight="1" x14ac:dyDescent="0.15">
      <c r="A776" s="1052">
        <v>14</v>
      </c>
      <c r="B776" s="105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3"/>
      <c r="AD776" s="1053"/>
      <c r="AE776" s="1053"/>
      <c r="AF776" s="1053"/>
      <c r="AG776" s="1053"/>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hidden="1" customHeight="1" x14ac:dyDescent="0.15">
      <c r="A777" s="1052">
        <v>15</v>
      </c>
      <c r="B777" s="105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3"/>
      <c r="AD777" s="1053"/>
      <c r="AE777" s="1053"/>
      <c r="AF777" s="1053"/>
      <c r="AG777" s="1053"/>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hidden="1" customHeight="1" x14ac:dyDescent="0.15">
      <c r="A778" s="1052">
        <v>16</v>
      </c>
      <c r="B778" s="105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3"/>
      <c r="AD778" s="1053"/>
      <c r="AE778" s="1053"/>
      <c r="AF778" s="1053"/>
      <c r="AG778" s="1053"/>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hidden="1" customHeight="1" x14ac:dyDescent="0.15">
      <c r="A779" s="1052">
        <v>17</v>
      </c>
      <c r="B779" s="105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3"/>
      <c r="AD779" s="1053"/>
      <c r="AE779" s="1053"/>
      <c r="AF779" s="1053"/>
      <c r="AG779" s="1053"/>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hidden="1" customHeight="1" x14ac:dyDescent="0.15">
      <c r="A780" s="1052">
        <v>18</v>
      </c>
      <c r="B780" s="105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3"/>
      <c r="AD780" s="1053"/>
      <c r="AE780" s="1053"/>
      <c r="AF780" s="1053"/>
      <c r="AG780" s="1053"/>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hidden="1" customHeight="1" x14ac:dyDescent="0.15">
      <c r="A781" s="1052">
        <v>19</v>
      </c>
      <c r="B781" s="105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3"/>
      <c r="AD781" s="1053"/>
      <c r="AE781" s="1053"/>
      <c r="AF781" s="1053"/>
      <c r="AG781" s="1053"/>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hidden="1" customHeight="1" x14ac:dyDescent="0.15">
      <c r="A782" s="1052">
        <v>20</v>
      </c>
      <c r="B782" s="105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3"/>
      <c r="AD782" s="1053"/>
      <c r="AE782" s="1053"/>
      <c r="AF782" s="1053"/>
      <c r="AG782" s="1053"/>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hidden="1" customHeight="1" x14ac:dyDescent="0.15">
      <c r="A783" s="1052">
        <v>21</v>
      </c>
      <c r="B783" s="105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3"/>
      <c r="AD783" s="1053"/>
      <c r="AE783" s="1053"/>
      <c r="AF783" s="1053"/>
      <c r="AG783" s="1053"/>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hidden="1" customHeight="1" x14ac:dyDescent="0.15">
      <c r="A784" s="1052">
        <v>22</v>
      </c>
      <c r="B784" s="105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3"/>
      <c r="AD784" s="1053"/>
      <c r="AE784" s="1053"/>
      <c r="AF784" s="1053"/>
      <c r="AG784" s="1053"/>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hidden="1" customHeight="1" x14ac:dyDescent="0.15">
      <c r="A785" s="1052">
        <v>23</v>
      </c>
      <c r="B785" s="105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3"/>
      <c r="AD785" s="1053"/>
      <c r="AE785" s="1053"/>
      <c r="AF785" s="1053"/>
      <c r="AG785" s="1053"/>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hidden="1" customHeight="1" x14ac:dyDescent="0.15">
      <c r="A786" s="1052">
        <v>24</v>
      </c>
      <c r="B786" s="105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3"/>
      <c r="AD786" s="1053"/>
      <c r="AE786" s="1053"/>
      <c r="AF786" s="1053"/>
      <c r="AG786" s="1053"/>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hidden="1" customHeight="1" x14ac:dyDescent="0.15">
      <c r="A787" s="1052">
        <v>25</v>
      </c>
      <c r="B787" s="105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3"/>
      <c r="AD787" s="1053"/>
      <c r="AE787" s="1053"/>
      <c r="AF787" s="1053"/>
      <c r="AG787" s="1053"/>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hidden="1" customHeight="1" x14ac:dyDescent="0.15">
      <c r="A788" s="1052">
        <v>26</v>
      </c>
      <c r="B788" s="105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3"/>
      <c r="AD788" s="1053"/>
      <c r="AE788" s="1053"/>
      <c r="AF788" s="1053"/>
      <c r="AG788" s="1053"/>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hidden="1" customHeight="1" x14ac:dyDescent="0.15">
      <c r="A789" s="1052">
        <v>27</v>
      </c>
      <c r="B789" s="105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3"/>
      <c r="AD789" s="1053"/>
      <c r="AE789" s="1053"/>
      <c r="AF789" s="1053"/>
      <c r="AG789" s="1053"/>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hidden="1" customHeight="1" x14ac:dyDescent="0.15">
      <c r="A790" s="1052">
        <v>28</v>
      </c>
      <c r="B790" s="105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3"/>
      <c r="AD790" s="1053"/>
      <c r="AE790" s="1053"/>
      <c r="AF790" s="1053"/>
      <c r="AG790" s="1053"/>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hidden="1" customHeight="1" x14ac:dyDescent="0.15">
      <c r="A791" s="1052">
        <v>29</v>
      </c>
      <c r="B791" s="105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3"/>
      <c r="AD791" s="1053"/>
      <c r="AE791" s="1053"/>
      <c r="AF791" s="1053"/>
      <c r="AG791" s="1053"/>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hidden="1" customHeight="1" x14ac:dyDescent="0.15">
      <c r="A792" s="1052">
        <v>30</v>
      </c>
      <c r="B792" s="105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3"/>
      <c r="AD792" s="1053"/>
      <c r="AE792" s="1053"/>
      <c r="AF792" s="1053"/>
      <c r="AG792" s="1053"/>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3"/>
      <c r="B795" s="363"/>
      <c r="C795" s="363" t="s">
        <v>26</v>
      </c>
      <c r="D795" s="363"/>
      <c r="E795" s="363"/>
      <c r="F795" s="363"/>
      <c r="G795" s="363"/>
      <c r="H795" s="363"/>
      <c r="I795" s="363"/>
      <c r="J795" s="152" t="s">
        <v>295</v>
      </c>
      <c r="K795" s="364"/>
      <c r="L795" s="364"/>
      <c r="M795" s="364"/>
      <c r="N795" s="364"/>
      <c r="O795" s="364"/>
      <c r="P795" s="247" t="s">
        <v>27</v>
      </c>
      <c r="Q795" s="247"/>
      <c r="R795" s="247"/>
      <c r="S795" s="247"/>
      <c r="T795" s="247"/>
      <c r="U795" s="247"/>
      <c r="V795" s="247"/>
      <c r="W795" s="247"/>
      <c r="X795" s="247"/>
      <c r="Y795" s="365" t="s">
        <v>347</v>
      </c>
      <c r="Z795" s="366"/>
      <c r="AA795" s="366"/>
      <c r="AB795" s="366"/>
      <c r="AC795" s="152" t="s">
        <v>332</v>
      </c>
      <c r="AD795" s="152"/>
      <c r="AE795" s="152"/>
      <c r="AF795" s="152"/>
      <c r="AG795" s="152"/>
      <c r="AH795" s="365" t="s">
        <v>257</v>
      </c>
      <c r="AI795" s="363"/>
      <c r="AJ795" s="363"/>
      <c r="AK795" s="363"/>
      <c r="AL795" s="363" t="s">
        <v>21</v>
      </c>
      <c r="AM795" s="363"/>
      <c r="AN795" s="363"/>
      <c r="AO795" s="367"/>
      <c r="AP795" s="368" t="s">
        <v>296</v>
      </c>
      <c r="AQ795" s="368"/>
      <c r="AR795" s="368"/>
      <c r="AS795" s="368"/>
      <c r="AT795" s="368"/>
      <c r="AU795" s="368"/>
      <c r="AV795" s="368"/>
      <c r="AW795" s="368"/>
      <c r="AX795" s="368"/>
      <c r="AY795" s="34">
        <f t="shared" ref="AY795:AY796" si="21">$AY$793</f>
        <v>0</v>
      </c>
    </row>
    <row r="796" spans="1:51" ht="26.25" hidden="1" customHeight="1" x14ac:dyDescent="0.15">
      <c r="A796" s="1052">
        <v>1</v>
      </c>
      <c r="B796" s="105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3"/>
      <c r="AD796" s="1053"/>
      <c r="AE796" s="1053"/>
      <c r="AF796" s="1053"/>
      <c r="AG796" s="1053"/>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hidden="1" customHeight="1" x14ac:dyDescent="0.15">
      <c r="A797" s="1052">
        <v>2</v>
      </c>
      <c r="B797" s="105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3"/>
      <c r="AD797" s="1053"/>
      <c r="AE797" s="1053"/>
      <c r="AF797" s="1053"/>
      <c r="AG797" s="1053"/>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hidden="1" customHeight="1" x14ac:dyDescent="0.15">
      <c r="A798" s="1052">
        <v>3</v>
      </c>
      <c r="B798" s="105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3"/>
      <c r="AD798" s="1053"/>
      <c r="AE798" s="1053"/>
      <c r="AF798" s="1053"/>
      <c r="AG798" s="1053"/>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hidden="1" customHeight="1" x14ac:dyDescent="0.15">
      <c r="A799" s="1052">
        <v>4</v>
      </c>
      <c r="B799" s="105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3"/>
      <c r="AD799" s="1053"/>
      <c r="AE799" s="1053"/>
      <c r="AF799" s="1053"/>
      <c r="AG799" s="1053"/>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hidden="1" customHeight="1" x14ac:dyDescent="0.15">
      <c r="A800" s="1052">
        <v>5</v>
      </c>
      <c r="B800" s="105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3"/>
      <c r="AD800" s="1053"/>
      <c r="AE800" s="1053"/>
      <c r="AF800" s="1053"/>
      <c r="AG800" s="1053"/>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hidden="1" customHeight="1" x14ac:dyDescent="0.15">
      <c r="A801" s="1052">
        <v>6</v>
      </c>
      <c r="B801" s="105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3"/>
      <c r="AD801" s="1053"/>
      <c r="AE801" s="1053"/>
      <c r="AF801" s="1053"/>
      <c r="AG801" s="1053"/>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hidden="1" customHeight="1" x14ac:dyDescent="0.15">
      <c r="A802" s="1052">
        <v>7</v>
      </c>
      <c r="B802" s="105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3"/>
      <c r="AD802" s="1053"/>
      <c r="AE802" s="1053"/>
      <c r="AF802" s="1053"/>
      <c r="AG802" s="1053"/>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hidden="1" customHeight="1" x14ac:dyDescent="0.15">
      <c r="A803" s="1052">
        <v>8</v>
      </c>
      <c r="B803" s="105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3"/>
      <c r="AD803" s="1053"/>
      <c r="AE803" s="1053"/>
      <c r="AF803" s="1053"/>
      <c r="AG803" s="1053"/>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hidden="1" customHeight="1" x14ac:dyDescent="0.15">
      <c r="A804" s="1052">
        <v>9</v>
      </c>
      <c r="B804" s="105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3"/>
      <c r="AD804" s="1053"/>
      <c r="AE804" s="1053"/>
      <c r="AF804" s="1053"/>
      <c r="AG804" s="1053"/>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hidden="1" customHeight="1" x14ac:dyDescent="0.15">
      <c r="A805" s="1052">
        <v>10</v>
      </c>
      <c r="B805" s="105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3"/>
      <c r="AD805" s="1053"/>
      <c r="AE805" s="1053"/>
      <c r="AF805" s="1053"/>
      <c r="AG805" s="1053"/>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hidden="1" customHeight="1" x14ac:dyDescent="0.15">
      <c r="A806" s="1052">
        <v>11</v>
      </c>
      <c r="B806" s="105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3"/>
      <c r="AD806" s="1053"/>
      <c r="AE806" s="1053"/>
      <c r="AF806" s="1053"/>
      <c r="AG806" s="1053"/>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hidden="1" customHeight="1" x14ac:dyDescent="0.15">
      <c r="A807" s="1052">
        <v>12</v>
      </c>
      <c r="B807" s="105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3"/>
      <c r="AD807" s="1053"/>
      <c r="AE807" s="1053"/>
      <c r="AF807" s="1053"/>
      <c r="AG807" s="1053"/>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hidden="1" customHeight="1" x14ac:dyDescent="0.15">
      <c r="A808" s="1052">
        <v>13</v>
      </c>
      <c r="B808" s="105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3"/>
      <c r="AD808" s="1053"/>
      <c r="AE808" s="1053"/>
      <c r="AF808" s="1053"/>
      <c r="AG808" s="1053"/>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hidden="1" customHeight="1" x14ac:dyDescent="0.15">
      <c r="A809" s="1052">
        <v>14</v>
      </c>
      <c r="B809" s="105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3"/>
      <c r="AD809" s="1053"/>
      <c r="AE809" s="1053"/>
      <c r="AF809" s="1053"/>
      <c r="AG809" s="1053"/>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hidden="1" customHeight="1" x14ac:dyDescent="0.15">
      <c r="A810" s="1052">
        <v>15</v>
      </c>
      <c r="B810" s="105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3"/>
      <c r="AD810" s="1053"/>
      <c r="AE810" s="1053"/>
      <c r="AF810" s="1053"/>
      <c r="AG810" s="1053"/>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hidden="1" customHeight="1" x14ac:dyDescent="0.15">
      <c r="A811" s="1052">
        <v>16</v>
      </c>
      <c r="B811" s="105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3"/>
      <c r="AD811" s="1053"/>
      <c r="AE811" s="1053"/>
      <c r="AF811" s="1053"/>
      <c r="AG811" s="1053"/>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hidden="1" customHeight="1" x14ac:dyDescent="0.15">
      <c r="A812" s="1052">
        <v>17</v>
      </c>
      <c r="B812" s="105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3"/>
      <c r="AD812" s="1053"/>
      <c r="AE812" s="1053"/>
      <c r="AF812" s="1053"/>
      <c r="AG812" s="1053"/>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hidden="1" customHeight="1" x14ac:dyDescent="0.15">
      <c r="A813" s="1052">
        <v>18</v>
      </c>
      <c r="B813" s="105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3"/>
      <c r="AD813" s="1053"/>
      <c r="AE813" s="1053"/>
      <c r="AF813" s="1053"/>
      <c r="AG813" s="1053"/>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hidden="1" customHeight="1" x14ac:dyDescent="0.15">
      <c r="A814" s="1052">
        <v>19</v>
      </c>
      <c r="B814" s="105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3"/>
      <c r="AD814" s="1053"/>
      <c r="AE814" s="1053"/>
      <c r="AF814" s="1053"/>
      <c r="AG814" s="1053"/>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hidden="1" customHeight="1" x14ac:dyDescent="0.15">
      <c r="A815" s="1052">
        <v>20</v>
      </c>
      <c r="B815" s="105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3"/>
      <c r="AD815" s="1053"/>
      <c r="AE815" s="1053"/>
      <c r="AF815" s="1053"/>
      <c r="AG815" s="1053"/>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hidden="1" customHeight="1" x14ac:dyDescent="0.15">
      <c r="A816" s="1052">
        <v>21</v>
      </c>
      <c r="B816" s="105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3"/>
      <c r="AD816" s="1053"/>
      <c r="AE816" s="1053"/>
      <c r="AF816" s="1053"/>
      <c r="AG816" s="1053"/>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hidden="1" customHeight="1" x14ac:dyDescent="0.15">
      <c r="A817" s="1052">
        <v>22</v>
      </c>
      <c r="B817" s="105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3"/>
      <c r="AD817" s="1053"/>
      <c r="AE817" s="1053"/>
      <c r="AF817" s="1053"/>
      <c r="AG817" s="1053"/>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hidden="1" customHeight="1" x14ac:dyDescent="0.15">
      <c r="A818" s="1052">
        <v>23</v>
      </c>
      <c r="B818" s="105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3"/>
      <c r="AD818" s="1053"/>
      <c r="AE818" s="1053"/>
      <c r="AF818" s="1053"/>
      <c r="AG818" s="1053"/>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hidden="1" customHeight="1" x14ac:dyDescent="0.15">
      <c r="A819" s="1052">
        <v>24</v>
      </c>
      <c r="B819" s="105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3"/>
      <c r="AD819" s="1053"/>
      <c r="AE819" s="1053"/>
      <c r="AF819" s="1053"/>
      <c r="AG819" s="1053"/>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hidden="1" customHeight="1" x14ac:dyDescent="0.15">
      <c r="A820" s="1052">
        <v>25</v>
      </c>
      <c r="B820" s="105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3"/>
      <c r="AD820" s="1053"/>
      <c r="AE820" s="1053"/>
      <c r="AF820" s="1053"/>
      <c r="AG820" s="1053"/>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hidden="1" customHeight="1" x14ac:dyDescent="0.15">
      <c r="A821" s="1052">
        <v>26</v>
      </c>
      <c r="B821" s="105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3"/>
      <c r="AD821" s="1053"/>
      <c r="AE821" s="1053"/>
      <c r="AF821" s="1053"/>
      <c r="AG821" s="1053"/>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hidden="1" customHeight="1" x14ac:dyDescent="0.15">
      <c r="A822" s="1052">
        <v>27</v>
      </c>
      <c r="B822" s="105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3"/>
      <c r="AD822" s="1053"/>
      <c r="AE822" s="1053"/>
      <c r="AF822" s="1053"/>
      <c r="AG822" s="1053"/>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hidden="1" customHeight="1" x14ac:dyDescent="0.15">
      <c r="A823" s="1052">
        <v>28</v>
      </c>
      <c r="B823" s="105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3"/>
      <c r="AD823" s="1053"/>
      <c r="AE823" s="1053"/>
      <c r="AF823" s="1053"/>
      <c r="AG823" s="1053"/>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hidden="1" customHeight="1" x14ac:dyDescent="0.15">
      <c r="A824" s="1052">
        <v>29</v>
      </c>
      <c r="B824" s="105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3"/>
      <c r="AD824" s="1053"/>
      <c r="AE824" s="1053"/>
      <c r="AF824" s="1053"/>
      <c r="AG824" s="1053"/>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hidden="1" customHeight="1" x14ac:dyDescent="0.15">
      <c r="A825" s="1052">
        <v>30</v>
      </c>
      <c r="B825" s="105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3"/>
      <c r="AD825" s="1053"/>
      <c r="AE825" s="1053"/>
      <c r="AF825" s="1053"/>
      <c r="AG825" s="1053"/>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3"/>
      <c r="B828" s="363"/>
      <c r="C828" s="363" t="s">
        <v>26</v>
      </c>
      <c r="D828" s="363"/>
      <c r="E828" s="363"/>
      <c r="F828" s="363"/>
      <c r="G828" s="363"/>
      <c r="H828" s="363"/>
      <c r="I828" s="363"/>
      <c r="J828" s="152" t="s">
        <v>295</v>
      </c>
      <c r="K828" s="364"/>
      <c r="L828" s="364"/>
      <c r="M828" s="364"/>
      <c r="N828" s="364"/>
      <c r="O828" s="364"/>
      <c r="P828" s="247" t="s">
        <v>27</v>
      </c>
      <c r="Q828" s="247"/>
      <c r="R828" s="247"/>
      <c r="S828" s="247"/>
      <c r="T828" s="247"/>
      <c r="U828" s="247"/>
      <c r="V828" s="247"/>
      <c r="W828" s="247"/>
      <c r="X828" s="247"/>
      <c r="Y828" s="365" t="s">
        <v>347</v>
      </c>
      <c r="Z828" s="366"/>
      <c r="AA828" s="366"/>
      <c r="AB828" s="366"/>
      <c r="AC828" s="152" t="s">
        <v>332</v>
      </c>
      <c r="AD828" s="152"/>
      <c r="AE828" s="152"/>
      <c r="AF828" s="152"/>
      <c r="AG828" s="152"/>
      <c r="AH828" s="365" t="s">
        <v>257</v>
      </c>
      <c r="AI828" s="363"/>
      <c r="AJ828" s="363"/>
      <c r="AK828" s="363"/>
      <c r="AL828" s="363" t="s">
        <v>21</v>
      </c>
      <c r="AM828" s="363"/>
      <c r="AN828" s="363"/>
      <c r="AO828" s="367"/>
      <c r="AP828" s="368" t="s">
        <v>296</v>
      </c>
      <c r="AQ828" s="368"/>
      <c r="AR828" s="368"/>
      <c r="AS828" s="368"/>
      <c r="AT828" s="368"/>
      <c r="AU828" s="368"/>
      <c r="AV828" s="368"/>
      <c r="AW828" s="368"/>
      <c r="AX828" s="368"/>
      <c r="AY828" s="34">
        <f t="shared" ref="AY828:AY829" si="22">$AY$826</f>
        <v>0</v>
      </c>
    </row>
    <row r="829" spans="1:51" ht="26.25" hidden="1" customHeight="1" x14ac:dyDescent="0.15">
      <c r="A829" s="1052">
        <v>1</v>
      </c>
      <c r="B829" s="105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3"/>
      <c r="AD829" s="1053"/>
      <c r="AE829" s="1053"/>
      <c r="AF829" s="1053"/>
      <c r="AG829" s="1053"/>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hidden="1" customHeight="1" x14ac:dyDescent="0.15">
      <c r="A830" s="1052">
        <v>2</v>
      </c>
      <c r="B830" s="105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3"/>
      <c r="AD830" s="1053"/>
      <c r="AE830" s="1053"/>
      <c r="AF830" s="1053"/>
      <c r="AG830" s="1053"/>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hidden="1" customHeight="1" x14ac:dyDescent="0.15">
      <c r="A831" s="1052">
        <v>3</v>
      </c>
      <c r="B831" s="105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3"/>
      <c r="AD831" s="1053"/>
      <c r="AE831" s="1053"/>
      <c r="AF831" s="1053"/>
      <c r="AG831" s="1053"/>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hidden="1" customHeight="1" x14ac:dyDescent="0.15">
      <c r="A832" s="1052">
        <v>4</v>
      </c>
      <c r="B832" s="105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3"/>
      <c r="AD832" s="1053"/>
      <c r="AE832" s="1053"/>
      <c r="AF832" s="1053"/>
      <c r="AG832" s="1053"/>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hidden="1" customHeight="1" x14ac:dyDescent="0.15">
      <c r="A833" s="1052">
        <v>5</v>
      </c>
      <c r="B833" s="105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3"/>
      <c r="AD833" s="1053"/>
      <c r="AE833" s="1053"/>
      <c r="AF833" s="1053"/>
      <c r="AG833" s="1053"/>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hidden="1" customHeight="1" x14ac:dyDescent="0.15">
      <c r="A834" s="1052">
        <v>6</v>
      </c>
      <c r="B834" s="105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3"/>
      <c r="AD834" s="1053"/>
      <c r="AE834" s="1053"/>
      <c r="AF834" s="1053"/>
      <c r="AG834" s="1053"/>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hidden="1" customHeight="1" x14ac:dyDescent="0.15">
      <c r="A835" s="1052">
        <v>7</v>
      </c>
      <c r="B835" s="105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3"/>
      <c r="AD835" s="1053"/>
      <c r="AE835" s="1053"/>
      <c r="AF835" s="1053"/>
      <c r="AG835" s="1053"/>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hidden="1" customHeight="1" x14ac:dyDescent="0.15">
      <c r="A836" s="1052">
        <v>8</v>
      </c>
      <c r="B836" s="105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3"/>
      <c r="AD836" s="1053"/>
      <c r="AE836" s="1053"/>
      <c r="AF836" s="1053"/>
      <c r="AG836" s="1053"/>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hidden="1" customHeight="1" x14ac:dyDescent="0.15">
      <c r="A837" s="1052">
        <v>9</v>
      </c>
      <c r="B837" s="105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3"/>
      <c r="AD837" s="1053"/>
      <c r="AE837" s="1053"/>
      <c r="AF837" s="1053"/>
      <c r="AG837" s="1053"/>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hidden="1" customHeight="1" x14ac:dyDescent="0.15">
      <c r="A838" s="1052">
        <v>10</v>
      </c>
      <c r="B838" s="105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3"/>
      <c r="AD838" s="1053"/>
      <c r="AE838" s="1053"/>
      <c r="AF838" s="1053"/>
      <c r="AG838" s="1053"/>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hidden="1" customHeight="1" x14ac:dyDescent="0.15">
      <c r="A839" s="1052">
        <v>11</v>
      </c>
      <c r="B839" s="105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3"/>
      <c r="AD839" s="1053"/>
      <c r="AE839" s="1053"/>
      <c r="AF839" s="1053"/>
      <c r="AG839" s="1053"/>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hidden="1" customHeight="1" x14ac:dyDescent="0.15">
      <c r="A840" s="1052">
        <v>12</v>
      </c>
      <c r="B840" s="105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3"/>
      <c r="AD840" s="1053"/>
      <c r="AE840" s="1053"/>
      <c r="AF840" s="1053"/>
      <c r="AG840" s="1053"/>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hidden="1" customHeight="1" x14ac:dyDescent="0.15">
      <c r="A841" s="1052">
        <v>13</v>
      </c>
      <c r="B841" s="105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3"/>
      <c r="AD841" s="1053"/>
      <c r="AE841" s="1053"/>
      <c r="AF841" s="1053"/>
      <c r="AG841" s="1053"/>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hidden="1" customHeight="1" x14ac:dyDescent="0.15">
      <c r="A842" s="1052">
        <v>14</v>
      </c>
      <c r="B842" s="105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3"/>
      <c r="AD842" s="1053"/>
      <c r="AE842" s="1053"/>
      <c r="AF842" s="1053"/>
      <c r="AG842" s="1053"/>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hidden="1" customHeight="1" x14ac:dyDescent="0.15">
      <c r="A843" s="1052">
        <v>15</v>
      </c>
      <c r="B843" s="105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3"/>
      <c r="AD843" s="1053"/>
      <c r="AE843" s="1053"/>
      <c r="AF843" s="1053"/>
      <c r="AG843" s="1053"/>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hidden="1" customHeight="1" x14ac:dyDescent="0.15">
      <c r="A844" s="1052">
        <v>16</v>
      </c>
      <c r="B844" s="105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3"/>
      <c r="AD844" s="1053"/>
      <c r="AE844" s="1053"/>
      <c r="AF844" s="1053"/>
      <c r="AG844" s="1053"/>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hidden="1" customHeight="1" x14ac:dyDescent="0.15">
      <c r="A845" s="1052">
        <v>17</v>
      </c>
      <c r="B845" s="105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3"/>
      <c r="AD845" s="1053"/>
      <c r="AE845" s="1053"/>
      <c r="AF845" s="1053"/>
      <c r="AG845" s="1053"/>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hidden="1" customHeight="1" x14ac:dyDescent="0.15">
      <c r="A846" s="1052">
        <v>18</v>
      </c>
      <c r="B846" s="105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3"/>
      <c r="AD846" s="1053"/>
      <c r="AE846" s="1053"/>
      <c r="AF846" s="1053"/>
      <c r="AG846" s="1053"/>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hidden="1" customHeight="1" x14ac:dyDescent="0.15">
      <c r="A847" s="1052">
        <v>19</v>
      </c>
      <c r="B847" s="105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3"/>
      <c r="AD847" s="1053"/>
      <c r="AE847" s="1053"/>
      <c r="AF847" s="1053"/>
      <c r="AG847" s="1053"/>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hidden="1" customHeight="1" x14ac:dyDescent="0.15">
      <c r="A848" s="1052">
        <v>20</v>
      </c>
      <c r="B848" s="105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3"/>
      <c r="AD848" s="1053"/>
      <c r="AE848" s="1053"/>
      <c r="AF848" s="1053"/>
      <c r="AG848" s="1053"/>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hidden="1" customHeight="1" x14ac:dyDescent="0.15">
      <c r="A849" s="1052">
        <v>21</v>
      </c>
      <c r="B849" s="105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3"/>
      <c r="AD849" s="1053"/>
      <c r="AE849" s="1053"/>
      <c r="AF849" s="1053"/>
      <c r="AG849" s="1053"/>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hidden="1" customHeight="1" x14ac:dyDescent="0.15">
      <c r="A850" s="1052">
        <v>22</v>
      </c>
      <c r="B850" s="105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3"/>
      <c r="AD850" s="1053"/>
      <c r="AE850" s="1053"/>
      <c r="AF850" s="1053"/>
      <c r="AG850" s="1053"/>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hidden="1" customHeight="1" x14ac:dyDescent="0.15">
      <c r="A851" s="1052">
        <v>23</v>
      </c>
      <c r="B851" s="105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3"/>
      <c r="AD851" s="1053"/>
      <c r="AE851" s="1053"/>
      <c r="AF851" s="1053"/>
      <c r="AG851" s="1053"/>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hidden="1" customHeight="1" x14ac:dyDescent="0.15">
      <c r="A852" s="1052">
        <v>24</v>
      </c>
      <c r="B852" s="105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3"/>
      <c r="AD852" s="1053"/>
      <c r="AE852" s="1053"/>
      <c r="AF852" s="1053"/>
      <c r="AG852" s="1053"/>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hidden="1" customHeight="1" x14ac:dyDescent="0.15">
      <c r="A853" s="1052">
        <v>25</v>
      </c>
      <c r="B853" s="105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3"/>
      <c r="AD853" s="1053"/>
      <c r="AE853" s="1053"/>
      <c r="AF853" s="1053"/>
      <c r="AG853" s="1053"/>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hidden="1" customHeight="1" x14ac:dyDescent="0.15">
      <c r="A854" s="1052">
        <v>26</v>
      </c>
      <c r="B854" s="105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3"/>
      <c r="AD854" s="1053"/>
      <c r="AE854" s="1053"/>
      <c r="AF854" s="1053"/>
      <c r="AG854" s="1053"/>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hidden="1" customHeight="1" x14ac:dyDescent="0.15">
      <c r="A855" s="1052">
        <v>27</v>
      </c>
      <c r="B855" s="105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3"/>
      <c r="AD855" s="1053"/>
      <c r="AE855" s="1053"/>
      <c r="AF855" s="1053"/>
      <c r="AG855" s="1053"/>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hidden="1" customHeight="1" x14ac:dyDescent="0.15">
      <c r="A856" s="1052">
        <v>28</v>
      </c>
      <c r="B856" s="105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3"/>
      <c r="AD856" s="1053"/>
      <c r="AE856" s="1053"/>
      <c r="AF856" s="1053"/>
      <c r="AG856" s="1053"/>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hidden="1" customHeight="1" x14ac:dyDescent="0.15">
      <c r="A857" s="1052">
        <v>29</v>
      </c>
      <c r="B857" s="105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3"/>
      <c r="AD857" s="1053"/>
      <c r="AE857" s="1053"/>
      <c r="AF857" s="1053"/>
      <c r="AG857" s="1053"/>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hidden="1" customHeight="1" x14ac:dyDescent="0.15">
      <c r="A858" s="1052">
        <v>30</v>
      </c>
      <c r="B858" s="105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3"/>
      <c r="AD858" s="1053"/>
      <c r="AE858" s="1053"/>
      <c r="AF858" s="1053"/>
      <c r="AG858" s="1053"/>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3"/>
      <c r="B861" s="363"/>
      <c r="C861" s="363" t="s">
        <v>26</v>
      </c>
      <c r="D861" s="363"/>
      <c r="E861" s="363"/>
      <c r="F861" s="363"/>
      <c r="G861" s="363"/>
      <c r="H861" s="363"/>
      <c r="I861" s="363"/>
      <c r="J861" s="152" t="s">
        <v>295</v>
      </c>
      <c r="K861" s="364"/>
      <c r="L861" s="364"/>
      <c r="M861" s="364"/>
      <c r="N861" s="364"/>
      <c r="O861" s="364"/>
      <c r="P861" s="247" t="s">
        <v>27</v>
      </c>
      <c r="Q861" s="247"/>
      <c r="R861" s="247"/>
      <c r="S861" s="247"/>
      <c r="T861" s="247"/>
      <c r="U861" s="247"/>
      <c r="V861" s="247"/>
      <c r="W861" s="247"/>
      <c r="X861" s="247"/>
      <c r="Y861" s="365" t="s">
        <v>347</v>
      </c>
      <c r="Z861" s="366"/>
      <c r="AA861" s="366"/>
      <c r="AB861" s="366"/>
      <c r="AC861" s="152" t="s">
        <v>332</v>
      </c>
      <c r="AD861" s="152"/>
      <c r="AE861" s="152"/>
      <c r="AF861" s="152"/>
      <c r="AG861" s="152"/>
      <c r="AH861" s="365" t="s">
        <v>257</v>
      </c>
      <c r="AI861" s="363"/>
      <c r="AJ861" s="363"/>
      <c r="AK861" s="363"/>
      <c r="AL861" s="363" t="s">
        <v>21</v>
      </c>
      <c r="AM861" s="363"/>
      <c r="AN861" s="363"/>
      <c r="AO861" s="367"/>
      <c r="AP861" s="368" t="s">
        <v>296</v>
      </c>
      <c r="AQ861" s="368"/>
      <c r="AR861" s="368"/>
      <c r="AS861" s="368"/>
      <c r="AT861" s="368"/>
      <c r="AU861" s="368"/>
      <c r="AV861" s="368"/>
      <c r="AW861" s="368"/>
      <c r="AX861" s="368"/>
      <c r="AY861" s="34">
        <f t="shared" ref="AY861:AY862" si="23">$AY$859</f>
        <v>0</v>
      </c>
    </row>
    <row r="862" spans="1:51" ht="26.25" hidden="1" customHeight="1" x14ac:dyDescent="0.15">
      <c r="A862" s="1052">
        <v>1</v>
      </c>
      <c r="B862" s="105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3"/>
      <c r="AD862" s="1053"/>
      <c r="AE862" s="1053"/>
      <c r="AF862" s="1053"/>
      <c r="AG862" s="1053"/>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hidden="1" customHeight="1" x14ac:dyDescent="0.15">
      <c r="A863" s="1052">
        <v>2</v>
      </c>
      <c r="B863" s="105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3"/>
      <c r="AD863" s="1053"/>
      <c r="AE863" s="1053"/>
      <c r="AF863" s="1053"/>
      <c r="AG863" s="1053"/>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hidden="1" customHeight="1" x14ac:dyDescent="0.15">
      <c r="A864" s="1052">
        <v>3</v>
      </c>
      <c r="B864" s="105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3"/>
      <c r="AD864" s="1053"/>
      <c r="AE864" s="1053"/>
      <c r="AF864" s="1053"/>
      <c r="AG864" s="1053"/>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hidden="1" customHeight="1" x14ac:dyDescent="0.15">
      <c r="A865" s="1052">
        <v>4</v>
      </c>
      <c r="B865" s="105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3"/>
      <c r="AD865" s="1053"/>
      <c r="AE865" s="1053"/>
      <c r="AF865" s="1053"/>
      <c r="AG865" s="1053"/>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hidden="1" customHeight="1" x14ac:dyDescent="0.15">
      <c r="A866" s="1052">
        <v>5</v>
      </c>
      <c r="B866" s="105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3"/>
      <c r="AD866" s="1053"/>
      <c r="AE866" s="1053"/>
      <c r="AF866" s="1053"/>
      <c r="AG866" s="1053"/>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hidden="1" customHeight="1" x14ac:dyDescent="0.15">
      <c r="A867" s="1052">
        <v>6</v>
      </c>
      <c r="B867" s="105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3"/>
      <c r="AD867" s="1053"/>
      <c r="AE867" s="1053"/>
      <c r="AF867" s="1053"/>
      <c r="AG867" s="1053"/>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hidden="1" customHeight="1" x14ac:dyDescent="0.15">
      <c r="A868" s="1052">
        <v>7</v>
      </c>
      <c r="B868" s="105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3"/>
      <c r="AD868" s="1053"/>
      <c r="AE868" s="1053"/>
      <c r="AF868" s="1053"/>
      <c r="AG868" s="1053"/>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hidden="1" customHeight="1" x14ac:dyDescent="0.15">
      <c r="A869" s="1052">
        <v>8</v>
      </c>
      <c r="B869" s="105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3"/>
      <c r="AD869" s="1053"/>
      <c r="AE869" s="1053"/>
      <c r="AF869" s="1053"/>
      <c r="AG869" s="1053"/>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hidden="1" customHeight="1" x14ac:dyDescent="0.15">
      <c r="A870" s="1052">
        <v>9</v>
      </c>
      <c r="B870" s="105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3"/>
      <c r="AD870" s="1053"/>
      <c r="AE870" s="1053"/>
      <c r="AF870" s="1053"/>
      <c r="AG870" s="1053"/>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hidden="1" customHeight="1" x14ac:dyDescent="0.15">
      <c r="A871" s="1052">
        <v>10</v>
      </c>
      <c r="B871" s="105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3"/>
      <c r="AD871" s="1053"/>
      <c r="AE871" s="1053"/>
      <c r="AF871" s="1053"/>
      <c r="AG871" s="1053"/>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hidden="1" customHeight="1" x14ac:dyDescent="0.15">
      <c r="A872" s="1052">
        <v>11</v>
      </c>
      <c r="B872" s="105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3"/>
      <c r="AD872" s="1053"/>
      <c r="AE872" s="1053"/>
      <c r="AF872" s="1053"/>
      <c r="AG872" s="1053"/>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hidden="1" customHeight="1" x14ac:dyDescent="0.15">
      <c r="A873" s="1052">
        <v>12</v>
      </c>
      <c r="B873" s="105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3"/>
      <c r="AD873" s="1053"/>
      <c r="AE873" s="1053"/>
      <c r="AF873" s="1053"/>
      <c r="AG873" s="1053"/>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hidden="1" customHeight="1" x14ac:dyDescent="0.15">
      <c r="A874" s="1052">
        <v>13</v>
      </c>
      <c r="B874" s="105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3"/>
      <c r="AD874" s="1053"/>
      <c r="AE874" s="1053"/>
      <c r="AF874" s="1053"/>
      <c r="AG874" s="1053"/>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hidden="1" customHeight="1" x14ac:dyDescent="0.15">
      <c r="A875" s="1052">
        <v>14</v>
      </c>
      <c r="B875" s="105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3"/>
      <c r="AD875" s="1053"/>
      <c r="AE875" s="1053"/>
      <c r="AF875" s="1053"/>
      <c r="AG875" s="1053"/>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hidden="1" customHeight="1" x14ac:dyDescent="0.15">
      <c r="A876" s="1052">
        <v>15</v>
      </c>
      <c r="B876" s="105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3"/>
      <c r="AD876" s="1053"/>
      <c r="AE876" s="1053"/>
      <c r="AF876" s="1053"/>
      <c r="AG876" s="1053"/>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hidden="1" customHeight="1" x14ac:dyDescent="0.15">
      <c r="A877" s="1052">
        <v>16</v>
      </c>
      <c r="B877" s="105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3"/>
      <c r="AD877" s="1053"/>
      <c r="AE877" s="1053"/>
      <c r="AF877" s="1053"/>
      <c r="AG877" s="1053"/>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hidden="1" customHeight="1" x14ac:dyDescent="0.15">
      <c r="A878" s="1052">
        <v>17</v>
      </c>
      <c r="B878" s="105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3"/>
      <c r="AD878" s="1053"/>
      <c r="AE878" s="1053"/>
      <c r="AF878" s="1053"/>
      <c r="AG878" s="1053"/>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hidden="1" customHeight="1" x14ac:dyDescent="0.15">
      <c r="A879" s="1052">
        <v>18</v>
      </c>
      <c r="B879" s="105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3"/>
      <c r="AD879" s="1053"/>
      <c r="AE879" s="1053"/>
      <c r="AF879" s="1053"/>
      <c r="AG879" s="1053"/>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hidden="1" customHeight="1" x14ac:dyDescent="0.15">
      <c r="A880" s="1052">
        <v>19</v>
      </c>
      <c r="B880" s="105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3"/>
      <c r="AD880" s="1053"/>
      <c r="AE880" s="1053"/>
      <c r="AF880" s="1053"/>
      <c r="AG880" s="1053"/>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hidden="1" customHeight="1" x14ac:dyDescent="0.15">
      <c r="A881" s="1052">
        <v>20</v>
      </c>
      <c r="B881" s="105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3"/>
      <c r="AD881" s="1053"/>
      <c r="AE881" s="1053"/>
      <c r="AF881" s="1053"/>
      <c r="AG881" s="1053"/>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hidden="1" customHeight="1" x14ac:dyDescent="0.15">
      <c r="A882" s="1052">
        <v>21</v>
      </c>
      <c r="B882" s="105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3"/>
      <c r="AD882" s="1053"/>
      <c r="AE882" s="1053"/>
      <c r="AF882" s="1053"/>
      <c r="AG882" s="1053"/>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hidden="1" customHeight="1" x14ac:dyDescent="0.15">
      <c r="A883" s="1052">
        <v>22</v>
      </c>
      <c r="B883" s="105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3"/>
      <c r="AD883" s="1053"/>
      <c r="AE883" s="1053"/>
      <c r="AF883" s="1053"/>
      <c r="AG883" s="1053"/>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hidden="1" customHeight="1" x14ac:dyDescent="0.15">
      <c r="A884" s="1052">
        <v>23</v>
      </c>
      <c r="B884" s="105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3"/>
      <c r="AD884" s="1053"/>
      <c r="AE884" s="1053"/>
      <c r="AF884" s="1053"/>
      <c r="AG884" s="1053"/>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hidden="1" customHeight="1" x14ac:dyDescent="0.15">
      <c r="A885" s="1052">
        <v>24</v>
      </c>
      <c r="B885" s="105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3"/>
      <c r="AD885" s="1053"/>
      <c r="AE885" s="1053"/>
      <c r="AF885" s="1053"/>
      <c r="AG885" s="1053"/>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hidden="1" customHeight="1" x14ac:dyDescent="0.15">
      <c r="A886" s="1052">
        <v>25</v>
      </c>
      <c r="B886" s="105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3"/>
      <c r="AD886" s="1053"/>
      <c r="AE886" s="1053"/>
      <c r="AF886" s="1053"/>
      <c r="AG886" s="1053"/>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hidden="1" customHeight="1" x14ac:dyDescent="0.15">
      <c r="A887" s="1052">
        <v>26</v>
      </c>
      <c r="B887" s="105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3"/>
      <c r="AD887" s="1053"/>
      <c r="AE887" s="1053"/>
      <c r="AF887" s="1053"/>
      <c r="AG887" s="1053"/>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hidden="1" customHeight="1" x14ac:dyDescent="0.15">
      <c r="A888" s="1052">
        <v>27</v>
      </c>
      <c r="B888" s="105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3"/>
      <c r="AD888" s="1053"/>
      <c r="AE888" s="1053"/>
      <c r="AF888" s="1053"/>
      <c r="AG888" s="1053"/>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hidden="1" customHeight="1" x14ac:dyDescent="0.15">
      <c r="A889" s="1052">
        <v>28</v>
      </c>
      <c r="B889" s="105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3"/>
      <c r="AD889" s="1053"/>
      <c r="AE889" s="1053"/>
      <c r="AF889" s="1053"/>
      <c r="AG889" s="1053"/>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hidden="1" customHeight="1" x14ac:dyDescent="0.15">
      <c r="A890" s="1052">
        <v>29</v>
      </c>
      <c r="B890" s="105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3"/>
      <c r="AD890" s="1053"/>
      <c r="AE890" s="1053"/>
      <c r="AF890" s="1053"/>
      <c r="AG890" s="1053"/>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hidden="1" customHeight="1" x14ac:dyDescent="0.15">
      <c r="A891" s="1052">
        <v>30</v>
      </c>
      <c r="B891" s="105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3"/>
      <c r="AD891" s="1053"/>
      <c r="AE891" s="1053"/>
      <c r="AF891" s="1053"/>
      <c r="AG891" s="1053"/>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3"/>
      <c r="B894" s="363"/>
      <c r="C894" s="363" t="s">
        <v>26</v>
      </c>
      <c r="D894" s="363"/>
      <c r="E894" s="363"/>
      <c r="F894" s="363"/>
      <c r="G894" s="363"/>
      <c r="H894" s="363"/>
      <c r="I894" s="363"/>
      <c r="J894" s="152" t="s">
        <v>295</v>
      </c>
      <c r="K894" s="364"/>
      <c r="L894" s="364"/>
      <c r="M894" s="364"/>
      <c r="N894" s="364"/>
      <c r="O894" s="364"/>
      <c r="P894" s="247" t="s">
        <v>27</v>
      </c>
      <c r="Q894" s="247"/>
      <c r="R894" s="247"/>
      <c r="S894" s="247"/>
      <c r="T894" s="247"/>
      <c r="U894" s="247"/>
      <c r="V894" s="247"/>
      <c r="W894" s="247"/>
      <c r="X894" s="247"/>
      <c r="Y894" s="365" t="s">
        <v>347</v>
      </c>
      <c r="Z894" s="366"/>
      <c r="AA894" s="366"/>
      <c r="AB894" s="366"/>
      <c r="AC894" s="152" t="s">
        <v>332</v>
      </c>
      <c r="AD894" s="152"/>
      <c r="AE894" s="152"/>
      <c r="AF894" s="152"/>
      <c r="AG894" s="152"/>
      <c r="AH894" s="365" t="s">
        <v>257</v>
      </c>
      <c r="AI894" s="363"/>
      <c r="AJ894" s="363"/>
      <c r="AK894" s="363"/>
      <c r="AL894" s="363" t="s">
        <v>21</v>
      </c>
      <c r="AM894" s="363"/>
      <c r="AN894" s="363"/>
      <c r="AO894" s="367"/>
      <c r="AP894" s="368" t="s">
        <v>296</v>
      </c>
      <c r="AQ894" s="368"/>
      <c r="AR894" s="368"/>
      <c r="AS894" s="368"/>
      <c r="AT894" s="368"/>
      <c r="AU894" s="368"/>
      <c r="AV894" s="368"/>
      <c r="AW894" s="368"/>
      <c r="AX894" s="368"/>
      <c r="AY894" s="34">
        <f t="shared" ref="AY894:AY895" si="24">$AY$892</f>
        <v>0</v>
      </c>
    </row>
    <row r="895" spans="1:51" ht="26.25" hidden="1" customHeight="1" x14ac:dyDescent="0.15">
      <c r="A895" s="1052">
        <v>1</v>
      </c>
      <c r="B895" s="105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3"/>
      <c r="AD895" s="1053"/>
      <c r="AE895" s="1053"/>
      <c r="AF895" s="1053"/>
      <c r="AG895" s="1053"/>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hidden="1" customHeight="1" x14ac:dyDescent="0.15">
      <c r="A896" s="1052">
        <v>2</v>
      </c>
      <c r="B896" s="105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3"/>
      <c r="AD896" s="1053"/>
      <c r="AE896" s="1053"/>
      <c r="AF896" s="1053"/>
      <c r="AG896" s="1053"/>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hidden="1" customHeight="1" x14ac:dyDescent="0.15">
      <c r="A897" s="1052">
        <v>3</v>
      </c>
      <c r="B897" s="105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3"/>
      <c r="AD897" s="1053"/>
      <c r="AE897" s="1053"/>
      <c r="AF897" s="1053"/>
      <c r="AG897" s="1053"/>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hidden="1" customHeight="1" x14ac:dyDescent="0.15">
      <c r="A898" s="1052">
        <v>4</v>
      </c>
      <c r="B898" s="105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3"/>
      <c r="AD898" s="1053"/>
      <c r="AE898" s="1053"/>
      <c r="AF898" s="1053"/>
      <c r="AG898" s="1053"/>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hidden="1" customHeight="1" x14ac:dyDescent="0.15">
      <c r="A899" s="1052">
        <v>5</v>
      </c>
      <c r="B899" s="105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3"/>
      <c r="AD899" s="1053"/>
      <c r="AE899" s="1053"/>
      <c r="AF899" s="1053"/>
      <c r="AG899" s="1053"/>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hidden="1" customHeight="1" x14ac:dyDescent="0.15">
      <c r="A900" s="1052">
        <v>6</v>
      </c>
      <c r="B900" s="105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3"/>
      <c r="AD900" s="1053"/>
      <c r="AE900" s="1053"/>
      <c r="AF900" s="1053"/>
      <c r="AG900" s="1053"/>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hidden="1" customHeight="1" x14ac:dyDescent="0.15">
      <c r="A901" s="1052">
        <v>7</v>
      </c>
      <c r="B901" s="105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3"/>
      <c r="AD901" s="1053"/>
      <c r="AE901" s="1053"/>
      <c r="AF901" s="1053"/>
      <c r="AG901" s="1053"/>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hidden="1" customHeight="1" x14ac:dyDescent="0.15">
      <c r="A902" s="1052">
        <v>8</v>
      </c>
      <c r="B902" s="105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3"/>
      <c r="AD902" s="1053"/>
      <c r="AE902" s="1053"/>
      <c r="AF902" s="1053"/>
      <c r="AG902" s="1053"/>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hidden="1" customHeight="1" x14ac:dyDescent="0.15">
      <c r="A903" s="1052">
        <v>9</v>
      </c>
      <c r="B903" s="105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3"/>
      <c r="AD903" s="1053"/>
      <c r="AE903" s="1053"/>
      <c r="AF903" s="1053"/>
      <c r="AG903" s="1053"/>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hidden="1" customHeight="1" x14ac:dyDescent="0.15">
      <c r="A904" s="1052">
        <v>10</v>
      </c>
      <c r="B904" s="105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3"/>
      <c r="AD904" s="1053"/>
      <c r="AE904" s="1053"/>
      <c r="AF904" s="1053"/>
      <c r="AG904" s="1053"/>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hidden="1" customHeight="1" x14ac:dyDescent="0.15">
      <c r="A905" s="1052">
        <v>11</v>
      </c>
      <c r="B905" s="105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3"/>
      <c r="AD905" s="1053"/>
      <c r="AE905" s="1053"/>
      <c r="AF905" s="1053"/>
      <c r="AG905" s="1053"/>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hidden="1" customHeight="1" x14ac:dyDescent="0.15">
      <c r="A906" s="1052">
        <v>12</v>
      </c>
      <c r="B906" s="105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3"/>
      <c r="AD906" s="1053"/>
      <c r="AE906" s="1053"/>
      <c r="AF906" s="1053"/>
      <c r="AG906" s="1053"/>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hidden="1" customHeight="1" x14ac:dyDescent="0.15">
      <c r="A907" s="1052">
        <v>13</v>
      </c>
      <c r="B907" s="105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3"/>
      <c r="AD907" s="1053"/>
      <c r="AE907" s="1053"/>
      <c r="AF907" s="1053"/>
      <c r="AG907" s="1053"/>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hidden="1" customHeight="1" x14ac:dyDescent="0.15">
      <c r="A908" s="1052">
        <v>14</v>
      </c>
      <c r="B908" s="105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3"/>
      <c r="AD908" s="1053"/>
      <c r="AE908" s="1053"/>
      <c r="AF908" s="1053"/>
      <c r="AG908" s="1053"/>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hidden="1" customHeight="1" x14ac:dyDescent="0.15">
      <c r="A909" s="1052">
        <v>15</v>
      </c>
      <c r="B909" s="105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3"/>
      <c r="AD909" s="1053"/>
      <c r="AE909" s="1053"/>
      <c r="AF909" s="1053"/>
      <c r="AG909" s="1053"/>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hidden="1" customHeight="1" x14ac:dyDescent="0.15">
      <c r="A910" s="1052">
        <v>16</v>
      </c>
      <c r="B910" s="105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3"/>
      <c r="AD910" s="1053"/>
      <c r="AE910" s="1053"/>
      <c r="AF910" s="1053"/>
      <c r="AG910" s="1053"/>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hidden="1" customHeight="1" x14ac:dyDescent="0.15">
      <c r="A911" s="1052">
        <v>17</v>
      </c>
      <c r="B911" s="105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3"/>
      <c r="AD911" s="1053"/>
      <c r="AE911" s="1053"/>
      <c r="AF911" s="1053"/>
      <c r="AG911" s="1053"/>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hidden="1" customHeight="1" x14ac:dyDescent="0.15">
      <c r="A912" s="1052">
        <v>18</v>
      </c>
      <c r="B912" s="105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3"/>
      <c r="AD912" s="1053"/>
      <c r="AE912" s="1053"/>
      <c r="AF912" s="1053"/>
      <c r="AG912" s="1053"/>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hidden="1" customHeight="1" x14ac:dyDescent="0.15">
      <c r="A913" s="1052">
        <v>19</v>
      </c>
      <c r="B913" s="105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3"/>
      <c r="AD913" s="1053"/>
      <c r="AE913" s="1053"/>
      <c r="AF913" s="1053"/>
      <c r="AG913" s="1053"/>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hidden="1" customHeight="1" x14ac:dyDescent="0.15">
      <c r="A914" s="1052">
        <v>20</v>
      </c>
      <c r="B914" s="105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3"/>
      <c r="AD914" s="1053"/>
      <c r="AE914" s="1053"/>
      <c r="AF914" s="1053"/>
      <c r="AG914" s="1053"/>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hidden="1" customHeight="1" x14ac:dyDescent="0.15">
      <c r="A915" s="1052">
        <v>21</v>
      </c>
      <c r="B915" s="105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3"/>
      <c r="AD915" s="1053"/>
      <c r="AE915" s="1053"/>
      <c r="AF915" s="1053"/>
      <c r="AG915" s="1053"/>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hidden="1" customHeight="1" x14ac:dyDescent="0.15">
      <c r="A916" s="1052">
        <v>22</v>
      </c>
      <c r="B916" s="105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3"/>
      <c r="AD916" s="1053"/>
      <c r="AE916" s="1053"/>
      <c r="AF916" s="1053"/>
      <c r="AG916" s="1053"/>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hidden="1" customHeight="1" x14ac:dyDescent="0.15">
      <c r="A917" s="1052">
        <v>23</v>
      </c>
      <c r="B917" s="105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3"/>
      <c r="AD917" s="1053"/>
      <c r="AE917" s="1053"/>
      <c r="AF917" s="1053"/>
      <c r="AG917" s="1053"/>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hidden="1" customHeight="1" x14ac:dyDescent="0.15">
      <c r="A918" s="1052">
        <v>24</v>
      </c>
      <c r="B918" s="105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3"/>
      <c r="AD918" s="1053"/>
      <c r="AE918" s="1053"/>
      <c r="AF918" s="1053"/>
      <c r="AG918" s="1053"/>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hidden="1" customHeight="1" x14ac:dyDescent="0.15">
      <c r="A919" s="1052">
        <v>25</v>
      </c>
      <c r="B919" s="105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3"/>
      <c r="AD919" s="1053"/>
      <c r="AE919" s="1053"/>
      <c r="AF919" s="1053"/>
      <c r="AG919" s="1053"/>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hidden="1" customHeight="1" x14ac:dyDescent="0.15">
      <c r="A920" s="1052">
        <v>26</v>
      </c>
      <c r="B920" s="105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3"/>
      <c r="AD920" s="1053"/>
      <c r="AE920" s="1053"/>
      <c r="AF920" s="1053"/>
      <c r="AG920" s="1053"/>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hidden="1" customHeight="1" x14ac:dyDescent="0.15">
      <c r="A921" s="1052">
        <v>27</v>
      </c>
      <c r="B921" s="105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3"/>
      <c r="AD921" s="1053"/>
      <c r="AE921" s="1053"/>
      <c r="AF921" s="1053"/>
      <c r="AG921" s="1053"/>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hidden="1" customHeight="1" x14ac:dyDescent="0.15">
      <c r="A922" s="1052">
        <v>28</v>
      </c>
      <c r="B922" s="105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3"/>
      <c r="AD922" s="1053"/>
      <c r="AE922" s="1053"/>
      <c r="AF922" s="1053"/>
      <c r="AG922" s="1053"/>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hidden="1" customHeight="1" x14ac:dyDescent="0.15">
      <c r="A923" s="1052">
        <v>29</v>
      </c>
      <c r="B923" s="105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3"/>
      <c r="AD923" s="1053"/>
      <c r="AE923" s="1053"/>
      <c r="AF923" s="1053"/>
      <c r="AG923" s="1053"/>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hidden="1" customHeight="1" x14ac:dyDescent="0.15">
      <c r="A924" s="1052">
        <v>30</v>
      </c>
      <c r="B924" s="105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3"/>
      <c r="AD924" s="1053"/>
      <c r="AE924" s="1053"/>
      <c r="AF924" s="1053"/>
      <c r="AG924" s="1053"/>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3"/>
      <c r="B927" s="363"/>
      <c r="C927" s="363" t="s">
        <v>26</v>
      </c>
      <c r="D927" s="363"/>
      <c r="E927" s="363"/>
      <c r="F927" s="363"/>
      <c r="G927" s="363"/>
      <c r="H927" s="363"/>
      <c r="I927" s="363"/>
      <c r="J927" s="152" t="s">
        <v>295</v>
      </c>
      <c r="K927" s="364"/>
      <c r="L927" s="364"/>
      <c r="M927" s="364"/>
      <c r="N927" s="364"/>
      <c r="O927" s="364"/>
      <c r="P927" s="247" t="s">
        <v>27</v>
      </c>
      <c r="Q927" s="247"/>
      <c r="R927" s="247"/>
      <c r="S927" s="247"/>
      <c r="T927" s="247"/>
      <c r="U927" s="247"/>
      <c r="V927" s="247"/>
      <c r="W927" s="247"/>
      <c r="X927" s="247"/>
      <c r="Y927" s="365" t="s">
        <v>347</v>
      </c>
      <c r="Z927" s="366"/>
      <c r="AA927" s="366"/>
      <c r="AB927" s="366"/>
      <c r="AC927" s="152" t="s">
        <v>332</v>
      </c>
      <c r="AD927" s="152"/>
      <c r="AE927" s="152"/>
      <c r="AF927" s="152"/>
      <c r="AG927" s="152"/>
      <c r="AH927" s="365" t="s">
        <v>257</v>
      </c>
      <c r="AI927" s="363"/>
      <c r="AJ927" s="363"/>
      <c r="AK927" s="363"/>
      <c r="AL927" s="363" t="s">
        <v>21</v>
      </c>
      <c r="AM927" s="363"/>
      <c r="AN927" s="363"/>
      <c r="AO927" s="367"/>
      <c r="AP927" s="368" t="s">
        <v>296</v>
      </c>
      <c r="AQ927" s="368"/>
      <c r="AR927" s="368"/>
      <c r="AS927" s="368"/>
      <c r="AT927" s="368"/>
      <c r="AU927" s="368"/>
      <c r="AV927" s="368"/>
      <c r="AW927" s="368"/>
      <c r="AX927" s="368"/>
      <c r="AY927" s="34">
        <f t="shared" ref="AY927:AY928" si="25">$AY$925</f>
        <v>0</v>
      </c>
    </row>
    <row r="928" spans="1:51" ht="26.25" hidden="1" customHeight="1" x14ac:dyDescent="0.15">
      <c r="A928" s="1052">
        <v>1</v>
      </c>
      <c r="B928" s="1052">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3"/>
      <c r="AD928" s="1053"/>
      <c r="AE928" s="1053"/>
      <c r="AF928" s="1053"/>
      <c r="AG928" s="1053"/>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hidden="1" customHeight="1" x14ac:dyDescent="0.15">
      <c r="A929" s="1052">
        <v>2</v>
      </c>
      <c r="B929" s="105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3"/>
      <c r="AD929" s="1053"/>
      <c r="AE929" s="1053"/>
      <c r="AF929" s="1053"/>
      <c r="AG929" s="1053"/>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hidden="1" customHeight="1" x14ac:dyDescent="0.15">
      <c r="A930" s="1052">
        <v>3</v>
      </c>
      <c r="B930" s="105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3"/>
      <c r="AD930" s="1053"/>
      <c r="AE930" s="1053"/>
      <c r="AF930" s="1053"/>
      <c r="AG930" s="1053"/>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hidden="1" customHeight="1" x14ac:dyDescent="0.15">
      <c r="A931" s="1052">
        <v>4</v>
      </c>
      <c r="B931" s="105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3"/>
      <c r="AD931" s="1053"/>
      <c r="AE931" s="1053"/>
      <c r="AF931" s="1053"/>
      <c r="AG931" s="1053"/>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hidden="1" customHeight="1" x14ac:dyDescent="0.15">
      <c r="A932" s="1052">
        <v>5</v>
      </c>
      <c r="B932" s="105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3"/>
      <c r="AD932" s="1053"/>
      <c r="AE932" s="1053"/>
      <c r="AF932" s="1053"/>
      <c r="AG932" s="1053"/>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hidden="1" customHeight="1" x14ac:dyDescent="0.15">
      <c r="A933" s="1052">
        <v>6</v>
      </c>
      <c r="B933" s="105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3"/>
      <c r="AD933" s="1053"/>
      <c r="AE933" s="1053"/>
      <c r="AF933" s="1053"/>
      <c r="AG933" s="1053"/>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hidden="1" customHeight="1" x14ac:dyDescent="0.15">
      <c r="A934" s="1052">
        <v>7</v>
      </c>
      <c r="B934" s="105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3"/>
      <c r="AD934" s="1053"/>
      <c r="AE934" s="1053"/>
      <c r="AF934" s="1053"/>
      <c r="AG934" s="1053"/>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hidden="1" customHeight="1" x14ac:dyDescent="0.15">
      <c r="A935" s="1052">
        <v>8</v>
      </c>
      <c r="B935" s="105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3"/>
      <c r="AD935" s="1053"/>
      <c r="AE935" s="1053"/>
      <c r="AF935" s="1053"/>
      <c r="AG935" s="1053"/>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hidden="1" customHeight="1" x14ac:dyDescent="0.15">
      <c r="A936" s="1052">
        <v>9</v>
      </c>
      <c r="B936" s="105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3"/>
      <c r="AD936" s="1053"/>
      <c r="AE936" s="1053"/>
      <c r="AF936" s="1053"/>
      <c r="AG936" s="1053"/>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hidden="1" customHeight="1" x14ac:dyDescent="0.15">
      <c r="A937" s="1052">
        <v>10</v>
      </c>
      <c r="B937" s="105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3"/>
      <c r="AD937" s="1053"/>
      <c r="AE937" s="1053"/>
      <c r="AF937" s="1053"/>
      <c r="AG937" s="1053"/>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hidden="1" customHeight="1" x14ac:dyDescent="0.15">
      <c r="A938" s="1052">
        <v>11</v>
      </c>
      <c r="B938" s="105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3"/>
      <c r="AD938" s="1053"/>
      <c r="AE938" s="1053"/>
      <c r="AF938" s="1053"/>
      <c r="AG938" s="1053"/>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hidden="1" customHeight="1" x14ac:dyDescent="0.15">
      <c r="A939" s="1052">
        <v>12</v>
      </c>
      <c r="B939" s="105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3"/>
      <c r="AD939" s="1053"/>
      <c r="AE939" s="1053"/>
      <c r="AF939" s="1053"/>
      <c r="AG939" s="1053"/>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hidden="1" customHeight="1" x14ac:dyDescent="0.15">
      <c r="A940" s="1052">
        <v>13</v>
      </c>
      <c r="B940" s="105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3"/>
      <c r="AD940" s="1053"/>
      <c r="AE940" s="1053"/>
      <c r="AF940" s="1053"/>
      <c r="AG940" s="1053"/>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hidden="1" customHeight="1" x14ac:dyDescent="0.15">
      <c r="A941" s="1052">
        <v>14</v>
      </c>
      <c r="B941" s="105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3"/>
      <c r="AD941" s="1053"/>
      <c r="AE941" s="1053"/>
      <c r="AF941" s="1053"/>
      <c r="AG941" s="1053"/>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hidden="1" customHeight="1" x14ac:dyDescent="0.15">
      <c r="A942" s="1052">
        <v>15</v>
      </c>
      <c r="B942" s="105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3"/>
      <c r="AD942" s="1053"/>
      <c r="AE942" s="1053"/>
      <c r="AF942" s="1053"/>
      <c r="AG942" s="1053"/>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hidden="1" customHeight="1" x14ac:dyDescent="0.15">
      <c r="A943" s="1052">
        <v>16</v>
      </c>
      <c r="B943" s="105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3"/>
      <c r="AD943" s="1053"/>
      <c r="AE943" s="1053"/>
      <c r="AF943" s="1053"/>
      <c r="AG943" s="1053"/>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hidden="1" customHeight="1" x14ac:dyDescent="0.15">
      <c r="A944" s="1052">
        <v>17</v>
      </c>
      <c r="B944" s="105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3"/>
      <c r="AD944" s="1053"/>
      <c r="AE944" s="1053"/>
      <c r="AF944" s="1053"/>
      <c r="AG944" s="1053"/>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hidden="1" customHeight="1" x14ac:dyDescent="0.15">
      <c r="A945" s="1052">
        <v>18</v>
      </c>
      <c r="B945" s="105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3"/>
      <c r="AD945" s="1053"/>
      <c r="AE945" s="1053"/>
      <c r="AF945" s="1053"/>
      <c r="AG945" s="1053"/>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hidden="1" customHeight="1" x14ac:dyDescent="0.15">
      <c r="A946" s="1052">
        <v>19</v>
      </c>
      <c r="B946" s="105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3"/>
      <c r="AD946" s="1053"/>
      <c r="AE946" s="1053"/>
      <c r="AF946" s="1053"/>
      <c r="AG946" s="1053"/>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hidden="1" customHeight="1" x14ac:dyDescent="0.15">
      <c r="A947" s="1052">
        <v>20</v>
      </c>
      <c r="B947" s="105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3"/>
      <c r="AD947" s="1053"/>
      <c r="AE947" s="1053"/>
      <c r="AF947" s="1053"/>
      <c r="AG947" s="1053"/>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hidden="1" customHeight="1" x14ac:dyDescent="0.15">
      <c r="A948" s="1052">
        <v>21</v>
      </c>
      <c r="B948" s="105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3"/>
      <c r="AD948" s="1053"/>
      <c r="AE948" s="1053"/>
      <c r="AF948" s="1053"/>
      <c r="AG948" s="1053"/>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hidden="1" customHeight="1" x14ac:dyDescent="0.15">
      <c r="A949" s="1052">
        <v>22</v>
      </c>
      <c r="B949" s="105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3"/>
      <c r="AD949" s="1053"/>
      <c r="AE949" s="1053"/>
      <c r="AF949" s="1053"/>
      <c r="AG949" s="1053"/>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hidden="1" customHeight="1" x14ac:dyDescent="0.15">
      <c r="A950" s="1052">
        <v>23</v>
      </c>
      <c r="B950" s="105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3"/>
      <c r="AD950" s="1053"/>
      <c r="AE950" s="1053"/>
      <c r="AF950" s="1053"/>
      <c r="AG950" s="1053"/>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hidden="1" customHeight="1" x14ac:dyDescent="0.15">
      <c r="A951" s="1052">
        <v>24</v>
      </c>
      <c r="B951" s="105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3"/>
      <c r="AD951" s="1053"/>
      <c r="AE951" s="1053"/>
      <c r="AF951" s="1053"/>
      <c r="AG951" s="1053"/>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hidden="1" customHeight="1" x14ac:dyDescent="0.15">
      <c r="A952" s="1052">
        <v>25</v>
      </c>
      <c r="B952" s="105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3"/>
      <c r="AD952" s="1053"/>
      <c r="AE952" s="1053"/>
      <c r="AF952" s="1053"/>
      <c r="AG952" s="1053"/>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hidden="1" customHeight="1" x14ac:dyDescent="0.15">
      <c r="A953" s="1052">
        <v>26</v>
      </c>
      <c r="B953" s="105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3"/>
      <c r="AD953" s="1053"/>
      <c r="AE953" s="1053"/>
      <c r="AF953" s="1053"/>
      <c r="AG953" s="1053"/>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hidden="1" customHeight="1" x14ac:dyDescent="0.15">
      <c r="A954" s="1052">
        <v>27</v>
      </c>
      <c r="B954" s="105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3"/>
      <c r="AD954" s="1053"/>
      <c r="AE954" s="1053"/>
      <c r="AF954" s="1053"/>
      <c r="AG954" s="1053"/>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hidden="1" customHeight="1" x14ac:dyDescent="0.15">
      <c r="A955" s="1052">
        <v>28</v>
      </c>
      <c r="B955" s="105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3"/>
      <c r="AD955" s="1053"/>
      <c r="AE955" s="1053"/>
      <c r="AF955" s="1053"/>
      <c r="AG955" s="1053"/>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hidden="1" customHeight="1" x14ac:dyDescent="0.15">
      <c r="A956" s="1052">
        <v>29</v>
      </c>
      <c r="B956" s="105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3"/>
      <c r="AD956" s="1053"/>
      <c r="AE956" s="1053"/>
      <c r="AF956" s="1053"/>
      <c r="AG956" s="1053"/>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hidden="1" customHeight="1" x14ac:dyDescent="0.15">
      <c r="A957" s="1052">
        <v>30</v>
      </c>
      <c r="B957" s="105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3"/>
      <c r="AD957" s="1053"/>
      <c r="AE957" s="1053"/>
      <c r="AF957" s="1053"/>
      <c r="AG957" s="1053"/>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3"/>
      <c r="B960" s="363"/>
      <c r="C960" s="363" t="s">
        <v>26</v>
      </c>
      <c r="D960" s="363"/>
      <c r="E960" s="363"/>
      <c r="F960" s="363"/>
      <c r="G960" s="363"/>
      <c r="H960" s="363"/>
      <c r="I960" s="363"/>
      <c r="J960" s="152" t="s">
        <v>295</v>
      </c>
      <c r="K960" s="364"/>
      <c r="L960" s="364"/>
      <c r="M960" s="364"/>
      <c r="N960" s="364"/>
      <c r="O960" s="364"/>
      <c r="P960" s="247" t="s">
        <v>27</v>
      </c>
      <c r="Q960" s="247"/>
      <c r="R960" s="247"/>
      <c r="S960" s="247"/>
      <c r="T960" s="247"/>
      <c r="U960" s="247"/>
      <c r="V960" s="247"/>
      <c r="W960" s="247"/>
      <c r="X960" s="247"/>
      <c r="Y960" s="365" t="s">
        <v>347</v>
      </c>
      <c r="Z960" s="366"/>
      <c r="AA960" s="366"/>
      <c r="AB960" s="366"/>
      <c r="AC960" s="152" t="s">
        <v>332</v>
      </c>
      <c r="AD960" s="152"/>
      <c r="AE960" s="152"/>
      <c r="AF960" s="152"/>
      <c r="AG960" s="152"/>
      <c r="AH960" s="365" t="s">
        <v>257</v>
      </c>
      <c r="AI960" s="363"/>
      <c r="AJ960" s="363"/>
      <c r="AK960" s="363"/>
      <c r="AL960" s="363" t="s">
        <v>21</v>
      </c>
      <c r="AM960" s="363"/>
      <c r="AN960" s="363"/>
      <c r="AO960" s="367"/>
      <c r="AP960" s="368" t="s">
        <v>296</v>
      </c>
      <c r="AQ960" s="368"/>
      <c r="AR960" s="368"/>
      <c r="AS960" s="368"/>
      <c r="AT960" s="368"/>
      <c r="AU960" s="368"/>
      <c r="AV960" s="368"/>
      <c r="AW960" s="368"/>
      <c r="AX960" s="368"/>
      <c r="AY960" s="34">
        <f t="shared" ref="AY960:AY961" si="26">$AY$958</f>
        <v>0</v>
      </c>
    </row>
    <row r="961" spans="1:51" ht="26.25" hidden="1" customHeight="1" x14ac:dyDescent="0.15">
      <c r="A961" s="1052">
        <v>1</v>
      </c>
      <c r="B961" s="105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3"/>
      <c r="AD961" s="1053"/>
      <c r="AE961" s="1053"/>
      <c r="AF961" s="1053"/>
      <c r="AG961" s="1053"/>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hidden="1" customHeight="1" x14ac:dyDescent="0.15">
      <c r="A962" s="1052">
        <v>2</v>
      </c>
      <c r="B962" s="105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3"/>
      <c r="AD962" s="1053"/>
      <c r="AE962" s="1053"/>
      <c r="AF962" s="1053"/>
      <c r="AG962" s="1053"/>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hidden="1" customHeight="1" x14ac:dyDescent="0.15">
      <c r="A963" s="1052">
        <v>3</v>
      </c>
      <c r="B963" s="105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3"/>
      <c r="AD963" s="1053"/>
      <c r="AE963" s="1053"/>
      <c r="AF963" s="1053"/>
      <c r="AG963" s="1053"/>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hidden="1" customHeight="1" x14ac:dyDescent="0.15">
      <c r="A964" s="1052">
        <v>4</v>
      </c>
      <c r="B964" s="105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3"/>
      <c r="AD964" s="1053"/>
      <c r="AE964" s="1053"/>
      <c r="AF964" s="1053"/>
      <c r="AG964" s="1053"/>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hidden="1" customHeight="1" x14ac:dyDescent="0.15">
      <c r="A965" s="1052">
        <v>5</v>
      </c>
      <c r="B965" s="105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3"/>
      <c r="AD965" s="1053"/>
      <c r="AE965" s="1053"/>
      <c r="AF965" s="1053"/>
      <c r="AG965" s="1053"/>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hidden="1" customHeight="1" x14ac:dyDescent="0.15">
      <c r="A966" s="1052">
        <v>6</v>
      </c>
      <c r="B966" s="105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3"/>
      <c r="AD966" s="1053"/>
      <c r="AE966" s="1053"/>
      <c r="AF966" s="1053"/>
      <c r="AG966" s="1053"/>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hidden="1" customHeight="1" x14ac:dyDescent="0.15">
      <c r="A967" s="1052">
        <v>7</v>
      </c>
      <c r="B967" s="105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3"/>
      <c r="AD967" s="1053"/>
      <c r="AE967" s="1053"/>
      <c r="AF967" s="1053"/>
      <c r="AG967" s="1053"/>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hidden="1" customHeight="1" x14ac:dyDescent="0.15">
      <c r="A968" s="1052">
        <v>8</v>
      </c>
      <c r="B968" s="105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3"/>
      <c r="AD968" s="1053"/>
      <c r="AE968" s="1053"/>
      <c r="AF968" s="1053"/>
      <c r="AG968" s="1053"/>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hidden="1" customHeight="1" x14ac:dyDescent="0.15">
      <c r="A969" s="1052">
        <v>9</v>
      </c>
      <c r="B969" s="105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3"/>
      <c r="AD969" s="1053"/>
      <c r="AE969" s="1053"/>
      <c r="AF969" s="1053"/>
      <c r="AG969" s="1053"/>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hidden="1" customHeight="1" x14ac:dyDescent="0.15">
      <c r="A970" s="1052">
        <v>10</v>
      </c>
      <c r="B970" s="105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3"/>
      <c r="AD970" s="1053"/>
      <c r="AE970" s="1053"/>
      <c r="AF970" s="1053"/>
      <c r="AG970" s="1053"/>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hidden="1" customHeight="1" x14ac:dyDescent="0.15">
      <c r="A971" s="1052">
        <v>11</v>
      </c>
      <c r="B971" s="105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3"/>
      <c r="AD971" s="1053"/>
      <c r="AE971" s="1053"/>
      <c r="AF971" s="1053"/>
      <c r="AG971" s="1053"/>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hidden="1" customHeight="1" x14ac:dyDescent="0.15">
      <c r="A972" s="1052">
        <v>12</v>
      </c>
      <c r="B972" s="105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3"/>
      <c r="AD972" s="1053"/>
      <c r="AE972" s="1053"/>
      <c r="AF972" s="1053"/>
      <c r="AG972" s="1053"/>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hidden="1" customHeight="1" x14ac:dyDescent="0.15">
      <c r="A973" s="1052">
        <v>13</v>
      </c>
      <c r="B973" s="105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3"/>
      <c r="AD973" s="1053"/>
      <c r="AE973" s="1053"/>
      <c r="AF973" s="1053"/>
      <c r="AG973" s="1053"/>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hidden="1" customHeight="1" x14ac:dyDescent="0.15">
      <c r="A974" s="1052">
        <v>14</v>
      </c>
      <c r="B974" s="105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3"/>
      <c r="AD974" s="1053"/>
      <c r="AE974" s="1053"/>
      <c r="AF974" s="1053"/>
      <c r="AG974" s="1053"/>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hidden="1" customHeight="1" x14ac:dyDescent="0.15">
      <c r="A975" s="1052">
        <v>15</v>
      </c>
      <c r="B975" s="105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3"/>
      <c r="AD975" s="1053"/>
      <c r="AE975" s="1053"/>
      <c r="AF975" s="1053"/>
      <c r="AG975" s="1053"/>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hidden="1" customHeight="1" x14ac:dyDescent="0.15">
      <c r="A976" s="1052">
        <v>16</v>
      </c>
      <c r="B976" s="105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3"/>
      <c r="AD976" s="1053"/>
      <c r="AE976" s="1053"/>
      <c r="AF976" s="1053"/>
      <c r="AG976" s="1053"/>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hidden="1" customHeight="1" x14ac:dyDescent="0.15">
      <c r="A977" s="1052">
        <v>17</v>
      </c>
      <c r="B977" s="105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3"/>
      <c r="AD977" s="1053"/>
      <c r="AE977" s="1053"/>
      <c r="AF977" s="1053"/>
      <c r="AG977" s="1053"/>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hidden="1" customHeight="1" x14ac:dyDescent="0.15">
      <c r="A978" s="1052">
        <v>18</v>
      </c>
      <c r="B978" s="105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3"/>
      <c r="AD978" s="1053"/>
      <c r="AE978" s="1053"/>
      <c r="AF978" s="1053"/>
      <c r="AG978" s="1053"/>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hidden="1" customHeight="1" x14ac:dyDescent="0.15">
      <c r="A979" s="1052">
        <v>19</v>
      </c>
      <c r="B979" s="105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3"/>
      <c r="AD979" s="1053"/>
      <c r="AE979" s="1053"/>
      <c r="AF979" s="1053"/>
      <c r="AG979" s="1053"/>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hidden="1" customHeight="1" x14ac:dyDescent="0.15">
      <c r="A980" s="1052">
        <v>20</v>
      </c>
      <c r="B980" s="105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3"/>
      <c r="AD980" s="1053"/>
      <c r="AE980" s="1053"/>
      <c r="AF980" s="1053"/>
      <c r="AG980" s="1053"/>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hidden="1" customHeight="1" x14ac:dyDescent="0.15">
      <c r="A981" s="1052">
        <v>21</v>
      </c>
      <c r="B981" s="105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3"/>
      <c r="AD981" s="1053"/>
      <c r="AE981" s="1053"/>
      <c r="AF981" s="1053"/>
      <c r="AG981" s="1053"/>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hidden="1" customHeight="1" x14ac:dyDescent="0.15">
      <c r="A982" s="1052">
        <v>22</v>
      </c>
      <c r="B982" s="105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3"/>
      <c r="AD982" s="1053"/>
      <c r="AE982" s="1053"/>
      <c r="AF982" s="1053"/>
      <c r="AG982" s="1053"/>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hidden="1" customHeight="1" x14ac:dyDescent="0.15">
      <c r="A983" s="1052">
        <v>23</v>
      </c>
      <c r="B983" s="105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3"/>
      <c r="AD983" s="1053"/>
      <c r="AE983" s="1053"/>
      <c r="AF983" s="1053"/>
      <c r="AG983" s="1053"/>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hidden="1" customHeight="1" x14ac:dyDescent="0.15">
      <c r="A984" s="1052">
        <v>24</v>
      </c>
      <c r="B984" s="105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3"/>
      <c r="AD984" s="1053"/>
      <c r="AE984" s="1053"/>
      <c r="AF984" s="1053"/>
      <c r="AG984" s="1053"/>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hidden="1" customHeight="1" x14ac:dyDescent="0.15">
      <c r="A985" s="1052">
        <v>25</v>
      </c>
      <c r="B985" s="105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3"/>
      <c r="AD985" s="1053"/>
      <c r="AE985" s="1053"/>
      <c r="AF985" s="1053"/>
      <c r="AG985" s="1053"/>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hidden="1" customHeight="1" x14ac:dyDescent="0.15">
      <c r="A986" s="1052">
        <v>26</v>
      </c>
      <c r="B986" s="105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3"/>
      <c r="AD986" s="1053"/>
      <c r="AE986" s="1053"/>
      <c r="AF986" s="1053"/>
      <c r="AG986" s="1053"/>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hidden="1" customHeight="1" x14ac:dyDescent="0.15">
      <c r="A987" s="1052">
        <v>27</v>
      </c>
      <c r="B987" s="105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3"/>
      <c r="AD987" s="1053"/>
      <c r="AE987" s="1053"/>
      <c r="AF987" s="1053"/>
      <c r="AG987" s="1053"/>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hidden="1" customHeight="1" x14ac:dyDescent="0.15">
      <c r="A988" s="1052">
        <v>28</v>
      </c>
      <c r="B988" s="105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3"/>
      <c r="AD988" s="1053"/>
      <c r="AE988" s="1053"/>
      <c r="AF988" s="1053"/>
      <c r="AG988" s="1053"/>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hidden="1" customHeight="1" x14ac:dyDescent="0.15">
      <c r="A989" s="1052">
        <v>29</v>
      </c>
      <c r="B989" s="105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3"/>
      <c r="AD989" s="1053"/>
      <c r="AE989" s="1053"/>
      <c r="AF989" s="1053"/>
      <c r="AG989" s="1053"/>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hidden="1" customHeight="1" x14ac:dyDescent="0.15">
      <c r="A990" s="1052">
        <v>30</v>
      </c>
      <c r="B990" s="105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3"/>
      <c r="AD990" s="1053"/>
      <c r="AE990" s="1053"/>
      <c r="AF990" s="1053"/>
      <c r="AG990" s="1053"/>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3"/>
      <c r="B993" s="363"/>
      <c r="C993" s="363" t="s">
        <v>26</v>
      </c>
      <c r="D993" s="363"/>
      <c r="E993" s="363"/>
      <c r="F993" s="363"/>
      <c r="G993" s="363"/>
      <c r="H993" s="363"/>
      <c r="I993" s="363"/>
      <c r="J993" s="152" t="s">
        <v>295</v>
      </c>
      <c r="K993" s="364"/>
      <c r="L993" s="364"/>
      <c r="M993" s="364"/>
      <c r="N993" s="364"/>
      <c r="O993" s="364"/>
      <c r="P993" s="247" t="s">
        <v>27</v>
      </c>
      <c r="Q993" s="247"/>
      <c r="R993" s="247"/>
      <c r="S993" s="247"/>
      <c r="T993" s="247"/>
      <c r="U993" s="247"/>
      <c r="V993" s="247"/>
      <c r="W993" s="247"/>
      <c r="X993" s="247"/>
      <c r="Y993" s="365" t="s">
        <v>347</v>
      </c>
      <c r="Z993" s="366"/>
      <c r="AA993" s="366"/>
      <c r="AB993" s="366"/>
      <c r="AC993" s="152" t="s">
        <v>332</v>
      </c>
      <c r="AD993" s="152"/>
      <c r="AE993" s="152"/>
      <c r="AF993" s="152"/>
      <c r="AG993" s="152"/>
      <c r="AH993" s="365" t="s">
        <v>257</v>
      </c>
      <c r="AI993" s="363"/>
      <c r="AJ993" s="363"/>
      <c r="AK993" s="363"/>
      <c r="AL993" s="363" t="s">
        <v>21</v>
      </c>
      <c r="AM993" s="363"/>
      <c r="AN993" s="363"/>
      <c r="AO993" s="367"/>
      <c r="AP993" s="368" t="s">
        <v>296</v>
      </c>
      <c r="AQ993" s="368"/>
      <c r="AR993" s="368"/>
      <c r="AS993" s="368"/>
      <c r="AT993" s="368"/>
      <c r="AU993" s="368"/>
      <c r="AV993" s="368"/>
      <c r="AW993" s="368"/>
      <c r="AX993" s="368"/>
      <c r="AY993" s="34">
        <f t="shared" ref="AY993:AY994" si="27">$AY$991</f>
        <v>0</v>
      </c>
    </row>
    <row r="994" spans="1:51" ht="26.25" hidden="1" customHeight="1" x14ac:dyDescent="0.15">
      <c r="A994" s="1052">
        <v>1</v>
      </c>
      <c r="B994" s="105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3"/>
      <c r="AD994" s="1053"/>
      <c r="AE994" s="1053"/>
      <c r="AF994" s="1053"/>
      <c r="AG994" s="1053"/>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hidden="1" customHeight="1" x14ac:dyDescent="0.15">
      <c r="A995" s="1052">
        <v>2</v>
      </c>
      <c r="B995" s="105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3"/>
      <c r="AD995" s="1053"/>
      <c r="AE995" s="1053"/>
      <c r="AF995" s="1053"/>
      <c r="AG995" s="1053"/>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hidden="1" customHeight="1" x14ac:dyDescent="0.15">
      <c r="A996" s="1052">
        <v>3</v>
      </c>
      <c r="B996" s="105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3"/>
      <c r="AD996" s="1053"/>
      <c r="AE996" s="1053"/>
      <c r="AF996" s="1053"/>
      <c r="AG996" s="1053"/>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hidden="1" customHeight="1" x14ac:dyDescent="0.15">
      <c r="A997" s="1052">
        <v>4</v>
      </c>
      <c r="B997" s="105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3"/>
      <c r="AD997" s="1053"/>
      <c r="AE997" s="1053"/>
      <c r="AF997" s="1053"/>
      <c r="AG997" s="1053"/>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hidden="1" customHeight="1" x14ac:dyDescent="0.15">
      <c r="A998" s="1052">
        <v>5</v>
      </c>
      <c r="B998" s="105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3"/>
      <c r="AD998" s="1053"/>
      <c r="AE998" s="1053"/>
      <c r="AF998" s="1053"/>
      <c r="AG998" s="1053"/>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hidden="1" customHeight="1" x14ac:dyDescent="0.15">
      <c r="A999" s="1052">
        <v>6</v>
      </c>
      <c r="B999" s="105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3"/>
      <c r="AD999" s="1053"/>
      <c r="AE999" s="1053"/>
      <c r="AF999" s="1053"/>
      <c r="AG999" s="1053"/>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hidden="1" customHeight="1" x14ac:dyDescent="0.15">
      <c r="A1000" s="1052">
        <v>7</v>
      </c>
      <c r="B1000" s="105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3"/>
      <c r="AD1000" s="1053"/>
      <c r="AE1000" s="1053"/>
      <c r="AF1000" s="1053"/>
      <c r="AG1000" s="1053"/>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hidden="1" customHeight="1" x14ac:dyDescent="0.15">
      <c r="A1001" s="1052">
        <v>8</v>
      </c>
      <c r="B1001" s="105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3"/>
      <c r="AD1001" s="1053"/>
      <c r="AE1001" s="1053"/>
      <c r="AF1001" s="1053"/>
      <c r="AG1001" s="1053"/>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hidden="1" customHeight="1" x14ac:dyDescent="0.15">
      <c r="A1002" s="1052">
        <v>9</v>
      </c>
      <c r="B1002" s="105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3"/>
      <c r="AD1002" s="1053"/>
      <c r="AE1002" s="1053"/>
      <c r="AF1002" s="1053"/>
      <c r="AG1002" s="1053"/>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hidden="1" customHeight="1" x14ac:dyDescent="0.15">
      <c r="A1003" s="1052">
        <v>10</v>
      </c>
      <c r="B1003" s="105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3"/>
      <c r="AD1003" s="1053"/>
      <c r="AE1003" s="1053"/>
      <c r="AF1003" s="1053"/>
      <c r="AG1003" s="1053"/>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hidden="1" customHeight="1" x14ac:dyDescent="0.15">
      <c r="A1004" s="1052">
        <v>11</v>
      </c>
      <c r="B1004" s="105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3"/>
      <c r="AD1004" s="1053"/>
      <c r="AE1004" s="1053"/>
      <c r="AF1004" s="1053"/>
      <c r="AG1004" s="1053"/>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hidden="1" customHeight="1" x14ac:dyDescent="0.15">
      <c r="A1005" s="1052">
        <v>12</v>
      </c>
      <c r="B1005" s="105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3"/>
      <c r="AD1005" s="1053"/>
      <c r="AE1005" s="1053"/>
      <c r="AF1005" s="1053"/>
      <c r="AG1005" s="1053"/>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hidden="1" customHeight="1" x14ac:dyDescent="0.15">
      <c r="A1006" s="1052">
        <v>13</v>
      </c>
      <c r="B1006" s="105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3"/>
      <c r="AD1006" s="1053"/>
      <c r="AE1006" s="1053"/>
      <c r="AF1006" s="1053"/>
      <c r="AG1006" s="1053"/>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hidden="1" customHeight="1" x14ac:dyDescent="0.15">
      <c r="A1007" s="1052">
        <v>14</v>
      </c>
      <c r="B1007" s="105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3"/>
      <c r="AD1007" s="1053"/>
      <c r="AE1007" s="1053"/>
      <c r="AF1007" s="1053"/>
      <c r="AG1007" s="1053"/>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hidden="1" customHeight="1" x14ac:dyDescent="0.15">
      <c r="A1008" s="1052">
        <v>15</v>
      </c>
      <c r="B1008" s="105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3"/>
      <c r="AD1008" s="1053"/>
      <c r="AE1008" s="1053"/>
      <c r="AF1008" s="1053"/>
      <c r="AG1008" s="1053"/>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hidden="1" customHeight="1" x14ac:dyDescent="0.15">
      <c r="A1009" s="1052">
        <v>16</v>
      </c>
      <c r="B1009" s="105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3"/>
      <c r="AD1009" s="1053"/>
      <c r="AE1009" s="1053"/>
      <c r="AF1009" s="1053"/>
      <c r="AG1009" s="1053"/>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hidden="1" customHeight="1" x14ac:dyDescent="0.15">
      <c r="A1010" s="1052">
        <v>17</v>
      </c>
      <c r="B1010" s="105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3"/>
      <c r="AD1010" s="1053"/>
      <c r="AE1010" s="1053"/>
      <c r="AF1010" s="1053"/>
      <c r="AG1010" s="1053"/>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hidden="1" customHeight="1" x14ac:dyDescent="0.15">
      <c r="A1011" s="1052">
        <v>18</v>
      </c>
      <c r="B1011" s="105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3"/>
      <c r="AD1011" s="1053"/>
      <c r="AE1011" s="1053"/>
      <c r="AF1011" s="1053"/>
      <c r="AG1011" s="1053"/>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hidden="1" customHeight="1" x14ac:dyDescent="0.15">
      <c r="A1012" s="1052">
        <v>19</v>
      </c>
      <c r="B1012" s="105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3"/>
      <c r="AD1012" s="1053"/>
      <c r="AE1012" s="1053"/>
      <c r="AF1012" s="1053"/>
      <c r="AG1012" s="1053"/>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hidden="1" customHeight="1" x14ac:dyDescent="0.15">
      <c r="A1013" s="1052">
        <v>20</v>
      </c>
      <c r="B1013" s="105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3"/>
      <c r="AD1013" s="1053"/>
      <c r="AE1013" s="1053"/>
      <c r="AF1013" s="1053"/>
      <c r="AG1013" s="1053"/>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hidden="1" customHeight="1" x14ac:dyDescent="0.15">
      <c r="A1014" s="1052">
        <v>21</v>
      </c>
      <c r="B1014" s="105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3"/>
      <c r="AD1014" s="1053"/>
      <c r="AE1014" s="1053"/>
      <c r="AF1014" s="1053"/>
      <c r="AG1014" s="1053"/>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hidden="1" customHeight="1" x14ac:dyDescent="0.15">
      <c r="A1015" s="1052">
        <v>22</v>
      </c>
      <c r="B1015" s="105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3"/>
      <c r="AD1015" s="1053"/>
      <c r="AE1015" s="1053"/>
      <c r="AF1015" s="1053"/>
      <c r="AG1015" s="1053"/>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hidden="1" customHeight="1" x14ac:dyDescent="0.15">
      <c r="A1016" s="1052">
        <v>23</v>
      </c>
      <c r="B1016" s="105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3"/>
      <c r="AD1016" s="1053"/>
      <c r="AE1016" s="1053"/>
      <c r="AF1016" s="1053"/>
      <c r="AG1016" s="1053"/>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hidden="1" customHeight="1" x14ac:dyDescent="0.15">
      <c r="A1017" s="1052">
        <v>24</v>
      </c>
      <c r="B1017" s="105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3"/>
      <c r="AD1017" s="1053"/>
      <c r="AE1017" s="1053"/>
      <c r="AF1017" s="1053"/>
      <c r="AG1017" s="1053"/>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hidden="1" customHeight="1" x14ac:dyDescent="0.15">
      <c r="A1018" s="1052">
        <v>25</v>
      </c>
      <c r="B1018" s="105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3"/>
      <c r="AD1018" s="1053"/>
      <c r="AE1018" s="1053"/>
      <c r="AF1018" s="1053"/>
      <c r="AG1018" s="1053"/>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hidden="1" customHeight="1" x14ac:dyDescent="0.15">
      <c r="A1019" s="1052">
        <v>26</v>
      </c>
      <c r="B1019" s="105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3"/>
      <c r="AD1019" s="1053"/>
      <c r="AE1019" s="1053"/>
      <c r="AF1019" s="1053"/>
      <c r="AG1019" s="1053"/>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hidden="1" customHeight="1" x14ac:dyDescent="0.15">
      <c r="A1020" s="1052">
        <v>27</v>
      </c>
      <c r="B1020" s="105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3"/>
      <c r="AD1020" s="1053"/>
      <c r="AE1020" s="1053"/>
      <c r="AF1020" s="1053"/>
      <c r="AG1020" s="1053"/>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hidden="1" customHeight="1" x14ac:dyDescent="0.15">
      <c r="A1021" s="1052">
        <v>28</v>
      </c>
      <c r="B1021" s="105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3"/>
      <c r="AD1021" s="1053"/>
      <c r="AE1021" s="1053"/>
      <c r="AF1021" s="1053"/>
      <c r="AG1021" s="1053"/>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hidden="1" customHeight="1" x14ac:dyDescent="0.15">
      <c r="A1022" s="1052">
        <v>29</v>
      </c>
      <c r="B1022" s="105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3"/>
      <c r="AD1022" s="1053"/>
      <c r="AE1022" s="1053"/>
      <c r="AF1022" s="1053"/>
      <c r="AG1022" s="1053"/>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hidden="1" customHeight="1" x14ac:dyDescent="0.15">
      <c r="A1023" s="1052">
        <v>30</v>
      </c>
      <c r="B1023" s="105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3"/>
      <c r="AD1023" s="1053"/>
      <c r="AE1023" s="1053"/>
      <c r="AF1023" s="1053"/>
      <c r="AG1023" s="1053"/>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3"/>
      <c r="B1026" s="363"/>
      <c r="C1026" s="363" t="s">
        <v>26</v>
      </c>
      <c r="D1026" s="363"/>
      <c r="E1026" s="363"/>
      <c r="F1026" s="363"/>
      <c r="G1026" s="363"/>
      <c r="H1026" s="363"/>
      <c r="I1026" s="363"/>
      <c r="J1026" s="152" t="s">
        <v>295</v>
      </c>
      <c r="K1026" s="364"/>
      <c r="L1026" s="364"/>
      <c r="M1026" s="364"/>
      <c r="N1026" s="364"/>
      <c r="O1026" s="364"/>
      <c r="P1026" s="247" t="s">
        <v>27</v>
      </c>
      <c r="Q1026" s="247"/>
      <c r="R1026" s="247"/>
      <c r="S1026" s="247"/>
      <c r="T1026" s="247"/>
      <c r="U1026" s="247"/>
      <c r="V1026" s="247"/>
      <c r="W1026" s="247"/>
      <c r="X1026" s="247"/>
      <c r="Y1026" s="365" t="s">
        <v>347</v>
      </c>
      <c r="Z1026" s="366"/>
      <c r="AA1026" s="366"/>
      <c r="AB1026" s="366"/>
      <c r="AC1026" s="152" t="s">
        <v>332</v>
      </c>
      <c r="AD1026" s="152"/>
      <c r="AE1026" s="152"/>
      <c r="AF1026" s="152"/>
      <c r="AG1026" s="152"/>
      <c r="AH1026" s="365" t="s">
        <v>257</v>
      </c>
      <c r="AI1026" s="363"/>
      <c r="AJ1026" s="363"/>
      <c r="AK1026" s="363"/>
      <c r="AL1026" s="363" t="s">
        <v>21</v>
      </c>
      <c r="AM1026" s="363"/>
      <c r="AN1026" s="363"/>
      <c r="AO1026" s="367"/>
      <c r="AP1026" s="368" t="s">
        <v>296</v>
      </c>
      <c r="AQ1026" s="368"/>
      <c r="AR1026" s="368"/>
      <c r="AS1026" s="368"/>
      <c r="AT1026" s="368"/>
      <c r="AU1026" s="368"/>
      <c r="AV1026" s="368"/>
      <c r="AW1026" s="368"/>
      <c r="AX1026" s="368"/>
      <c r="AY1026" s="34">
        <f t="shared" ref="AY1026:AY1027" si="28">$AY$1024</f>
        <v>0</v>
      </c>
    </row>
    <row r="1027" spans="1:51" ht="26.25" hidden="1" customHeight="1" x14ac:dyDescent="0.15">
      <c r="A1027" s="1052">
        <v>1</v>
      </c>
      <c r="B1027" s="105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3"/>
      <c r="AD1027" s="1053"/>
      <c r="AE1027" s="1053"/>
      <c r="AF1027" s="1053"/>
      <c r="AG1027" s="1053"/>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hidden="1" customHeight="1" x14ac:dyDescent="0.15">
      <c r="A1028" s="1052">
        <v>2</v>
      </c>
      <c r="B1028" s="105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3"/>
      <c r="AD1028" s="1053"/>
      <c r="AE1028" s="1053"/>
      <c r="AF1028" s="1053"/>
      <c r="AG1028" s="1053"/>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hidden="1" customHeight="1" x14ac:dyDescent="0.15">
      <c r="A1029" s="1052">
        <v>3</v>
      </c>
      <c r="B1029" s="105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3"/>
      <c r="AD1029" s="1053"/>
      <c r="AE1029" s="1053"/>
      <c r="AF1029" s="1053"/>
      <c r="AG1029" s="1053"/>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hidden="1" customHeight="1" x14ac:dyDescent="0.15">
      <c r="A1030" s="1052">
        <v>4</v>
      </c>
      <c r="B1030" s="105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3"/>
      <c r="AD1030" s="1053"/>
      <c r="AE1030" s="1053"/>
      <c r="AF1030" s="1053"/>
      <c r="AG1030" s="1053"/>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hidden="1" customHeight="1" x14ac:dyDescent="0.15">
      <c r="A1031" s="1052">
        <v>5</v>
      </c>
      <c r="B1031" s="105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3"/>
      <c r="AD1031" s="1053"/>
      <c r="AE1031" s="1053"/>
      <c r="AF1031" s="1053"/>
      <c r="AG1031" s="1053"/>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hidden="1" customHeight="1" x14ac:dyDescent="0.15">
      <c r="A1032" s="1052">
        <v>6</v>
      </c>
      <c r="B1032" s="105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3"/>
      <c r="AD1032" s="1053"/>
      <c r="AE1032" s="1053"/>
      <c r="AF1032" s="1053"/>
      <c r="AG1032" s="1053"/>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hidden="1" customHeight="1" x14ac:dyDescent="0.15">
      <c r="A1033" s="1052">
        <v>7</v>
      </c>
      <c r="B1033" s="105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3"/>
      <c r="AD1033" s="1053"/>
      <c r="AE1033" s="1053"/>
      <c r="AF1033" s="1053"/>
      <c r="AG1033" s="1053"/>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hidden="1" customHeight="1" x14ac:dyDescent="0.15">
      <c r="A1034" s="1052">
        <v>8</v>
      </c>
      <c r="B1034" s="105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3"/>
      <c r="AD1034" s="1053"/>
      <c r="AE1034" s="1053"/>
      <c r="AF1034" s="1053"/>
      <c r="AG1034" s="1053"/>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hidden="1" customHeight="1" x14ac:dyDescent="0.15">
      <c r="A1035" s="1052">
        <v>9</v>
      </c>
      <c r="B1035" s="105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3"/>
      <c r="AD1035" s="1053"/>
      <c r="AE1035" s="1053"/>
      <c r="AF1035" s="1053"/>
      <c r="AG1035" s="1053"/>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hidden="1" customHeight="1" x14ac:dyDescent="0.15">
      <c r="A1036" s="1052">
        <v>10</v>
      </c>
      <c r="B1036" s="105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3"/>
      <c r="AD1036" s="1053"/>
      <c r="AE1036" s="1053"/>
      <c r="AF1036" s="1053"/>
      <c r="AG1036" s="1053"/>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hidden="1" customHeight="1" x14ac:dyDescent="0.15">
      <c r="A1037" s="1052">
        <v>11</v>
      </c>
      <c r="B1037" s="105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3"/>
      <c r="AD1037" s="1053"/>
      <c r="AE1037" s="1053"/>
      <c r="AF1037" s="1053"/>
      <c r="AG1037" s="1053"/>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hidden="1" customHeight="1" x14ac:dyDescent="0.15">
      <c r="A1038" s="1052">
        <v>12</v>
      </c>
      <c r="B1038" s="105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3"/>
      <c r="AD1038" s="1053"/>
      <c r="AE1038" s="1053"/>
      <c r="AF1038" s="1053"/>
      <c r="AG1038" s="1053"/>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hidden="1" customHeight="1" x14ac:dyDescent="0.15">
      <c r="A1039" s="1052">
        <v>13</v>
      </c>
      <c r="B1039" s="105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3"/>
      <c r="AD1039" s="1053"/>
      <c r="AE1039" s="1053"/>
      <c r="AF1039" s="1053"/>
      <c r="AG1039" s="1053"/>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hidden="1" customHeight="1" x14ac:dyDescent="0.15">
      <c r="A1040" s="1052">
        <v>14</v>
      </c>
      <c r="B1040" s="105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3"/>
      <c r="AD1040" s="1053"/>
      <c r="AE1040" s="1053"/>
      <c r="AF1040" s="1053"/>
      <c r="AG1040" s="1053"/>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hidden="1" customHeight="1" x14ac:dyDescent="0.15">
      <c r="A1041" s="1052">
        <v>15</v>
      </c>
      <c r="B1041" s="105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3"/>
      <c r="AD1041" s="1053"/>
      <c r="AE1041" s="1053"/>
      <c r="AF1041" s="1053"/>
      <c r="AG1041" s="1053"/>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hidden="1" customHeight="1" x14ac:dyDescent="0.15">
      <c r="A1042" s="1052">
        <v>16</v>
      </c>
      <c r="B1042" s="105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3"/>
      <c r="AD1042" s="1053"/>
      <c r="AE1042" s="1053"/>
      <c r="AF1042" s="1053"/>
      <c r="AG1042" s="1053"/>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hidden="1" customHeight="1" x14ac:dyDescent="0.15">
      <c r="A1043" s="1052">
        <v>17</v>
      </c>
      <c r="B1043" s="105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3"/>
      <c r="AD1043" s="1053"/>
      <c r="AE1043" s="1053"/>
      <c r="AF1043" s="1053"/>
      <c r="AG1043" s="1053"/>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hidden="1" customHeight="1" x14ac:dyDescent="0.15">
      <c r="A1044" s="1052">
        <v>18</v>
      </c>
      <c r="B1044" s="105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3"/>
      <c r="AD1044" s="1053"/>
      <c r="AE1044" s="1053"/>
      <c r="AF1044" s="1053"/>
      <c r="AG1044" s="1053"/>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hidden="1" customHeight="1" x14ac:dyDescent="0.15">
      <c r="A1045" s="1052">
        <v>19</v>
      </c>
      <c r="B1045" s="105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3"/>
      <c r="AD1045" s="1053"/>
      <c r="AE1045" s="1053"/>
      <c r="AF1045" s="1053"/>
      <c r="AG1045" s="1053"/>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hidden="1" customHeight="1" x14ac:dyDescent="0.15">
      <c r="A1046" s="1052">
        <v>20</v>
      </c>
      <c r="B1046" s="105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3"/>
      <c r="AD1046" s="1053"/>
      <c r="AE1046" s="1053"/>
      <c r="AF1046" s="1053"/>
      <c r="AG1046" s="1053"/>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hidden="1" customHeight="1" x14ac:dyDescent="0.15">
      <c r="A1047" s="1052">
        <v>21</v>
      </c>
      <c r="B1047" s="105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3"/>
      <c r="AD1047" s="1053"/>
      <c r="AE1047" s="1053"/>
      <c r="AF1047" s="1053"/>
      <c r="AG1047" s="1053"/>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hidden="1" customHeight="1" x14ac:dyDescent="0.15">
      <c r="A1048" s="1052">
        <v>22</v>
      </c>
      <c r="B1048" s="105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3"/>
      <c r="AD1048" s="1053"/>
      <c r="AE1048" s="1053"/>
      <c r="AF1048" s="1053"/>
      <c r="AG1048" s="1053"/>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hidden="1" customHeight="1" x14ac:dyDescent="0.15">
      <c r="A1049" s="1052">
        <v>23</v>
      </c>
      <c r="B1049" s="105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3"/>
      <c r="AD1049" s="1053"/>
      <c r="AE1049" s="1053"/>
      <c r="AF1049" s="1053"/>
      <c r="AG1049" s="1053"/>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hidden="1" customHeight="1" x14ac:dyDescent="0.15">
      <c r="A1050" s="1052">
        <v>24</v>
      </c>
      <c r="B1050" s="105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3"/>
      <c r="AD1050" s="1053"/>
      <c r="AE1050" s="1053"/>
      <c r="AF1050" s="1053"/>
      <c r="AG1050" s="1053"/>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hidden="1" customHeight="1" x14ac:dyDescent="0.15">
      <c r="A1051" s="1052">
        <v>25</v>
      </c>
      <c r="B1051" s="105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3"/>
      <c r="AD1051" s="1053"/>
      <c r="AE1051" s="1053"/>
      <c r="AF1051" s="1053"/>
      <c r="AG1051" s="1053"/>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hidden="1" customHeight="1" x14ac:dyDescent="0.15">
      <c r="A1052" s="1052">
        <v>26</v>
      </c>
      <c r="B1052" s="105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3"/>
      <c r="AD1052" s="1053"/>
      <c r="AE1052" s="1053"/>
      <c r="AF1052" s="1053"/>
      <c r="AG1052" s="1053"/>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hidden="1" customHeight="1" x14ac:dyDescent="0.15">
      <c r="A1053" s="1052">
        <v>27</v>
      </c>
      <c r="B1053" s="105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3"/>
      <c r="AD1053" s="1053"/>
      <c r="AE1053" s="1053"/>
      <c r="AF1053" s="1053"/>
      <c r="AG1053" s="1053"/>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hidden="1" customHeight="1" x14ac:dyDescent="0.15">
      <c r="A1054" s="1052">
        <v>28</v>
      </c>
      <c r="B1054" s="105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3"/>
      <c r="AD1054" s="1053"/>
      <c r="AE1054" s="1053"/>
      <c r="AF1054" s="1053"/>
      <c r="AG1054" s="1053"/>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hidden="1" customHeight="1" x14ac:dyDescent="0.15">
      <c r="A1055" s="1052">
        <v>29</v>
      </c>
      <c r="B1055" s="105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3"/>
      <c r="AD1055" s="1053"/>
      <c r="AE1055" s="1053"/>
      <c r="AF1055" s="1053"/>
      <c r="AG1055" s="1053"/>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hidden="1" customHeight="1" x14ac:dyDescent="0.15">
      <c r="A1056" s="1052">
        <v>30</v>
      </c>
      <c r="B1056" s="105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3"/>
      <c r="AD1056" s="1053"/>
      <c r="AE1056" s="1053"/>
      <c r="AF1056" s="1053"/>
      <c r="AG1056" s="1053"/>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3"/>
      <c r="B1059" s="363"/>
      <c r="C1059" s="363" t="s">
        <v>26</v>
      </c>
      <c r="D1059" s="363"/>
      <c r="E1059" s="363"/>
      <c r="F1059" s="363"/>
      <c r="G1059" s="363"/>
      <c r="H1059" s="363"/>
      <c r="I1059" s="363"/>
      <c r="J1059" s="152" t="s">
        <v>295</v>
      </c>
      <c r="K1059" s="364"/>
      <c r="L1059" s="364"/>
      <c r="M1059" s="364"/>
      <c r="N1059" s="364"/>
      <c r="O1059" s="364"/>
      <c r="P1059" s="247" t="s">
        <v>27</v>
      </c>
      <c r="Q1059" s="247"/>
      <c r="R1059" s="247"/>
      <c r="S1059" s="247"/>
      <c r="T1059" s="247"/>
      <c r="U1059" s="247"/>
      <c r="V1059" s="247"/>
      <c r="W1059" s="247"/>
      <c r="X1059" s="247"/>
      <c r="Y1059" s="365" t="s">
        <v>347</v>
      </c>
      <c r="Z1059" s="366"/>
      <c r="AA1059" s="366"/>
      <c r="AB1059" s="366"/>
      <c r="AC1059" s="152" t="s">
        <v>332</v>
      </c>
      <c r="AD1059" s="152"/>
      <c r="AE1059" s="152"/>
      <c r="AF1059" s="152"/>
      <c r="AG1059" s="152"/>
      <c r="AH1059" s="365" t="s">
        <v>257</v>
      </c>
      <c r="AI1059" s="363"/>
      <c r="AJ1059" s="363"/>
      <c r="AK1059" s="363"/>
      <c r="AL1059" s="363" t="s">
        <v>21</v>
      </c>
      <c r="AM1059" s="363"/>
      <c r="AN1059" s="363"/>
      <c r="AO1059" s="367"/>
      <c r="AP1059" s="368" t="s">
        <v>296</v>
      </c>
      <c r="AQ1059" s="368"/>
      <c r="AR1059" s="368"/>
      <c r="AS1059" s="368"/>
      <c r="AT1059" s="368"/>
      <c r="AU1059" s="368"/>
      <c r="AV1059" s="368"/>
      <c r="AW1059" s="368"/>
      <c r="AX1059" s="368"/>
      <c r="AY1059" s="34">
        <f t="shared" ref="AY1059:AY1060" si="29">$AY$1057</f>
        <v>0</v>
      </c>
    </row>
    <row r="1060" spans="1:51" ht="26.25" hidden="1" customHeight="1" x14ac:dyDescent="0.15">
      <c r="A1060" s="1052">
        <v>1</v>
      </c>
      <c r="B1060" s="105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3"/>
      <c r="AD1060" s="1053"/>
      <c r="AE1060" s="1053"/>
      <c r="AF1060" s="1053"/>
      <c r="AG1060" s="1053"/>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hidden="1" customHeight="1" x14ac:dyDescent="0.15">
      <c r="A1061" s="1052">
        <v>2</v>
      </c>
      <c r="B1061" s="105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3"/>
      <c r="AD1061" s="1053"/>
      <c r="AE1061" s="1053"/>
      <c r="AF1061" s="1053"/>
      <c r="AG1061" s="1053"/>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hidden="1" customHeight="1" x14ac:dyDescent="0.15">
      <c r="A1062" s="1052">
        <v>3</v>
      </c>
      <c r="B1062" s="105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3"/>
      <c r="AD1062" s="1053"/>
      <c r="AE1062" s="1053"/>
      <c r="AF1062" s="1053"/>
      <c r="AG1062" s="1053"/>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hidden="1" customHeight="1" x14ac:dyDescent="0.15">
      <c r="A1063" s="1052">
        <v>4</v>
      </c>
      <c r="B1063" s="105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3"/>
      <c r="AD1063" s="1053"/>
      <c r="AE1063" s="1053"/>
      <c r="AF1063" s="1053"/>
      <c r="AG1063" s="1053"/>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hidden="1" customHeight="1" x14ac:dyDescent="0.15">
      <c r="A1064" s="1052">
        <v>5</v>
      </c>
      <c r="B1064" s="105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3"/>
      <c r="AD1064" s="1053"/>
      <c r="AE1064" s="1053"/>
      <c r="AF1064" s="1053"/>
      <c r="AG1064" s="1053"/>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hidden="1" customHeight="1" x14ac:dyDescent="0.15">
      <c r="A1065" s="1052">
        <v>6</v>
      </c>
      <c r="B1065" s="105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3"/>
      <c r="AD1065" s="1053"/>
      <c r="AE1065" s="1053"/>
      <c r="AF1065" s="1053"/>
      <c r="AG1065" s="1053"/>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hidden="1" customHeight="1" x14ac:dyDescent="0.15">
      <c r="A1066" s="1052">
        <v>7</v>
      </c>
      <c r="B1066" s="105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3"/>
      <c r="AD1066" s="1053"/>
      <c r="AE1066" s="1053"/>
      <c r="AF1066" s="1053"/>
      <c r="AG1066" s="1053"/>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hidden="1" customHeight="1" x14ac:dyDescent="0.15">
      <c r="A1067" s="1052">
        <v>8</v>
      </c>
      <c r="B1067" s="105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3"/>
      <c r="AD1067" s="1053"/>
      <c r="AE1067" s="1053"/>
      <c r="AF1067" s="1053"/>
      <c r="AG1067" s="1053"/>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hidden="1" customHeight="1" x14ac:dyDescent="0.15">
      <c r="A1068" s="1052">
        <v>9</v>
      </c>
      <c r="B1068" s="105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3"/>
      <c r="AD1068" s="1053"/>
      <c r="AE1068" s="1053"/>
      <c r="AF1068" s="1053"/>
      <c r="AG1068" s="1053"/>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hidden="1" customHeight="1" x14ac:dyDescent="0.15">
      <c r="A1069" s="1052">
        <v>10</v>
      </c>
      <c r="B1069" s="105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3"/>
      <c r="AD1069" s="1053"/>
      <c r="AE1069" s="1053"/>
      <c r="AF1069" s="1053"/>
      <c r="AG1069" s="1053"/>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hidden="1" customHeight="1" x14ac:dyDescent="0.15">
      <c r="A1070" s="1052">
        <v>11</v>
      </c>
      <c r="B1070" s="105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3"/>
      <c r="AD1070" s="1053"/>
      <c r="AE1070" s="1053"/>
      <c r="AF1070" s="1053"/>
      <c r="AG1070" s="1053"/>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hidden="1" customHeight="1" x14ac:dyDescent="0.15">
      <c r="A1071" s="1052">
        <v>12</v>
      </c>
      <c r="B1071" s="105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3"/>
      <c r="AD1071" s="1053"/>
      <c r="AE1071" s="1053"/>
      <c r="AF1071" s="1053"/>
      <c r="AG1071" s="1053"/>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hidden="1" customHeight="1" x14ac:dyDescent="0.15">
      <c r="A1072" s="1052">
        <v>13</v>
      </c>
      <c r="B1072" s="105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3"/>
      <c r="AD1072" s="1053"/>
      <c r="AE1072" s="1053"/>
      <c r="AF1072" s="1053"/>
      <c r="AG1072" s="1053"/>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hidden="1" customHeight="1" x14ac:dyDescent="0.15">
      <c r="A1073" s="1052">
        <v>14</v>
      </c>
      <c r="B1073" s="105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3"/>
      <c r="AD1073" s="1053"/>
      <c r="AE1073" s="1053"/>
      <c r="AF1073" s="1053"/>
      <c r="AG1073" s="1053"/>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hidden="1" customHeight="1" x14ac:dyDescent="0.15">
      <c r="A1074" s="1052">
        <v>15</v>
      </c>
      <c r="B1074" s="105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3"/>
      <c r="AD1074" s="1053"/>
      <c r="AE1074" s="1053"/>
      <c r="AF1074" s="1053"/>
      <c r="AG1074" s="1053"/>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hidden="1" customHeight="1" x14ac:dyDescent="0.15">
      <c r="A1075" s="1052">
        <v>16</v>
      </c>
      <c r="B1075" s="105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3"/>
      <c r="AD1075" s="1053"/>
      <c r="AE1075" s="1053"/>
      <c r="AF1075" s="1053"/>
      <c r="AG1075" s="1053"/>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hidden="1" customHeight="1" x14ac:dyDescent="0.15">
      <c r="A1076" s="1052">
        <v>17</v>
      </c>
      <c r="B1076" s="105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3"/>
      <c r="AD1076" s="1053"/>
      <c r="AE1076" s="1053"/>
      <c r="AF1076" s="1053"/>
      <c r="AG1076" s="1053"/>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hidden="1" customHeight="1" x14ac:dyDescent="0.15">
      <c r="A1077" s="1052">
        <v>18</v>
      </c>
      <c r="B1077" s="105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3"/>
      <c r="AD1077" s="1053"/>
      <c r="AE1077" s="1053"/>
      <c r="AF1077" s="1053"/>
      <c r="AG1077" s="1053"/>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hidden="1" customHeight="1" x14ac:dyDescent="0.15">
      <c r="A1078" s="1052">
        <v>19</v>
      </c>
      <c r="B1078" s="105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3"/>
      <c r="AD1078" s="1053"/>
      <c r="AE1078" s="1053"/>
      <c r="AF1078" s="1053"/>
      <c r="AG1078" s="1053"/>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hidden="1" customHeight="1" x14ac:dyDescent="0.15">
      <c r="A1079" s="1052">
        <v>20</v>
      </c>
      <c r="B1079" s="105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3"/>
      <c r="AD1079" s="1053"/>
      <c r="AE1079" s="1053"/>
      <c r="AF1079" s="1053"/>
      <c r="AG1079" s="1053"/>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hidden="1" customHeight="1" x14ac:dyDescent="0.15">
      <c r="A1080" s="1052">
        <v>21</v>
      </c>
      <c r="B1080" s="105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3"/>
      <c r="AD1080" s="1053"/>
      <c r="AE1080" s="1053"/>
      <c r="AF1080" s="1053"/>
      <c r="AG1080" s="1053"/>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hidden="1" customHeight="1" x14ac:dyDescent="0.15">
      <c r="A1081" s="1052">
        <v>22</v>
      </c>
      <c r="B1081" s="105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3"/>
      <c r="AD1081" s="1053"/>
      <c r="AE1081" s="1053"/>
      <c r="AF1081" s="1053"/>
      <c r="AG1081" s="1053"/>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hidden="1" customHeight="1" x14ac:dyDescent="0.15">
      <c r="A1082" s="1052">
        <v>23</v>
      </c>
      <c r="B1082" s="105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3"/>
      <c r="AD1082" s="1053"/>
      <c r="AE1082" s="1053"/>
      <c r="AF1082" s="1053"/>
      <c r="AG1082" s="1053"/>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hidden="1" customHeight="1" x14ac:dyDescent="0.15">
      <c r="A1083" s="1052">
        <v>24</v>
      </c>
      <c r="B1083" s="105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3"/>
      <c r="AD1083" s="1053"/>
      <c r="AE1083" s="1053"/>
      <c r="AF1083" s="1053"/>
      <c r="AG1083" s="1053"/>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hidden="1" customHeight="1" x14ac:dyDescent="0.15">
      <c r="A1084" s="1052">
        <v>25</v>
      </c>
      <c r="B1084" s="105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3"/>
      <c r="AD1084" s="1053"/>
      <c r="AE1084" s="1053"/>
      <c r="AF1084" s="1053"/>
      <c r="AG1084" s="1053"/>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hidden="1" customHeight="1" x14ac:dyDescent="0.15">
      <c r="A1085" s="1052">
        <v>26</v>
      </c>
      <c r="B1085" s="105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3"/>
      <c r="AD1085" s="1053"/>
      <c r="AE1085" s="1053"/>
      <c r="AF1085" s="1053"/>
      <c r="AG1085" s="1053"/>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hidden="1" customHeight="1" x14ac:dyDescent="0.15">
      <c r="A1086" s="1052">
        <v>27</v>
      </c>
      <c r="B1086" s="105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3"/>
      <c r="AD1086" s="1053"/>
      <c r="AE1086" s="1053"/>
      <c r="AF1086" s="1053"/>
      <c r="AG1086" s="1053"/>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hidden="1" customHeight="1" x14ac:dyDescent="0.15">
      <c r="A1087" s="1052">
        <v>28</v>
      </c>
      <c r="B1087" s="105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3"/>
      <c r="AD1087" s="1053"/>
      <c r="AE1087" s="1053"/>
      <c r="AF1087" s="1053"/>
      <c r="AG1087" s="1053"/>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hidden="1" customHeight="1" x14ac:dyDescent="0.15">
      <c r="A1088" s="1052">
        <v>29</v>
      </c>
      <c r="B1088" s="105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3"/>
      <c r="AD1088" s="1053"/>
      <c r="AE1088" s="1053"/>
      <c r="AF1088" s="1053"/>
      <c r="AG1088" s="1053"/>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hidden="1" customHeight="1" x14ac:dyDescent="0.15">
      <c r="A1089" s="1052">
        <v>30</v>
      </c>
      <c r="B1089" s="105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3"/>
      <c r="AD1089" s="1053"/>
      <c r="AE1089" s="1053"/>
      <c r="AF1089" s="1053"/>
      <c r="AG1089" s="1053"/>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3"/>
      <c r="B1092" s="363"/>
      <c r="C1092" s="363" t="s">
        <v>26</v>
      </c>
      <c r="D1092" s="363"/>
      <c r="E1092" s="363"/>
      <c r="F1092" s="363"/>
      <c r="G1092" s="363"/>
      <c r="H1092" s="363"/>
      <c r="I1092" s="363"/>
      <c r="J1092" s="152" t="s">
        <v>295</v>
      </c>
      <c r="K1092" s="364"/>
      <c r="L1092" s="364"/>
      <c r="M1092" s="364"/>
      <c r="N1092" s="364"/>
      <c r="O1092" s="364"/>
      <c r="P1092" s="247" t="s">
        <v>27</v>
      </c>
      <c r="Q1092" s="247"/>
      <c r="R1092" s="247"/>
      <c r="S1092" s="247"/>
      <c r="T1092" s="247"/>
      <c r="U1092" s="247"/>
      <c r="V1092" s="247"/>
      <c r="W1092" s="247"/>
      <c r="X1092" s="247"/>
      <c r="Y1092" s="365" t="s">
        <v>347</v>
      </c>
      <c r="Z1092" s="366"/>
      <c r="AA1092" s="366"/>
      <c r="AB1092" s="366"/>
      <c r="AC1092" s="152" t="s">
        <v>332</v>
      </c>
      <c r="AD1092" s="152"/>
      <c r="AE1092" s="152"/>
      <c r="AF1092" s="152"/>
      <c r="AG1092" s="152"/>
      <c r="AH1092" s="365" t="s">
        <v>257</v>
      </c>
      <c r="AI1092" s="363"/>
      <c r="AJ1092" s="363"/>
      <c r="AK1092" s="363"/>
      <c r="AL1092" s="363" t="s">
        <v>21</v>
      </c>
      <c r="AM1092" s="363"/>
      <c r="AN1092" s="363"/>
      <c r="AO1092" s="367"/>
      <c r="AP1092" s="368" t="s">
        <v>296</v>
      </c>
      <c r="AQ1092" s="368"/>
      <c r="AR1092" s="368"/>
      <c r="AS1092" s="368"/>
      <c r="AT1092" s="368"/>
      <c r="AU1092" s="368"/>
      <c r="AV1092" s="368"/>
      <c r="AW1092" s="368"/>
      <c r="AX1092" s="368"/>
      <c r="AY1092">
        <f t="shared" ref="AY1092:AY1093" si="30">$AY$1090</f>
        <v>0</v>
      </c>
    </row>
    <row r="1093" spans="1:51" ht="26.25" hidden="1" customHeight="1" x14ac:dyDescent="0.15">
      <c r="A1093" s="1052">
        <v>1</v>
      </c>
      <c r="B1093" s="105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3"/>
      <c r="AD1093" s="1053"/>
      <c r="AE1093" s="1053"/>
      <c r="AF1093" s="1053"/>
      <c r="AG1093" s="1053"/>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hidden="1" customHeight="1" x14ac:dyDescent="0.15">
      <c r="A1094" s="1052">
        <v>2</v>
      </c>
      <c r="B1094" s="105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3"/>
      <c r="AD1094" s="1053"/>
      <c r="AE1094" s="1053"/>
      <c r="AF1094" s="1053"/>
      <c r="AG1094" s="1053"/>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hidden="1" customHeight="1" x14ac:dyDescent="0.15">
      <c r="A1095" s="1052">
        <v>3</v>
      </c>
      <c r="B1095" s="105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3"/>
      <c r="AD1095" s="1053"/>
      <c r="AE1095" s="1053"/>
      <c r="AF1095" s="1053"/>
      <c r="AG1095" s="1053"/>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hidden="1" customHeight="1" x14ac:dyDescent="0.15">
      <c r="A1096" s="1052">
        <v>4</v>
      </c>
      <c r="B1096" s="105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3"/>
      <c r="AD1096" s="1053"/>
      <c r="AE1096" s="1053"/>
      <c r="AF1096" s="1053"/>
      <c r="AG1096" s="1053"/>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hidden="1" customHeight="1" x14ac:dyDescent="0.15">
      <c r="A1097" s="1052">
        <v>5</v>
      </c>
      <c r="B1097" s="105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3"/>
      <c r="AD1097" s="1053"/>
      <c r="AE1097" s="1053"/>
      <c r="AF1097" s="1053"/>
      <c r="AG1097" s="1053"/>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hidden="1" customHeight="1" x14ac:dyDescent="0.15">
      <c r="A1098" s="1052">
        <v>6</v>
      </c>
      <c r="B1098" s="105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3"/>
      <c r="AD1098" s="1053"/>
      <c r="AE1098" s="1053"/>
      <c r="AF1098" s="1053"/>
      <c r="AG1098" s="1053"/>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hidden="1" customHeight="1" x14ac:dyDescent="0.15">
      <c r="A1099" s="1052">
        <v>7</v>
      </c>
      <c r="B1099" s="105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3"/>
      <c r="AD1099" s="1053"/>
      <c r="AE1099" s="1053"/>
      <c r="AF1099" s="1053"/>
      <c r="AG1099" s="1053"/>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hidden="1" customHeight="1" x14ac:dyDescent="0.15">
      <c r="A1100" s="1052">
        <v>8</v>
      </c>
      <c r="B1100" s="105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3"/>
      <c r="AD1100" s="1053"/>
      <c r="AE1100" s="1053"/>
      <c r="AF1100" s="1053"/>
      <c r="AG1100" s="1053"/>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hidden="1" customHeight="1" x14ac:dyDescent="0.15">
      <c r="A1101" s="1052">
        <v>9</v>
      </c>
      <c r="B1101" s="105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3"/>
      <c r="AD1101" s="1053"/>
      <c r="AE1101" s="1053"/>
      <c r="AF1101" s="1053"/>
      <c r="AG1101" s="1053"/>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hidden="1" customHeight="1" x14ac:dyDescent="0.15">
      <c r="A1102" s="1052">
        <v>10</v>
      </c>
      <c r="B1102" s="105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3"/>
      <c r="AD1102" s="1053"/>
      <c r="AE1102" s="1053"/>
      <c r="AF1102" s="1053"/>
      <c r="AG1102" s="1053"/>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hidden="1" customHeight="1" x14ac:dyDescent="0.15">
      <c r="A1103" s="1052">
        <v>11</v>
      </c>
      <c r="B1103" s="105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3"/>
      <c r="AD1103" s="1053"/>
      <c r="AE1103" s="1053"/>
      <c r="AF1103" s="1053"/>
      <c r="AG1103" s="1053"/>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hidden="1" customHeight="1" x14ac:dyDescent="0.15">
      <c r="A1104" s="1052">
        <v>12</v>
      </c>
      <c r="B1104" s="105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3"/>
      <c r="AD1104" s="1053"/>
      <c r="AE1104" s="1053"/>
      <c r="AF1104" s="1053"/>
      <c r="AG1104" s="1053"/>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hidden="1" customHeight="1" x14ac:dyDescent="0.15">
      <c r="A1105" s="1052">
        <v>13</v>
      </c>
      <c r="B1105" s="105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3"/>
      <c r="AD1105" s="1053"/>
      <c r="AE1105" s="1053"/>
      <c r="AF1105" s="1053"/>
      <c r="AG1105" s="1053"/>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hidden="1" customHeight="1" x14ac:dyDescent="0.15">
      <c r="A1106" s="1052">
        <v>14</v>
      </c>
      <c r="B1106" s="105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3"/>
      <c r="AD1106" s="1053"/>
      <c r="AE1106" s="1053"/>
      <c r="AF1106" s="1053"/>
      <c r="AG1106" s="1053"/>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hidden="1" customHeight="1" x14ac:dyDescent="0.15">
      <c r="A1107" s="1052">
        <v>15</v>
      </c>
      <c r="B1107" s="105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3"/>
      <c r="AD1107" s="1053"/>
      <c r="AE1107" s="1053"/>
      <c r="AF1107" s="1053"/>
      <c r="AG1107" s="1053"/>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hidden="1" customHeight="1" x14ac:dyDescent="0.15">
      <c r="A1108" s="1052">
        <v>16</v>
      </c>
      <c r="B1108" s="105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3"/>
      <c r="AD1108" s="1053"/>
      <c r="AE1108" s="1053"/>
      <c r="AF1108" s="1053"/>
      <c r="AG1108" s="1053"/>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hidden="1" customHeight="1" x14ac:dyDescent="0.15">
      <c r="A1109" s="1052">
        <v>17</v>
      </c>
      <c r="B1109" s="105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3"/>
      <c r="AD1109" s="1053"/>
      <c r="AE1109" s="1053"/>
      <c r="AF1109" s="1053"/>
      <c r="AG1109" s="1053"/>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hidden="1" customHeight="1" x14ac:dyDescent="0.15">
      <c r="A1110" s="1052">
        <v>18</v>
      </c>
      <c r="B1110" s="105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3"/>
      <c r="AD1110" s="1053"/>
      <c r="AE1110" s="1053"/>
      <c r="AF1110" s="1053"/>
      <c r="AG1110" s="1053"/>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hidden="1" customHeight="1" x14ac:dyDescent="0.15">
      <c r="A1111" s="1052">
        <v>19</v>
      </c>
      <c r="B1111" s="105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3"/>
      <c r="AD1111" s="1053"/>
      <c r="AE1111" s="1053"/>
      <c r="AF1111" s="1053"/>
      <c r="AG1111" s="1053"/>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hidden="1" customHeight="1" x14ac:dyDescent="0.15">
      <c r="A1112" s="1052">
        <v>20</v>
      </c>
      <c r="B1112" s="105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3"/>
      <c r="AD1112" s="1053"/>
      <c r="AE1112" s="1053"/>
      <c r="AF1112" s="1053"/>
      <c r="AG1112" s="1053"/>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hidden="1" customHeight="1" x14ac:dyDescent="0.15">
      <c r="A1113" s="1052">
        <v>21</v>
      </c>
      <c r="B1113" s="105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3"/>
      <c r="AD1113" s="1053"/>
      <c r="AE1113" s="1053"/>
      <c r="AF1113" s="1053"/>
      <c r="AG1113" s="1053"/>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hidden="1" customHeight="1" x14ac:dyDescent="0.15">
      <c r="A1114" s="1052">
        <v>22</v>
      </c>
      <c r="B1114" s="105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3"/>
      <c r="AD1114" s="1053"/>
      <c r="AE1114" s="1053"/>
      <c r="AF1114" s="1053"/>
      <c r="AG1114" s="1053"/>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hidden="1" customHeight="1" x14ac:dyDescent="0.15">
      <c r="A1115" s="1052">
        <v>23</v>
      </c>
      <c r="B1115" s="105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3"/>
      <c r="AD1115" s="1053"/>
      <c r="AE1115" s="1053"/>
      <c r="AF1115" s="1053"/>
      <c r="AG1115" s="1053"/>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hidden="1" customHeight="1" x14ac:dyDescent="0.15">
      <c r="A1116" s="1052">
        <v>24</v>
      </c>
      <c r="B1116" s="105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3"/>
      <c r="AD1116" s="1053"/>
      <c r="AE1116" s="1053"/>
      <c r="AF1116" s="1053"/>
      <c r="AG1116" s="1053"/>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hidden="1" customHeight="1" x14ac:dyDescent="0.15">
      <c r="A1117" s="1052">
        <v>25</v>
      </c>
      <c r="B1117" s="105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3"/>
      <c r="AD1117" s="1053"/>
      <c r="AE1117" s="1053"/>
      <c r="AF1117" s="1053"/>
      <c r="AG1117" s="1053"/>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hidden="1" customHeight="1" x14ac:dyDescent="0.15">
      <c r="A1118" s="1052">
        <v>26</v>
      </c>
      <c r="B1118" s="105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3"/>
      <c r="AD1118" s="1053"/>
      <c r="AE1118" s="1053"/>
      <c r="AF1118" s="1053"/>
      <c r="AG1118" s="1053"/>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hidden="1" customHeight="1" x14ac:dyDescent="0.15">
      <c r="A1119" s="1052">
        <v>27</v>
      </c>
      <c r="B1119" s="105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3"/>
      <c r="AD1119" s="1053"/>
      <c r="AE1119" s="1053"/>
      <c r="AF1119" s="1053"/>
      <c r="AG1119" s="1053"/>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hidden="1" customHeight="1" x14ac:dyDescent="0.15">
      <c r="A1120" s="1052">
        <v>28</v>
      </c>
      <c r="B1120" s="105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3"/>
      <c r="AD1120" s="1053"/>
      <c r="AE1120" s="1053"/>
      <c r="AF1120" s="1053"/>
      <c r="AG1120" s="1053"/>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hidden="1" customHeight="1" x14ac:dyDescent="0.15">
      <c r="A1121" s="1052">
        <v>29</v>
      </c>
      <c r="B1121" s="105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3"/>
      <c r="AD1121" s="1053"/>
      <c r="AE1121" s="1053"/>
      <c r="AF1121" s="1053"/>
      <c r="AG1121" s="1053"/>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hidden="1" customHeight="1" x14ac:dyDescent="0.15">
      <c r="A1122" s="1052">
        <v>30</v>
      </c>
      <c r="B1122" s="105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3"/>
      <c r="AD1122" s="1053"/>
      <c r="AE1122" s="1053"/>
      <c r="AF1122" s="1053"/>
      <c r="AG1122" s="1053"/>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3"/>
      <c r="B1125" s="363"/>
      <c r="C1125" s="363" t="s">
        <v>26</v>
      </c>
      <c r="D1125" s="363"/>
      <c r="E1125" s="363"/>
      <c r="F1125" s="363"/>
      <c r="G1125" s="363"/>
      <c r="H1125" s="363"/>
      <c r="I1125" s="363"/>
      <c r="J1125" s="152" t="s">
        <v>295</v>
      </c>
      <c r="K1125" s="364"/>
      <c r="L1125" s="364"/>
      <c r="M1125" s="364"/>
      <c r="N1125" s="364"/>
      <c r="O1125" s="364"/>
      <c r="P1125" s="247" t="s">
        <v>27</v>
      </c>
      <c r="Q1125" s="247"/>
      <c r="R1125" s="247"/>
      <c r="S1125" s="247"/>
      <c r="T1125" s="247"/>
      <c r="U1125" s="247"/>
      <c r="V1125" s="247"/>
      <c r="W1125" s="247"/>
      <c r="X1125" s="247"/>
      <c r="Y1125" s="365" t="s">
        <v>347</v>
      </c>
      <c r="Z1125" s="366"/>
      <c r="AA1125" s="366"/>
      <c r="AB1125" s="366"/>
      <c r="AC1125" s="152" t="s">
        <v>332</v>
      </c>
      <c r="AD1125" s="152"/>
      <c r="AE1125" s="152"/>
      <c r="AF1125" s="152"/>
      <c r="AG1125" s="152"/>
      <c r="AH1125" s="365" t="s">
        <v>257</v>
      </c>
      <c r="AI1125" s="363"/>
      <c r="AJ1125" s="363"/>
      <c r="AK1125" s="363"/>
      <c r="AL1125" s="363" t="s">
        <v>21</v>
      </c>
      <c r="AM1125" s="363"/>
      <c r="AN1125" s="363"/>
      <c r="AO1125" s="367"/>
      <c r="AP1125" s="368" t="s">
        <v>296</v>
      </c>
      <c r="AQ1125" s="368"/>
      <c r="AR1125" s="368"/>
      <c r="AS1125" s="368"/>
      <c r="AT1125" s="368"/>
      <c r="AU1125" s="368"/>
      <c r="AV1125" s="368"/>
      <c r="AW1125" s="368"/>
      <c r="AX1125" s="368"/>
      <c r="AY1125">
        <f t="shared" ref="AY1125:AY1126" si="31">$AY$1123</f>
        <v>0</v>
      </c>
    </row>
    <row r="1126" spans="1:51" ht="26.25" hidden="1" customHeight="1" x14ac:dyDescent="0.15">
      <c r="A1126" s="1052">
        <v>1</v>
      </c>
      <c r="B1126" s="105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3"/>
      <c r="AD1126" s="1053"/>
      <c r="AE1126" s="1053"/>
      <c r="AF1126" s="1053"/>
      <c r="AG1126" s="1053"/>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hidden="1" customHeight="1" x14ac:dyDescent="0.15">
      <c r="A1127" s="1052">
        <v>2</v>
      </c>
      <c r="B1127" s="105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3"/>
      <c r="AD1127" s="1053"/>
      <c r="AE1127" s="1053"/>
      <c r="AF1127" s="1053"/>
      <c r="AG1127" s="1053"/>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hidden="1" customHeight="1" x14ac:dyDescent="0.15">
      <c r="A1128" s="1052">
        <v>3</v>
      </c>
      <c r="B1128" s="105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3"/>
      <c r="AD1128" s="1053"/>
      <c r="AE1128" s="1053"/>
      <c r="AF1128" s="1053"/>
      <c r="AG1128" s="1053"/>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hidden="1" customHeight="1" x14ac:dyDescent="0.15">
      <c r="A1129" s="1052">
        <v>4</v>
      </c>
      <c r="B1129" s="105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3"/>
      <c r="AD1129" s="1053"/>
      <c r="AE1129" s="1053"/>
      <c r="AF1129" s="1053"/>
      <c r="AG1129" s="1053"/>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hidden="1" customHeight="1" x14ac:dyDescent="0.15">
      <c r="A1130" s="1052">
        <v>5</v>
      </c>
      <c r="B1130" s="105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3"/>
      <c r="AD1130" s="1053"/>
      <c r="AE1130" s="1053"/>
      <c r="AF1130" s="1053"/>
      <c r="AG1130" s="1053"/>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hidden="1" customHeight="1" x14ac:dyDescent="0.15">
      <c r="A1131" s="1052">
        <v>6</v>
      </c>
      <c r="B1131" s="105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3"/>
      <c r="AD1131" s="1053"/>
      <c r="AE1131" s="1053"/>
      <c r="AF1131" s="1053"/>
      <c r="AG1131" s="1053"/>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hidden="1" customHeight="1" x14ac:dyDescent="0.15">
      <c r="A1132" s="1052">
        <v>7</v>
      </c>
      <c r="B1132" s="105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3"/>
      <c r="AD1132" s="1053"/>
      <c r="AE1132" s="1053"/>
      <c r="AF1132" s="1053"/>
      <c r="AG1132" s="1053"/>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hidden="1" customHeight="1" x14ac:dyDescent="0.15">
      <c r="A1133" s="1052">
        <v>8</v>
      </c>
      <c r="B1133" s="105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3"/>
      <c r="AD1133" s="1053"/>
      <c r="AE1133" s="1053"/>
      <c r="AF1133" s="1053"/>
      <c r="AG1133" s="1053"/>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hidden="1" customHeight="1" x14ac:dyDescent="0.15">
      <c r="A1134" s="1052">
        <v>9</v>
      </c>
      <c r="B1134" s="105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3"/>
      <c r="AD1134" s="1053"/>
      <c r="AE1134" s="1053"/>
      <c r="AF1134" s="1053"/>
      <c r="AG1134" s="1053"/>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hidden="1" customHeight="1" x14ac:dyDescent="0.15">
      <c r="A1135" s="1052">
        <v>10</v>
      </c>
      <c r="B1135" s="105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3"/>
      <c r="AD1135" s="1053"/>
      <c r="AE1135" s="1053"/>
      <c r="AF1135" s="1053"/>
      <c r="AG1135" s="1053"/>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hidden="1" customHeight="1" x14ac:dyDescent="0.15">
      <c r="A1136" s="1052">
        <v>11</v>
      </c>
      <c r="B1136" s="105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3"/>
      <c r="AD1136" s="1053"/>
      <c r="AE1136" s="1053"/>
      <c r="AF1136" s="1053"/>
      <c r="AG1136" s="1053"/>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hidden="1" customHeight="1" x14ac:dyDescent="0.15">
      <c r="A1137" s="1052">
        <v>12</v>
      </c>
      <c r="B1137" s="105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3"/>
      <c r="AD1137" s="1053"/>
      <c r="AE1137" s="1053"/>
      <c r="AF1137" s="1053"/>
      <c r="AG1137" s="1053"/>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hidden="1" customHeight="1" x14ac:dyDescent="0.15">
      <c r="A1138" s="1052">
        <v>13</v>
      </c>
      <c r="B1138" s="105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3"/>
      <c r="AD1138" s="1053"/>
      <c r="AE1138" s="1053"/>
      <c r="AF1138" s="1053"/>
      <c r="AG1138" s="1053"/>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hidden="1" customHeight="1" x14ac:dyDescent="0.15">
      <c r="A1139" s="1052">
        <v>14</v>
      </c>
      <c r="B1139" s="105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3"/>
      <c r="AD1139" s="1053"/>
      <c r="AE1139" s="1053"/>
      <c r="AF1139" s="1053"/>
      <c r="AG1139" s="1053"/>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hidden="1" customHeight="1" x14ac:dyDescent="0.15">
      <c r="A1140" s="1052">
        <v>15</v>
      </c>
      <c r="B1140" s="105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3"/>
      <c r="AD1140" s="1053"/>
      <c r="AE1140" s="1053"/>
      <c r="AF1140" s="1053"/>
      <c r="AG1140" s="1053"/>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hidden="1" customHeight="1" x14ac:dyDescent="0.15">
      <c r="A1141" s="1052">
        <v>16</v>
      </c>
      <c r="B1141" s="105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3"/>
      <c r="AD1141" s="1053"/>
      <c r="AE1141" s="1053"/>
      <c r="AF1141" s="1053"/>
      <c r="AG1141" s="1053"/>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hidden="1" customHeight="1" x14ac:dyDescent="0.15">
      <c r="A1142" s="1052">
        <v>17</v>
      </c>
      <c r="B1142" s="105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3"/>
      <c r="AD1142" s="1053"/>
      <c r="AE1142" s="1053"/>
      <c r="AF1142" s="1053"/>
      <c r="AG1142" s="1053"/>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hidden="1" customHeight="1" x14ac:dyDescent="0.15">
      <c r="A1143" s="1052">
        <v>18</v>
      </c>
      <c r="B1143" s="105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3"/>
      <c r="AD1143" s="1053"/>
      <c r="AE1143" s="1053"/>
      <c r="AF1143" s="1053"/>
      <c r="AG1143" s="1053"/>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hidden="1" customHeight="1" x14ac:dyDescent="0.15">
      <c r="A1144" s="1052">
        <v>19</v>
      </c>
      <c r="B1144" s="105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3"/>
      <c r="AD1144" s="1053"/>
      <c r="AE1144" s="1053"/>
      <c r="AF1144" s="1053"/>
      <c r="AG1144" s="1053"/>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hidden="1" customHeight="1" x14ac:dyDescent="0.15">
      <c r="A1145" s="1052">
        <v>20</v>
      </c>
      <c r="B1145" s="105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3"/>
      <c r="AD1145" s="1053"/>
      <c r="AE1145" s="1053"/>
      <c r="AF1145" s="1053"/>
      <c r="AG1145" s="1053"/>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hidden="1" customHeight="1" x14ac:dyDescent="0.15">
      <c r="A1146" s="1052">
        <v>21</v>
      </c>
      <c r="B1146" s="105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3"/>
      <c r="AD1146" s="1053"/>
      <c r="AE1146" s="1053"/>
      <c r="AF1146" s="1053"/>
      <c r="AG1146" s="1053"/>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hidden="1" customHeight="1" x14ac:dyDescent="0.15">
      <c r="A1147" s="1052">
        <v>22</v>
      </c>
      <c r="B1147" s="105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3"/>
      <c r="AD1147" s="1053"/>
      <c r="AE1147" s="1053"/>
      <c r="AF1147" s="1053"/>
      <c r="AG1147" s="1053"/>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hidden="1" customHeight="1" x14ac:dyDescent="0.15">
      <c r="A1148" s="1052">
        <v>23</v>
      </c>
      <c r="B1148" s="105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3"/>
      <c r="AD1148" s="1053"/>
      <c r="AE1148" s="1053"/>
      <c r="AF1148" s="1053"/>
      <c r="AG1148" s="1053"/>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hidden="1" customHeight="1" x14ac:dyDescent="0.15">
      <c r="A1149" s="1052">
        <v>24</v>
      </c>
      <c r="B1149" s="105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3"/>
      <c r="AD1149" s="1053"/>
      <c r="AE1149" s="1053"/>
      <c r="AF1149" s="1053"/>
      <c r="AG1149" s="1053"/>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hidden="1" customHeight="1" x14ac:dyDescent="0.15">
      <c r="A1150" s="1052">
        <v>25</v>
      </c>
      <c r="B1150" s="105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3"/>
      <c r="AD1150" s="1053"/>
      <c r="AE1150" s="1053"/>
      <c r="AF1150" s="1053"/>
      <c r="AG1150" s="1053"/>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hidden="1" customHeight="1" x14ac:dyDescent="0.15">
      <c r="A1151" s="1052">
        <v>26</v>
      </c>
      <c r="B1151" s="105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3"/>
      <c r="AD1151" s="1053"/>
      <c r="AE1151" s="1053"/>
      <c r="AF1151" s="1053"/>
      <c r="AG1151" s="1053"/>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hidden="1" customHeight="1" x14ac:dyDescent="0.15">
      <c r="A1152" s="1052">
        <v>27</v>
      </c>
      <c r="B1152" s="105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3"/>
      <c r="AD1152" s="1053"/>
      <c r="AE1152" s="1053"/>
      <c r="AF1152" s="1053"/>
      <c r="AG1152" s="1053"/>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hidden="1" customHeight="1" x14ac:dyDescent="0.15">
      <c r="A1153" s="1052">
        <v>28</v>
      </c>
      <c r="B1153" s="105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3"/>
      <c r="AD1153" s="1053"/>
      <c r="AE1153" s="1053"/>
      <c r="AF1153" s="1053"/>
      <c r="AG1153" s="1053"/>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hidden="1" customHeight="1" x14ac:dyDescent="0.15">
      <c r="A1154" s="1052">
        <v>29</v>
      </c>
      <c r="B1154" s="105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3"/>
      <c r="AD1154" s="1053"/>
      <c r="AE1154" s="1053"/>
      <c r="AF1154" s="1053"/>
      <c r="AG1154" s="1053"/>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hidden="1" customHeight="1" x14ac:dyDescent="0.15">
      <c r="A1155" s="1052">
        <v>30</v>
      </c>
      <c r="B1155" s="105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3"/>
      <c r="AD1155" s="1053"/>
      <c r="AE1155" s="1053"/>
      <c r="AF1155" s="1053"/>
      <c r="AG1155" s="1053"/>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3"/>
      <c r="B1158" s="363"/>
      <c r="C1158" s="363" t="s">
        <v>26</v>
      </c>
      <c r="D1158" s="363"/>
      <c r="E1158" s="363"/>
      <c r="F1158" s="363"/>
      <c r="G1158" s="363"/>
      <c r="H1158" s="363"/>
      <c r="I1158" s="363"/>
      <c r="J1158" s="152" t="s">
        <v>295</v>
      </c>
      <c r="K1158" s="364"/>
      <c r="L1158" s="364"/>
      <c r="M1158" s="364"/>
      <c r="N1158" s="364"/>
      <c r="O1158" s="364"/>
      <c r="P1158" s="247" t="s">
        <v>27</v>
      </c>
      <c r="Q1158" s="247"/>
      <c r="R1158" s="247"/>
      <c r="S1158" s="247"/>
      <c r="T1158" s="247"/>
      <c r="U1158" s="247"/>
      <c r="V1158" s="247"/>
      <c r="W1158" s="247"/>
      <c r="X1158" s="247"/>
      <c r="Y1158" s="365" t="s">
        <v>347</v>
      </c>
      <c r="Z1158" s="366"/>
      <c r="AA1158" s="366"/>
      <c r="AB1158" s="366"/>
      <c r="AC1158" s="152" t="s">
        <v>332</v>
      </c>
      <c r="AD1158" s="152"/>
      <c r="AE1158" s="152"/>
      <c r="AF1158" s="152"/>
      <c r="AG1158" s="152"/>
      <c r="AH1158" s="365" t="s">
        <v>257</v>
      </c>
      <c r="AI1158" s="363"/>
      <c r="AJ1158" s="363"/>
      <c r="AK1158" s="363"/>
      <c r="AL1158" s="363" t="s">
        <v>21</v>
      </c>
      <c r="AM1158" s="363"/>
      <c r="AN1158" s="363"/>
      <c r="AO1158" s="367"/>
      <c r="AP1158" s="368" t="s">
        <v>296</v>
      </c>
      <c r="AQ1158" s="368"/>
      <c r="AR1158" s="368"/>
      <c r="AS1158" s="368"/>
      <c r="AT1158" s="368"/>
      <c r="AU1158" s="368"/>
      <c r="AV1158" s="368"/>
      <c r="AW1158" s="368"/>
      <c r="AX1158" s="368"/>
      <c r="AY1158">
        <f t="shared" ref="AY1158:AY1159" si="32">$AY$1156</f>
        <v>0</v>
      </c>
    </row>
    <row r="1159" spans="1:51" ht="26.25" hidden="1" customHeight="1" x14ac:dyDescent="0.15">
      <c r="A1159" s="1052">
        <v>1</v>
      </c>
      <c r="B1159" s="105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3"/>
      <c r="AD1159" s="1053"/>
      <c r="AE1159" s="1053"/>
      <c r="AF1159" s="1053"/>
      <c r="AG1159" s="1053"/>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hidden="1" customHeight="1" x14ac:dyDescent="0.15">
      <c r="A1160" s="1052">
        <v>2</v>
      </c>
      <c r="B1160" s="105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3"/>
      <c r="AD1160" s="1053"/>
      <c r="AE1160" s="1053"/>
      <c r="AF1160" s="1053"/>
      <c r="AG1160" s="1053"/>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hidden="1" customHeight="1" x14ac:dyDescent="0.15">
      <c r="A1161" s="1052">
        <v>3</v>
      </c>
      <c r="B1161" s="105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3"/>
      <c r="AD1161" s="1053"/>
      <c r="AE1161" s="1053"/>
      <c r="AF1161" s="1053"/>
      <c r="AG1161" s="1053"/>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hidden="1" customHeight="1" x14ac:dyDescent="0.15">
      <c r="A1162" s="1052">
        <v>4</v>
      </c>
      <c r="B1162" s="105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3"/>
      <c r="AD1162" s="1053"/>
      <c r="AE1162" s="1053"/>
      <c r="AF1162" s="1053"/>
      <c r="AG1162" s="1053"/>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hidden="1" customHeight="1" x14ac:dyDescent="0.15">
      <c r="A1163" s="1052">
        <v>5</v>
      </c>
      <c r="B1163" s="105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3"/>
      <c r="AD1163" s="1053"/>
      <c r="AE1163" s="1053"/>
      <c r="AF1163" s="1053"/>
      <c r="AG1163" s="1053"/>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hidden="1" customHeight="1" x14ac:dyDescent="0.15">
      <c r="A1164" s="1052">
        <v>6</v>
      </c>
      <c r="B1164" s="105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3"/>
      <c r="AD1164" s="1053"/>
      <c r="AE1164" s="1053"/>
      <c r="AF1164" s="1053"/>
      <c r="AG1164" s="1053"/>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hidden="1" customHeight="1" x14ac:dyDescent="0.15">
      <c r="A1165" s="1052">
        <v>7</v>
      </c>
      <c r="B1165" s="105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3"/>
      <c r="AD1165" s="1053"/>
      <c r="AE1165" s="1053"/>
      <c r="AF1165" s="1053"/>
      <c r="AG1165" s="1053"/>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hidden="1" customHeight="1" x14ac:dyDescent="0.15">
      <c r="A1166" s="1052">
        <v>8</v>
      </c>
      <c r="B1166" s="105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3"/>
      <c r="AD1166" s="1053"/>
      <c r="AE1166" s="1053"/>
      <c r="AF1166" s="1053"/>
      <c r="AG1166" s="1053"/>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hidden="1" customHeight="1" x14ac:dyDescent="0.15">
      <c r="A1167" s="1052">
        <v>9</v>
      </c>
      <c r="B1167" s="105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3"/>
      <c r="AD1167" s="1053"/>
      <c r="AE1167" s="1053"/>
      <c r="AF1167" s="1053"/>
      <c r="AG1167" s="1053"/>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hidden="1" customHeight="1" x14ac:dyDescent="0.15">
      <c r="A1168" s="1052">
        <v>10</v>
      </c>
      <c r="B1168" s="105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3"/>
      <c r="AD1168" s="1053"/>
      <c r="AE1168" s="1053"/>
      <c r="AF1168" s="1053"/>
      <c r="AG1168" s="1053"/>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hidden="1" customHeight="1" x14ac:dyDescent="0.15">
      <c r="A1169" s="1052">
        <v>11</v>
      </c>
      <c r="B1169" s="105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3"/>
      <c r="AD1169" s="1053"/>
      <c r="AE1169" s="1053"/>
      <c r="AF1169" s="1053"/>
      <c r="AG1169" s="1053"/>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hidden="1" customHeight="1" x14ac:dyDescent="0.15">
      <c r="A1170" s="1052">
        <v>12</v>
      </c>
      <c r="B1170" s="105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3"/>
      <c r="AD1170" s="1053"/>
      <c r="AE1170" s="1053"/>
      <c r="AF1170" s="1053"/>
      <c r="AG1170" s="1053"/>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hidden="1" customHeight="1" x14ac:dyDescent="0.15">
      <c r="A1171" s="1052">
        <v>13</v>
      </c>
      <c r="B1171" s="105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3"/>
      <c r="AD1171" s="1053"/>
      <c r="AE1171" s="1053"/>
      <c r="AF1171" s="1053"/>
      <c r="AG1171" s="1053"/>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hidden="1" customHeight="1" x14ac:dyDescent="0.15">
      <c r="A1172" s="1052">
        <v>14</v>
      </c>
      <c r="B1172" s="105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3"/>
      <c r="AD1172" s="1053"/>
      <c r="AE1172" s="1053"/>
      <c r="AF1172" s="1053"/>
      <c r="AG1172" s="1053"/>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hidden="1" customHeight="1" x14ac:dyDescent="0.15">
      <c r="A1173" s="1052">
        <v>15</v>
      </c>
      <c r="B1173" s="105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3"/>
      <c r="AD1173" s="1053"/>
      <c r="AE1173" s="1053"/>
      <c r="AF1173" s="1053"/>
      <c r="AG1173" s="1053"/>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hidden="1" customHeight="1" x14ac:dyDescent="0.15">
      <c r="A1174" s="1052">
        <v>16</v>
      </c>
      <c r="B1174" s="105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3"/>
      <c r="AD1174" s="1053"/>
      <c r="AE1174" s="1053"/>
      <c r="AF1174" s="1053"/>
      <c r="AG1174" s="1053"/>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hidden="1" customHeight="1" x14ac:dyDescent="0.15">
      <c r="A1175" s="1052">
        <v>17</v>
      </c>
      <c r="B1175" s="105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3"/>
      <c r="AD1175" s="1053"/>
      <c r="AE1175" s="1053"/>
      <c r="AF1175" s="1053"/>
      <c r="AG1175" s="1053"/>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hidden="1" customHeight="1" x14ac:dyDescent="0.15">
      <c r="A1176" s="1052">
        <v>18</v>
      </c>
      <c r="B1176" s="105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3"/>
      <c r="AD1176" s="1053"/>
      <c r="AE1176" s="1053"/>
      <c r="AF1176" s="1053"/>
      <c r="AG1176" s="1053"/>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hidden="1" customHeight="1" x14ac:dyDescent="0.15">
      <c r="A1177" s="1052">
        <v>19</v>
      </c>
      <c r="B1177" s="105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3"/>
      <c r="AD1177" s="1053"/>
      <c r="AE1177" s="1053"/>
      <c r="AF1177" s="1053"/>
      <c r="AG1177" s="1053"/>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hidden="1" customHeight="1" x14ac:dyDescent="0.15">
      <c r="A1178" s="1052">
        <v>20</v>
      </c>
      <c r="B1178" s="105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3"/>
      <c r="AD1178" s="1053"/>
      <c r="AE1178" s="1053"/>
      <c r="AF1178" s="1053"/>
      <c r="AG1178" s="1053"/>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hidden="1" customHeight="1" x14ac:dyDescent="0.15">
      <c r="A1179" s="1052">
        <v>21</v>
      </c>
      <c r="B1179" s="105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3"/>
      <c r="AD1179" s="1053"/>
      <c r="AE1179" s="1053"/>
      <c r="AF1179" s="1053"/>
      <c r="AG1179" s="1053"/>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hidden="1" customHeight="1" x14ac:dyDescent="0.15">
      <c r="A1180" s="1052">
        <v>22</v>
      </c>
      <c r="B1180" s="105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3"/>
      <c r="AD1180" s="1053"/>
      <c r="AE1180" s="1053"/>
      <c r="AF1180" s="1053"/>
      <c r="AG1180" s="1053"/>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hidden="1" customHeight="1" x14ac:dyDescent="0.15">
      <c r="A1181" s="1052">
        <v>23</v>
      </c>
      <c r="B1181" s="105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3"/>
      <c r="AD1181" s="1053"/>
      <c r="AE1181" s="1053"/>
      <c r="AF1181" s="1053"/>
      <c r="AG1181" s="1053"/>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hidden="1" customHeight="1" x14ac:dyDescent="0.15">
      <c r="A1182" s="1052">
        <v>24</v>
      </c>
      <c r="B1182" s="105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3"/>
      <c r="AD1182" s="1053"/>
      <c r="AE1182" s="1053"/>
      <c r="AF1182" s="1053"/>
      <c r="AG1182" s="1053"/>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hidden="1" customHeight="1" x14ac:dyDescent="0.15">
      <c r="A1183" s="1052">
        <v>25</v>
      </c>
      <c r="B1183" s="105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3"/>
      <c r="AD1183" s="1053"/>
      <c r="AE1183" s="1053"/>
      <c r="AF1183" s="1053"/>
      <c r="AG1183" s="1053"/>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hidden="1" customHeight="1" x14ac:dyDescent="0.15">
      <c r="A1184" s="1052">
        <v>26</v>
      </c>
      <c r="B1184" s="105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3"/>
      <c r="AD1184" s="1053"/>
      <c r="AE1184" s="1053"/>
      <c r="AF1184" s="1053"/>
      <c r="AG1184" s="1053"/>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hidden="1" customHeight="1" x14ac:dyDescent="0.15">
      <c r="A1185" s="1052">
        <v>27</v>
      </c>
      <c r="B1185" s="105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3"/>
      <c r="AD1185" s="1053"/>
      <c r="AE1185" s="1053"/>
      <c r="AF1185" s="1053"/>
      <c r="AG1185" s="1053"/>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hidden="1" customHeight="1" x14ac:dyDescent="0.15">
      <c r="A1186" s="1052">
        <v>28</v>
      </c>
      <c r="B1186" s="105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3"/>
      <c r="AD1186" s="1053"/>
      <c r="AE1186" s="1053"/>
      <c r="AF1186" s="1053"/>
      <c r="AG1186" s="1053"/>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hidden="1" customHeight="1" x14ac:dyDescent="0.15">
      <c r="A1187" s="1052">
        <v>29</v>
      </c>
      <c r="B1187" s="105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3"/>
      <c r="AD1187" s="1053"/>
      <c r="AE1187" s="1053"/>
      <c r="AF1187" s="1053"/>
      <c r="AG1187" s="1053"/>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hidden="1" customHeight="1" x14ac:dyDescent="0.15">
      <c r="A1188" s="1052">
        <v>30</v>
      </c>
      <c r="B1188" s="105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3"/>
      <c r="AD1188" s="1053"/>
      <c r="AE1188" s="1053"/>
      <c r="AF1188" s="1053"/>
      <c r="AG1188" s="1053"/>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3"/>
      <c r="B1191" s="363"/>
      <c r="C1191" s="363" t="s">
        <v>26</v>
      </c>
      <c r="D1191" s="363"/>
      <c r="E1191" s="363"/>
      <c r="F1191" s="363"/>
      <c r="G1191" s="363"/>
      <c r="H1191" s="363"/>
      <c r="I1191" s="363"/>
      <c r="J1191" s="152" t="s">
        <v>295</v>
      </c>
      <c r="K1191" s="364"/>
      <c r="L1191" s="364"/>
      <c r="M1191" s="364"/>
      <c r="N1191" s="364"/>
      <c r="O1191" s="364"/>
      <c r="P1191" s="247" t="s">
        <v>27</v>
      </c>
      <c r="Q1191" s="247"/>
      <c r="R1191" s="247"/>
      <c r="S1191" s="247"/>
      <c r="T1191" s="247"/>
      <c r="U1191" s="247"/>
      <c r="V1191" s="247"/>
      <c r="W1191" s="247"/>
      <c r="X1191" s="247"/>
      <c r="Y1191" s="365" t="s">
        <v>347</v>
      </c>
      <c r="Z1191" s="366"/>
      <c r="AA1191" s="366"/>
      <c r="AB1191" s="366"/>
      <c r="AC1191" s="152" t="s">
        <v>332</v>
      </c>
      <c r="AD1191" s="152"/>
      <c r="AE1191" s="152"/>
      <c r="AF1191" s="152"/>
      <c r="AG1191" s="152"/>
      <c r="AH1191" s="365" t="s">
        <v>257</v>
      </c>
      <c r="AI1191" s="363"/>
      <c r="AJ1191" s="363"/>
      <c r="AK1191" s="363"/>
      <c r="AL1191" s="363" t="s">
        <v>21</v>
      </c>
      <c r="AM1191" s="363"/>
      <c r="AN1191" s="363"/>
      <c r="AO1191" s="367"/>
      <c r="AP1191" s="368" t="s">
        <v>296</v>
      </c>
      <c r="AQ1191" s="368"/>
      <c r="AR1191" s="368"/>
      <c r="AS1191" s="368"/>
      <c r="AT1191" s="368"/>
      <c r="AU1191" s="368"/>
      <c r="AV1191" s="368"/>
      <c r="AW1191" s="368"/>
      <c r="AX1191" s="368"/>
      <c r="AY1191">
        <f t="shared" ref="AY1191:AY1192" si="33">$AY$1189</f>
        <v>0</v>
      </c>
    </row>
    <row r="1192" spans="1:51" ht="26.25" hidden="1" customHeight="1" x14ac:dyDescent="0.15">
      <c r="A1192" s="1052">
        <v>1</v>
      </c>
      <c r="B1192" s="105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3"/>
      <c r="AD1192" s="1053"/>
      <c r="AE1192" s="1053"/>
      <c r="AF1192" s="1053"/>
      <c r="AG1192" s="1053"/>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hidden="1" customHeight="1" x14ac:dyDescent="0.15">
      <c r="A1193" s="1052">
        <v>2</v>
      </c>
      <c r="B1193" s="105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3"/>
      <c r="AD1193" s="1053"/>
      <c r="AE1193" s="1053"/>
      <c r="AF1193" s="1053"/>
      <c r="AG1193" s="1053"/>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hidden="1" customHeight="1" x14ac:dyDescent="0.15">
      <c r="A1194" s="1052">
        <v>3</v>
      </c>
      <c r="B1194" s="105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3"/>
      <c r="AD1194" s="1053"/>
      <c r="AE1194" s="1053"/>
      <c r="AF1194" s="1053"/>
      <c r="AG1194" s="1053"/>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hidden="1" customHeight="1" x14ac:dyDescent="0.15">
      <c r="A1195" s="1052">
        <v>4</v>
      </c>
      <c r="B1195" s="105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3"/>
      <c r="AD1195" s="1053"/>
      <c r="AE1195" s="1053"/>
      <c r="AF1195" s="1053"/>
      <c r="AG1195" s="1053"/>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hidden="1" customHeight="1" x14ac:dyDescent="0.15">
      <c r="A1196" s="1052">
        <v>5</v>
      </c>
      <c r="B1196" s="105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3"/>
      <c r="AD1196" s="1053"/>
      <c r="AE1196" s="1053"/>
      <c r="AF1196" s="1053"/>
      <c r="AG1196" s="1053"/>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hidden="1" customHeight="1" x14ac:dyDescent="0.15">
      <c r="A1197" s="1052">
        <v>6</v>
      </c>
      <c r="B1197" s="105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3"/>
      <c r="AD1197" s="1053"/>
      <c r="AE1197" s="1053"/>
      <c r="AF1197" s="1053"/>
      <c r="AG1197" s="1053"/>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hidden="1" customHeight="1" x14ac:dyDescent="0.15">
      <c r="A1198" s="1052">
        <v>7</v>
      </c>
      <c r="B1198" s="105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3"/>
      <c r="AD1198" s="1053"/>
      <c r="AE1198" s="1053"/>
      <c r="AF1198" s="1053"/>
      <c r="AG1198" s="1053"/>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hidden="1" customHeight="1" x14ac:dyDescent="0.15">
      <c r="A1199" s="1052">
        <v>8</v>
      </c>
      <c r="B1199" s="105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3"/>
      <c r="AD1199" s="1053"/>
      <c r="AE1199" s="1053"/>
      <c r="AF1199" s="1053"/>
      <c r="AG1199" s="1053"/>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hidden="1" customHeight="1" x14ac:dyDescent="0.15">
      <c r="A1200" s="1052">
        <v>9</v>
      </c>
      <c r="B1200" s="105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3"/>
      <c r="AD1200" s="1053"/>
      <c r="AE1200" s="1053"/>
      <c r="AF1200" s="1053"/>
      <c r="AG1200" s="1053"/>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hidden="1" customHeight="1" x14ac:dyDescent="0.15">
      <c r="A1201" s="1052">
        <v>10</v>
      </c>
      <c r="B1201" s="105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3"/>
      <c r="AD1201" s="1053"/>
      <c r="AE1201" s="1053"/>
      <c r="AF1201" s="1053"/>
      <c r="AG1201" s="1053"/>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hidden="1" customHeight="1" x14ac:dyDescent="0.15">
      <c r="A1202" s="1052">
        <v>11</v>
      </c>
      <c r="B1202" s="105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3"/>
      <c r="AD1202" s="1053"/>
      <c r="AE1202" s="1053"/>
      <c r="AF1202" s="1053"/>
      <c r="AG1202" s="1053"/>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hidden="1" customHeight="1" x14ac:dyDescent="0.15">
      <c r="A1203" s="1052">
        <v>12</v>
      </c>
      <c r="B1203" s="105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3"/>
      <c r="AD1203" s="1053"/>
      <c r="AE1203" s="1053"/>
      <c r="AF1203" s="1053"/>
      <c r="AG1203" s="1053"/>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hidden="1" customHeight="1" x14ac:dyDescent="0.15">
      <c r="A1204" s="1052">
        <v>13</v>
      </c>
      <c r="B1204" s="105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3"/>
      <c r="AD1204" s="1053"/>
      <c r="AE1204" s="1053"/>
      <c r="AF1204" s="1053"/>
      <c r="AG1204" s="1053"/>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hidden="1" customHeight="1" x14ac:dyDescent="0.15">
      <c r="A1205" s="1052">
        <v>14</v>
      </c>
      <c r="B1205" s="105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3"/>
      <c r="AD1205" s="1053"/>
      <c r="AE1205" s="1053"/>
      <c r="AF1205" s="1053"/>
      <c r="AG1205" s="1053"/>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hidden="1" customHeight="1" x14ac:dyDescent="0.15">
      <c r="A1206" s="1052">
        <v>15</v>
      </c>
      <c r="B1206" s="105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3"/>
      <c r="AD1206" s="1053"/>
      <c r="AE1206" s="1053"/>
      <c r="AF1206" s="1053"/>
      <c r="AG1206" s="1053"/>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hidden="1" customHeight="1" x14ac:dyDescent="0.15">
      <c r="A1207" s="1052">
        <v>16</v>
      </c>
      <c r="B1207" s="105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3"/>
      <c r="AD1207" s="1053"/>
      <c r="AE1207" s="1053"/>
      <c r="AF1207" s="1053"/>
      <c r="AG1207" s="1053"/>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hidden="1" customHeight="1" x14ac:dyDescent="0.15">
      <c r="A1208" s="1052">
        <v>17</v>
      </c>
      <c r="B1208" s="105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3"/>
      <c r="AD1208" s="1053"/>
      <c r="AE1208" s="1053"/>
      <c r="AF1208" s="1053"/>
      <c r="AG1208" s="1053"/>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hidden="1" customHeight="1" x14ac:dyDescent="0.15">
      <c r="A1209" s="1052">
        <v>18</v>
      </c>
      <c r="B1209" s="105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3"/>
      <c r="AD1209" s="1053"/>
      <c r="AE1209" s="1053"/>
      <c r="AF1209" s="1053"/>
      <c r="AG1209" s="1053"/>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hidden="1" customHeight="1" x14ac:dyDescent="0.15">
      <c r="A1210" s="1052">
        <v>19</v>
      </c>
      <c r="B1210" s="105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3"/>
      <c r="AD1210" s="1053"/>
      <c r="AE1210" s="1053"/>
      <c r="AF1210" s="1053"/>
      <c r="AG1210" s="1053"/>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hidden="1" customHeight="1" x14ac:dyDescent="0.15">
      <c r="A1211" s="1052">
        <v>20</v>
      </c>
      <c r="B1211" s="105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3"/>
      <c r="AD1211" s="1053"/>
      <c r="AE1211" s="1053"/>
      <c r="AF1211" s="1053"/>
      <c r="AG1211" s="1053"/>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hidden="1" customHeight="1" x14ac:dyDescent="0.15">
      <c r="A1212" s="1052">
        <v>21</v>
      </c>
      <c r="B1212" s="105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3"/>
      <c r="AD1212" s="1053"/>
      <c r="AE1212" s="1053"/>
      <c r="AF1212" s="1053"/>
      <c r="AG1212" s="1053"/>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hidden="1" customHeight="1" x14ac:dyDescent="0.15">
      <c r="A1213" s="1052">
        <v>22</v>
      </c>
      <c r="B1213" s="105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3"/>
      <c r="AD1213" s="1053"/>
      <c r="AE1213" s="1053"/>
      <c r="AF1213" s="1053"/>
      <c r="AG1213" s="1053"/>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hidden="1" customHeight="1" x14ac:dyDescent="0.15">
      <c r="A1214" s="1052">
        <v>23</v>
      </c>
      <c r="B1214" s="105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3"/>
      <c r="AD1214" s="1053"/>
      <c r="AE1214" s="1053"/>
      <c r="AF1214" s="1053"/>
      <c r="AG1214" s="1053"/>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hidden="1" customHeight="1" x14ac:dyDescent="0.15">
      <c r="A1215" s="1052">
        <v>24</v>
      </c>
      <c r="B1215" s="105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3"/>
      <c r="AD1215" s="1053"/>
      <c r="AE1215" s="1053"/>
      <c r="AF1215" s="1053"/>
      <c r="AG1215" s="1053"/>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hidden="1" customHeight="1" x14ac:dyDescent="0.15">
      <c r="A1216" s="1052">
        <v>25</v>
      </c>
      <c r="B1216" s="105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3"/>
      <c r="AD1216" s="1053"/>
      <c r="AE1216" s="1053"/>
      <c r="AF1216" s="1053"/>
      <c r="AG1216" s="1053"/>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hidden="1" customHeight="1" x14ac:dyDescent="0.15">
      <c r="A1217" s="1052">
        <v>26</v>
      </c>
      <c r="B1217" s="105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3"/>
      <c r="AD1217" s="1053"/>
      <c r="AE1217" s="1053"/>
      <c r="AF1217" s="1053"/>
      <c r="AG1217" s="1053"/>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hidden="1" customHeight="1" x14ac:dyDescent="0.15">
      <c r="A1218" s="1052">
        <v>27</v>
      </c>
      <c r="B1218" s="105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3"/>
      <c r="AD1218" s="1053"/>
      <c r="AE1218" s="1053"/>
      <c r="AF1218" s="1053"/>
      <c r="AG1218" s="1053"/>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hidden="1" customHeight="1" x14ac:dyDescent="0.15">
      <c r="A1219" s="1052">
        <v>28</v>
      </c>
      <c r="B1219" s="105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3"/>
      <c r="AD1219" s="1053"/>
      <c r="AE1219" s="1053"/>
      <c r="AF1219" s="1053"/>
      <c r="AG1219" s="1053"/>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hidden="1" customHeight="1" x14ac:dyDescent="0.15">
      <c r="A1220" s="1052">
        <v>29</v>
      </c>
      <c r="B1220" s="105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3"/>
      <c r="AD1220" s="1053"/>
      <c r="AE1220" s="1053"/>
      <c r="AF1220" s="1053"/>
      <c r="AG1220" s="1053"/>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hidden="1" customHeight="1" x14ac:dyDescent="0.15">
      <c r="A1221" s="1052">
        <v>30</v>
      </c>
      <c r="B1221" s="105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3"/>
      <c r="AD1221" s="1053"/>
      <c r="AE1221" s="1053"/>
      <c r="AF1221" s="1053"/>
      <c r="AG1221" s="1053"/>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3"/>
      <c r="B1224" s="363"/>
      <c r="C1224" s="363" t="s">
        <v>26</v>
      </c>
      <c r="D1224" s="363"/>
      <c r="E1224" s="363"/>
      <c r="F1224" s="363"/>
      <c r="G1224" s="363"/>
      <c r="H1224" s="363"/>
      <c r="I1224" s="363"/>
      <c r="J1224" s="152" t="s">
        <v>295</v>
      </c>
      <c r="K1224" s="364"/>
      <c r="L1224" s="364"/>
      <c r="M1224" s="364"/>
      <c r="N1224" s="364"/>
      <c r="O1224" s="364"/>
      <c r="P1224" s="247" t="s">
        <v>27</v>
      </c>
      <c r="Q1224" s="247"/>
      <c r="R1224" s="247"/>
      <c r="S1224" s="247"/>
      <c r="T1224" s="247"/>
      <c r="U1224" s="247"/>
      <c r="V1224" s="247"/>
      <c r="W1224" s="247"/>
      <c r="X1224" s="247"/>
      <c r="Y1224" s="365" t="s">
        <v>347</v>
      </c>
      <c r="Z1224" s="366"/>
      <c r="AA1224" s="366"/>
      <c r="AB1224" s="366"/>
      <c r="AC1224" s="152" t="s">
        <v>332</v>
      </c>
      <c r="AD1224" s="152"/>
      <c r="AE1224" s="152"/>
      <c r="AF1224" s="152"/>
      <c r="AG1224" s="152"/>
      <c r="AH1224" s="365" t="s">
        <v>257</v>
      </c>
      <c r="AI1224" s="363"/>
      <c r="AJ1224" s="363"/>
      <c r="AK1224" s="363"/>
      <c r="AL1224" s="363" t="s">
        <v>21</v>
      </c>
      <c r="AM1224" s="363"/>
      <c r="AN1224" s="363"/>
      <c r="AO1224" s="367"/>
      <c r="AP1224" s="368" t="s">
        <v>296</v>
      </c>
      <c r="AQ1224" s="368"/>
      <c r="AR1224" s="368"/>
      <c r="AS1224" s="368"/>
      <c r="AT1224" s="368"/>
      <c r="AU1224" s="368"/>
      <c r="AV1224" s="368"/>
      <c r="AW1224" s="368"/>
      <c r="AX1224" s="368"/>
      <c r="AY1224">
        <f t="shared" ref="AY1224:AY1225" si="34">$AY$1222</f>
        <v>0</v>
      </c>
    </row>
    <row r="1225" spans="1:51" ht="26.25" hidden="1" customHeight="1" x14ac:dyDescent="0.15">
      <c r="A1225" s="1052">
        <v>1</v>
      </c>
      <c r="B1225" s="105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3"/>
      <c r="AD1225" s="1053"/>
      <c r="AE1225" s="1053"/>
      <c r="AF1225" s="1053"/>
      <c r="AG1225" s="1053"/>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hidden="1" customHeight="1" x14ac:dyDescent="0.15">
      <c r="A1226" s="1052">
        <v>2</v>
      </c>
      <c r="B1226" s="105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3"/>
      <c r="AD1226" s="1053"/>
      <c r="AE1226" s="1053"/>
      <c r="AF1226" s="1053"/>
      <c r="AG1226" s="1053"/>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hidden="1" customHeight="1" x14ac:dyDescent="0.15">
      <c r="A1227" s="1052">
        <v>3</v>
      </c>
      <c r="B1227" s="105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3"/>
      <c r="AD1227" s="1053"/>
      <c r="AE1227" s="1053"/>
      <c r="AF1227" s="1053"/>
      <c r="AG1227" s="1053"/>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hidden="1" customHeight="1" x14ac:dyDescent="0.15">
      <c r="A1228" s="1052">
        <v>4</v>
      </c>
      <c r="B1228" s="105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3"/>
      <c r="AD1228" s="1053"/>
      <c r="AE1228" s="1053"/>
      <c r="AF1228" s="1053"/>
      <c r="AG1228" s="1053"/>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hidden="1" customHeight="1" x14ac:dyDescent="0.15">
      <c r="A1229" s="1052">
        <v>5</v>
      </c>
      <c r="B1229" s="105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3"/>
      <c r="AD1229" s="1053"/>
      <c r="AE1229" s="1053"/>
      <c r="AF1229" s="1053"/>
      <c r="AG1229" s="1053"/>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hidden="1" customHeight="1" x14ac:dyDescent="0.15">
      <c r="A1230" s="1052">
        <v>6</v>
      </c>
      <c r="B1230" s="105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3"/>
      <c r="AD1230" s="1053"/>
      <c r="AE1230" s="1053"/>
      <c r="AF1230" s="1053"/>
      <c r="AG1230" s="1053"/>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hidden="1" customHeight="1" x14ac:dyDescent="0.15">
      <c r="A1231" s="1052">
        <v>7</v>
      </c>
      <c r="B1231" s="105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3"/>
      <c r="AD1231" s="1053"/>
      <c r="AE1231" s="1053"/>
      <c r="AF1231" s="1053"/>
      <c r="AG1231" s="1053"/>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hidden="1" customHeight="1" x14ac:dyDescent="0.15">
      <c r="A1232" s="1052">
        <v>8</v>
      </c>
      <c r="B1232" s="105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3"/>
      <c r="AD1232" s="1053"/>
      <c r="AE1232" s="1053"/>
      <c r="AF1232" s="1053"/>
      <c r="AG1232" s="1053"/>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hidden="1" customHeight="1" x14ac:dyDescent="0.15">
      <c r="A1233" s="1052">
        <v>9</v>
      </c>
      <c r="B1233" s="105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3"/>
      <c r="AD1233" s="1053"/>
      <c r="AE1233" s="1053"/>
      <c r="AF1233" s="1053"/>
      <c r="AG1233" s="1053"/>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hidden="1" customHeight="1" x14ac:dyDescent="0.15">
      <c r="A1234" s="1052">
        <v>10</v>
      </c>
      <c r="B1234" s="105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3"/>
      <c r="AD1234" s="1053"/>
      <c r="AE1234" s="1053"/>
      <c r="AF1234" s="1053"/>
      <c r="AG1234" s="1053"/>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hidden="1" customHeight="1" x14ac:dyDescent="0.15">
      <c r="A1235" s="1052">
        <v>11</v>
      </c>
      <c r="B1235" s="105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3"/>
      <c r="AD1235" s="1053"/>
      <c r="AE1235" s="1053"/>
      <c r="AF1235" s="1053"/>
      <c r="AG1235" s="1053"/>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hidden="1" customHeight="1" x14ac:dyDescent="0.15">
      <c r="A1236" s="1052">
        <v>12</v>
      </c>
      <c r="B1236" s="105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3"/>
      <c r="AD1236" s="1053"/>
      <c r="AE1236" s="1053"/>
      <c r="AF1236" s="1053"/>
      <c r="AG1236" s="1053"/>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hidden="1" customHeight="1" x14ac:dyDescent="0.15">
      <c r="A1237" s="1052">
        <v>13</v>
      </c>
      <c r="B1237" s="105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3"/>
      <c r="AD1237" s="1053"/>
      <c r="AE1237" s="1053"/>
      <c r="AF1237" s="1053"/>
      <c r="AG1237" s="1053"/>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hidden="1" customHeight="1" x14ac:dyDescent="0.15">
      <c r="A1238" s="1052">
        <v>14</v>
      </c>
      <c r="B1238" s="105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3"/>
      <c r="AD1238" s="1053"/>
      <c r="AE1238" s="1053"/>
      <c r="AF1238" s="1053"/>
      <c r="AG1238" s="1053"/>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hidden="1" customHeight="1" x14ac:dyDescent="0.15">
      <c r="A1239" s="1052">
        <v>15</v>
      </c>
      <c r="B1239" s="105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3"/>
      <c r="AD1239" s="1053"/>
      <c r="AE1239" s="1053"/>
      <c r="AF1239" s="1053"/>
      <c r="AG1239" s="1053"/>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hidden="1" customHeight="1" x14ac:dyDescent="0.15">
      <c r="A1240" s="1052">
        <v>16</v>
      </c>
      <c r="B1240" s="105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3"/>
      <c r="AD1240" s="1053"/>
      <c r="AE1240" s="1053"/>
      <c r="AF1240" s="1053"/>
      <c r="AG1240" s="1053"/>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hidden="1" customHeight="1" x14ac:dyDescent="0.15">
      <c r="A1241" s="1052">
        <v>17</v>
      </c>
      <c r="B1241" s="105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3"/>
      <c r="AD1241" s="1053"/>
      <c r="AE1241" s="1053"/>
      <c r="AF1241" s="1053"/>
      <c r="AG1241" s="1053"/>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hidden="1" customHeight="1" x14ac:dyDescent="0.15">
      <c r="A1242" s="1052">
        <v>18</v>
      </c>
      <c r="B1242" s="105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3"/>
      <c r="AD1242" s="1053"/>
      <c r="AE1242" s="1053"/>
      <c r="AF1242" s="1053"/>
      <c r="AG1242" s="1053"/>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hidden="1" customHeight="1" x14ac:dyDescent="0.15">
      <c r="A1243" s="1052">
        <v>19</v>
      </c>
      <c r="B1243" s="105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3"/>
      <c r="AD1243" s="1053"/>
      <c r="AE1243" s="1053"/>
      <c r="AF1243" s="1053"/>
      <c r="AG1243" s="1053"/>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hidden="1" customHeight="1" x14ac:dyDescent="0.15">
      <c r="A1244" s="1052">
        <v>20</v>
      </c>
      <c r="B1244" s="105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3"/>
      <c r="AD1244" s="1053"/>
      <c r="AE1244" s="1053"/>
      <c r="AF1244" s="1053"/>
      <c r="AG1244" s="1053"/>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hidden="1" customHeight="1" x14ac:dyDescent="0.15">
      <c r="A1245" s="1052">
        <v>21</v>
      </c>
      <c r="B1245" s="105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3"/>
      <c r="AD1245" s="1053"/>
      <c r="AE1245" s="1053"/>
      <c r="AF1245" s="1053"/>
      <c r="AG1245" s="1053"/>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hidden="1" customHeight="1" x14ac:dyDescent="0.15">
      <c r="A1246" s="1052">
        <v>22</v>
      </c>
      <c r="B1246" s="105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3"/>
      <c r="AD1246" s="1053"/>
      <c r="AE1246" s="1053"/>
      <c r="AF1246" s="1053"/>
      <c r="AG1246" s="1053"/>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hidden="1" customHeight="1" x14ac:dyDescent="0.15">
      <c r="A1247" s="1052">
        <v>23</v>
      </c>
      <c r="B1247" s="105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3"/>
      <c r="AD1247" s="1053"/>
      <c r="AE1247" s="1053"/>
      <c r="AF1247" s="1053"/>
      <c r="AG1247" s="1053"/>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hidden="1" customHeight="1" x14ac:dyDescent="0.15">
      <c r="A1248" s="1052">
        <v>24</v>
      </c>
      <c r="B1248" s="105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3"/>
      <c r="AD1248" s="1053"/>
      <c r="AE1248" s="1053"/>
      <c r="AF1248" s="1053"/>
      <c r="AG1248" s="1053"/>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hidden="1" customHeight="1" x14ac:dyDescent="0.15">
      <c r="A1249" s="1052">
        <v>25</v>
      </c>
      <c r="B1249" s="105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3"/>
      <c r="AD1249" s="1053"/>
      <c r="AE1249" s="1053"/>
      <c r="AF1249" s="1053"/>
      <c r="AG1249" s="1053"/>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hidden="1" customHeight="1" x14ac:dyDescent="0.15">
      <c r="A1250" s="1052">
        <v>26</v>
      </c>
      <c r="B1250" s="105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3"/>
      <c r="AD1250" s="1053"/>
      <c r="AE1250" s="1053"/>
      <c r="AF1250" s="1053"/>
      <c r="AG1250" s="1053"/>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hidden="1" customHeight="1" x14ac:dyDescent="0.15">
      <c r="A1251" s="1052">
        <v>27</v>
      </c>
      <c r="B1251" s="105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3"/>
      <c r="AD1251" s="1053"/>
      <c r="AE1251" s="1053"/>
      <c r="AF1251" s="1053"/>
      <c r="AG1251" s="1053"/>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hidden="1" customHeight="1" x14ac:dyDescent="0.15">
      <c r="A1252" s="1052">
        <v>28</v>
      </c>
      <c r="B1252" s="105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3"/>
      <c r="AD1252" s="1053"/>
      <c r="AE1252" s="1053"/>
      <c r="AF1252" s="1053"/>
      <c r="AG1252" s="1053"/>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hidden="1" customHeight="1" x14ac:dyDescent="0.15">
      <c r="A1253" s="1052">
        <v>29</v>
      </c>
      <c r="B1253" s="105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3"/>
      <c r="AD1253" s="1053"/>
      <c r="AE1253" s="1053"/>
      <c r="AF1253" s="1053"/>
      <c r="AG1253" s="1053"/>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hidden="1" customHeight="1" x14ac:dyDescent="0.15">
      <c r="A1254" s="1052">
        <v>30</v>
      </c>
      <c r="B1254" s="105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3"/>
      <c r="AD1254" s="1053"/>
      <c r="AE1254" s="1053"/>
      <c r="AF1254" s="1053"/>
      <c r="AG1254" s="1053"/>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3"/>
      <c r="B1257" s="363"/>
      <c r="C1257" s="363" t="s">
        <v>26</v>
      </c>
      <c r="D1257" s="363"/>
      <c r="E1257" s="363"/>
      <c r="F1257" s="363"/>
      <c r="G1257" s="363"/>
      <c r="H1257" s="363"/>
      <c r="I1257" s="363"/>
      <c r="J1257" s="152" t="s">
        <v>295</v>
      </c>
      <c r="K1257" s="364"/>
      <c r="L1257" s="364"/>
      <c r="M1257" s="364"/>
      <c r="N1257" s="364"/>
      <c r="O1257" s="364"/>
      <c r="P1257" s="247" t="s">
        <v>27</v>
      </c>
      <c r="Q1257" s="247"/>
      <c r="R1257" s="247"/>
      <c r="S1257" s="247"/>
      <c r="T1257" s="247"/>
      <c r="U1257" s="247"/>
      <c r="V1257" s="247"/>
      <c r="W1257" s="247"/>
      <c r="X1257" s="247"/>
      <c r="Y1257" s="365" t="s">
        <v>347</v>
      </c>
      <c r="Z1257" s="366"/>
      <c r="AA1257" s="366"/>
      <c r="AB1257" s="366"/>
      <c r="AC1257" s="152" t="s">
        <v>332</v>
      </c>
      <c r="AD1257" s="152"/>
      <c r="AE1257" s="152"/>
      <c r="AF1257" s="152"/>
      <c r="AG1257" s="152"/>
      <c r="AH1257" s="365" t="s">
        <v>257</v>
      </c>
      <c r="AI1257" s="363"/>
      <c r="AJ1257" s="363"/>
      <c r="AK1257" s="363"/>
      <c r="AL1257" s="363" t="s">
        <v>21</v>
      </c>
      <c r="AM1257" s="363"/>
      <c r="AN1257" s="363"/>
      <c r="AO1257" s="367"/>
      <c r="AP1257" s="368" t="s">
        <v>296</v>
      </c>
      <c r="AQ1257" s="368"/>
      <c r="AR1257" s="368"/>
      <c r="AS1257" s="368"/>
      <c r="AT1257" s="368"/>
      <c r="AU1257" s="368"/>
      <c r="AV1257" s="368"/>
      <c r="AW1257" s="368"/>
      <c r="AX1257" s="368"/>
      <c r="AY1257">
        <f t="shared" ref="AY1257:AY1258" si="35">$AY$1255</f>
        <v>0</v>
      </c>
    </row>
    <row r="1258" spans="1:51" ht="26.25" hidden="1" customHeight="1" x14ac:dyDescent="0.15">
      <c r="A1258" s="1052">
        <v>1</v>
      </c>
      <c r="B1258" s="105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3"/>
      <c r="AD1258" s="1053"/>
      <c r="AE1258" s="1053"/>
      <c r="AF1258" s="1053"/>
      <c r="AG1258" s="1053"/>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hidden="1" customHeight="1" x14ac:dyDescent="0.15">
      <c r="A1259" s="1052">
        <v>2</v>
      </c>
      <c r="B1259" s="105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3"/>
      <c r="AD1259" s="1053"/>
      <c r="AE1259" s="1053"/>
      <c r="AF1259" s="1053"/>
      <c r="AG1259" s="1053"/>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hidden="1" customHeight="1" x14ac:dyDescent="0.15">
      <c r="A1260" s="1052">
        <v>3</v>
      </c>
      <c r="B1260" s="105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3"/>
      <c r="AD1260" s="1053"/>
      <c r="AE1260" s="1053"/>
      <c r="AF1260" s="1053"/>
      <c r="AG1260" s="1053"/>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hidden="1" customHeight="1" x14ac:dyDescent="0.15">
      <c r="A1261" s="1052">
        <v>4</v>
      </c>
      <c r="B1261" s="105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3"/>
      <c r="AD1261" s="1053"/>
      <c r="AE1261" s="1053"/>
      <c r="AF1261" s="1053"/>
      <c r="AG1261" s="1053"/>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hidden="1" customHeight="1" x14ac:dyDescent="0.15">
      <c r="A1262" s="1052">
        <v>5</v>
      </c>
      <c r="B1262" s="105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3"/>
      <c r="AD1262" s="1053"/>
      <c r="AE1262" s="1053"/>
      <c r="AF1262" s="1053"/>
      <c r="AG1262" s="1053"/>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hidden="1" customHeight="1" x14ac:dyDescent="0.15">
      <c r="A1263" s="1052">
        <v>6</v>
      </c>
      <c r="B1263" s="105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3"/>
      <c r="AD1263" s="1053"/>
      <c r="AE1263" s="1053"/>
      <c r="AF1263" s="1053"/>
      <c r="AG1263" s="1053"/>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hidden="1" customHeight="1" x14ac:dyDescent="0.15">
      <c r="A1264" s="1052">
        <v>7</v>
      </c>
      <c r="B1264" s="105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3"/>
      <c r="AD1264" s="1053"/>
      <c r="AE1264" s="1053"/>
      <c r="AF1264" s="1053"/>
      <c r="AG1264" s="1053"/>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hidden="1" customHeight="1" x14ac:dyDescent="0.15">
      <c r="A1265" s="1052">
        <v>8</v>
      </c>
      <c r="B1265" s="105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3"/>
      <c r="AD1265" s="1053"/>
      <c r="AE1265" s="1053"/>
      <c r="AF1265" s="1053"/>
      <c r="AG1265" s="1053"/>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hidden="1" customHeight="1" x14ac:dyDescent="0.15">
      <c r="A1266" s="1052">
        <v>9</v>
      </c>
      <c r="B1266" s="105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3"/>
      <c r="AD1266" s="1053"/>
      <c r="AE1266" s="1053"/>
      <c r="AF1266" s="1053"/>
      <c r="AG1266" s="1053"/>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hidden="1" customHeight="1" x14ac:dyDescent="0.15">
      <c r="A1267" s="1052">
        <v>10</v>
      </c>
      <c r="B1267" s="105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3"/>
      <c r="AD1267" s="1053"/>
      <c r="AE1267" s="1053"/>
      <c r="AF1267" s="1053"/>
      <c r="AG1267" s="1053"/>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hidden="1" customHeight="1" x14ac:dyDescent="0.15">
      <c r="A1268" s="1052">
        <v>11</v>
      </c>
      <c r="B1268" s="105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3"/>
      <c r="AD1268" s="1053"/>
      <c r="AE1268" s="1053"/>
      <c r="AF1268" s="1053"/>
      <c r="AG1268" s="1053"/>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hidden="1" customHeight="1" x14ac:dyDescent="0.15">
      <c r="A1269" s="1052">
        <v>12</v>
      </c>
      <c r="B1269" s="105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3"/>
      <c r="AD1269" s="1053"/>
      <c r="AE1269" s="1053"/>
      <c r="AF1269" s="1053"/>
      <c r="AG1269" s="1053"/>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hidden="1" customHeight="1" x14ac:dyDescent="0.15">
      <c r="A1270" s="1052">
        <v>13</v>
      </c>
      <c r="B1270" s="105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3"/>
      <c r="AD1270" s="1053"/>
      <c r="AE1270" s="1053"/>
      <c r="AF1270" s="1053"/>
      <c r="AG1270" s="1053"/>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hidden="1" customHeight="1" x14ac:dyDescent="0.15">
      <c r="A1271" s="1052">
        <v>14</v>
      </c>
      <c r="B1271" s="105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3"/>
      <c r="AD1271" s="1053"/>
      <c r="AE1271" s="1053"/>
      <c r="AF1271" s="1053"/>
      <c r="AG1271" s="1053"/>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hidden="1" customHeight="1" x14ac:dyDescent="0.15">
      <c r="A1272" s="1052">
        <v>15</v>
      </c>
      <c r="B1272" s="105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3"/>
      <c r="AD1272" s="1053"/>
      <c r="AE1272" s="1053"/>
      <c r="AF1272" s="1053"/>
      <c r="AG1272" s="1053"/>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hidden="1" customHeight="1" x14ac:dyDescent="0.15">
      <c r="A1273" s="1052">
        <v>16</v>
      </c>
      <c r="B1273" s="105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3"/>
      <c r="AD1273" s="1053"/>
      <c r="AE1273" s="1053"/>
      <c r="AF1273" s="1053"/>
      <c r="AG1273" s="1053"/>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hidden="1" customHeight="1" x14ac:dyDescent="0.15">
      <c r="A1274" s="1052">
        <v>17</v>
      </c>
      <c r="B1274" s="105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3"/>
      <c r="AD1274" s="1053"/>
      <c r="AE1274" s="1053"/>
      <c r="AF1274" s="1053"/>
      <c r="AG1274" s="1053"/>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hidden="1" customHeight="1" x14ac:dyDescent="0.15">
      <c r="A1275" s="1052">
        <v>18</v>
      </c>
      <c r="B1275" s="105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3"/>
      <c r="AD1275" s="1053"/>
      <c r="AE1275" s="1053"/>
      <c r="AF1275" s="1053"/>
      <c r="AG1275" s="1053"/>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hidden="1" customHeight="1" x14ac:dyDescent="0.15">
      <c r="A1276" s="1052">
        <v>19</v>
      </c>
      <c r="B1276" s="105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3"/>
      <c r="AD1276" s="1053"/>
      <c r="AE1276" s="1053"/>
      <c r="AF1276" s="1053"/>
      <c r="AG1276" s="1053"/>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hidden="1" customHeight="1" x14ac:dyDescent="0.15">
      <c r="A1277" s="1052">
        <v>20</v>
      </c>
      <c r="B1277" s="105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3"/>
      <c r="AD1277" s="1053"/>
      <c r="AE1277" s="1053"/>
      <c r="AF1277" s="1053"/>
      <c r="AG1277" s="1053"/>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hidden="1" customHeight="1" x14ac:dyDescent="0.15">
      <c r="A1278" s="1052">
        <v>21</v>
      </c>
      <c r="B1278" s="105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3"/>
      <c r="AD1278" s="1053"/>
      <c r="AE1278" s="1053"/>
      <c r="AF1278" s="1053"/>
      <c r="AG1278" s="1053"/>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hidden="1" customHeight="1" x14ac:dyDescent="0.15">
      <c r="A1279" s="1052">
        <v>22</v>
      </c>
      <c r="B1279" s="105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3"/>
      <c r="AD1279" s="1053"/>
      <c r="AE1279" s="1053"/>
      <c r="AF1279" s="1053"/>
      <c r="AG1279" s="1053"/>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hidden="1" customHeight="1" x14ac:dyDescent="0.15">
      <c r="A1280" s="1052">
        <v>23</v>
      </c>
      <c r="B1280" s="105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3"/>
      <c r="AD1280" s="1053"/>
      <c r="AE1280" s="1053"/>
      <c r="AF1280" s="1053"/>
      <c r="AG1280" s="1053"/>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hidden="1" customHeight="1" x14ac:dyDescent="0.15">
      <c r="A1281" s="1052">
        <v>24</v>
      </c>
      <c r="B1281" s="105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3"/>
      <c r="AD1281" s="1053"/>
      <c r="AE1281" s="1053"/>
      <c r="AF1281" s="1053"/>
      <c r="AG1281" s="1053"/>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hidden="1" customHeight="1" x14ac:dyDescent="0.15">
      <c r="A1282" s="1052">
        <v>25</v>
      </c>
      <c r="B1282" s="105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3"/>
      <c r="AD1282" s="1053"/>
      <c r="AE1282" s="1053"/>
      <c r="AF1282" s="1053"/>
      <c r="AG1282" s="1053"/>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hidden="1" customHeight="1" x14ac:dyDescent="0.15">
      <c r="A1283" s="1052">
        <v>26</v>
      </c>
      <c r="B1283" s="105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3"/>
      <c r="AD1283" s="1053"/>
      <c r="AE1283" s="1053"/>
      <c r="AF1283" s="1053"/>
      <c r="AG1283" s="1053"/>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hidden="1" customHeight="1" x14ac:dyDescent="0.15">
      <c r="A1284" s="1052">
        <v>27</v>
      </c>
      <c r="B1284" s="105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3"/>
      <c r="AD1284" s="1053"/>
      <c r="AE1284" s="1053"/>
      <c r="AF1284" s="1053"/>
      <c r="AG1284" s="1053"/>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hidden="1" customHeight="1" x14ac:dyDescent="0.15">
      <c r="A1285" s="1052">
        <v>28</v>
      </c>
      <c r="B1285" s="105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3"/>
      <c r="AD1285" s="1053"/>
      <c r="AE1285" s="1053"/>
      <c r="AF1285" s="1053"/>
      <c r="AG1285" s="1053"/>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hidden="1" customHeight="1" x14ac:dyDescent="0.15">
      <c r="A1286" s="1052">
        <v>29</v>
      </c>
      <c r="B1286" s="105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3"/>
      <c r="AD1286" s="1053"/>
      <c r="AE1286" s="1053"/>
      <c r="AF1286" s="1053"/>
      <c r="AG1286" s="1053"/>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hidden="1" customHeight="1" x14ac:dyDescent="0.15">
      <c r="A1287" s="1052">
        <v>30</v>
      </c>
      <c r="B1287" s="105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3"/>
      <c r="AD1287" s="1053"/>
      <c r="AE1287" s="1053"/>
      <c r="AF1287" s="1053"/>
      <c r="AG1287" s="1053"/>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3"/>
      <c r="B1290" s="363"/>
      <c r="C1290" s="363" t="s">
        <v>26</v>
      </c>
      <c r="D1290" s="363"/>
      <c r="E1290" s="363"/>
      <c r="F1290" s="363"/>
      <c r="G1290" s="363"/>
      <c r="H1290" s="363"/>
      <c r="I1290" s="363"/>
      <c r="J1290" s="152" t="s">
        <v>295</v>
      </c>
      <c r="K1290" s="364"/>
      <c r="L1290" s="364"/>
      <c r="M1290" s="364"/>
      <c r="N1290" s="364"/>
      <c r="O1290" s="364"/>
      <c r="P1290" s="247" t="s">
        <v>27</v>
      </c>
      <c r="Q1290" s="247"/>
      <c r="R1290" s="247"/>
      <c r="S1290" s="247"/>
      <c r="T1290" s="247"/>
      <c r="U1290" s="247"/>
      <c r="V1290" s="247"/>
      <c r="W1290" s="247"/>
      <c r="X1290" s="247"/>
      <c r="Y1290" s="365" t="s">
        <v>347</v>
      </c>
      <c r="Z1290" s="366"/>
      <c r="AA1290" s="366"/>
      <c r="AB1290" s="366"/>
      <c r="AC1290" s="152" t="s">
        <v>332</v>
      </c>
      <c r="AD1290" s="152"/>
      <c r="AE1290" s="152"/>
      <c r="AF1290" s="152"/>
      <c r="AG1290" s="152"/>
      <c r="AH1290" s="365" t="s">
        <v>257</v>
      </c>
      <c r="AI1290" s="363"/>
      <c r="AJ1290" s="363"/>
      <c r="AK1290" s="363"/>
      <c r="AL1290" s="363" t="s">
        <v>21</v>
      </c>
      <c r="AM1290" s="363"/>
      <c r="AN1290" s="363"/>
      <c r="AO1290" s="367"/>
      <c r="AP1290" s="368" t="s">
        <v>296</v>
      </c>
      <c r="AQ1290" s="368"/>
      <c r="AR1290" s="368"/>
      <c r="AS1290" s="368"/>
      <c r="AT1290" s="368"/>
      <c r="AU1290" s="368"/>
      <c r="AV1290" s="368"/>
      <c r="AW1290" s="368"/>
      <c r="AX1290" s="368"/>
      <c r="AY1290">
        <f t="shared" ref="AY1290:AY1291" si="36">$AY$1288</f>
        <v>0</v>
      </c>
    </row>
    <row r="1291" spans="1:51" ht="26.25" hidden="1" customHeight="1" x14ac:dyDescent="0.15">
      <c r="A1291" s="1052">
        <v>1</v>
      </c>
      <c r="B1291" s="105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3"/>
      <c r="AD1291" s="1053"/>
      <c r="AE1291" s="1053"/>
      <c r="AF1291" s="1053"/>
      <c r="AG1291" s="1053"/>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hidden="1" customHeight="1" x14ac:dyDescent="0.15">
      <c r="A1292" s="1052">
        <v>2</v>
      </c>
      <c r="B1292" s="105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3"/>
      <c r="AD1292" s="1053"/>
      <c r="AE1292" s="1053"/>
      <c r="AF1292" s="1053"/>
      <c r="AG1292" s="1053"/>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hidden="1" customHeight="1" x14ac:dyDescent="0.15">
      <c r="A1293" s="1052">
        <v>3</v>
      </c>
      <c r="B1293" s="105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3"/>
      <c r="AD1293" s="1053"/>
      <c r="AE1293" s="1053"/>
      <c r="AF1293" s="1053"/>
      <c r="AG1293" s="1053"/>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hidden="1" customHeight="1" x14ac:dyDescent="0.15">
      <c r="A1294" s="1052">
        <v>4</v>
      </c>
      <c r="B1294" s="105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3"/>
      <c r="AD1294" s="1053"/>
      <c r="AE1294" s="1053"/>
      <c r="AF1294" s="1053"/>
      <c r="AG1294" s="1053"/>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hidden="1" customHeight="1" x14ac:dyDescent="0.15">
      <c r="A1295" s="1052">
        <v>5</v>
      </c>
      <c r="B1295" s="105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3"/>
      <c r="AD1295" s="1053"/>
      <c r="AE1295" s="1053"/>
      <c r="AF1295" s="1053"/>
      <c r="AG1295" s="1053"/>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hidden="1" customHeight="1" x14ac:dyDescent="0.15">
      <c r="A1296" s="1052">
        <v>6</v>
      </c>
      <c r="B1296" s="105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3"/>
      <c r="AD1296" s="1053"/>
      <c r="AE1296" s="1053"/>
      <c r="AF1296" s="1053"/>
      <c r="AG1296" s="1053"/>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hidden="1" customHeight="1" x14ac:dyDescent="0.15">
      <c r="A1297" s="1052">
        <v>7</v>
      </c>
      <c r="B1297" s="105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3"/>
      <c r="AD1297" s="1053"/>
      <c r="AE1297" s="1053"/>
      <c r="AF1297" s="1053"/>
      <c r="AG1297" s="1053"/>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hidden="1" customHeight="1" x14ac:dyDescent="0.15">
      <c r="A1298" s="1052">
        <v>8</v>
      </c>
      <c r="B1298" s="105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3"/>
      <c r="AD1298" s="1053"/>
      <c r="AE1298" s="1053"/>
      <c r="AF1298" s="1053"/>
      <c r="AG1298" s="1053"/>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hidden="1" customHeight="1" x14ac:dyDescent="0.15">
      <c r="A1299" s="1052">
        <v>9</v>
      </c>
      <c r="B1299" s="105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3"/>
      <c r="AD1299" s="1053"/>
      <c r="AE1299" s="1053"/>
      <c r="AF1299" s="1053"/>
      <c r="AG1299" s="1053"/>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hidden="1" customHeight="1" x14ac:dyDescent="0.15">
      <c r="A1300" s="1052">
        <v>10</v>
      </c>
      <c r="B1300" s="105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3"/>
      <c r="AD1300" s="1053"/>
      <c r="AE1300" s="1053"/>
      <c r="AF1300" s="1053"/>
      <c r="AG1300" s="1053"/>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hidden="1" customHeight="1" x14ac:dyDescent="0.15">
      <c r="A1301" s="1052">
        <v>11</v>
      </c>
      <c r="B1301" s="105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3"/>
      <c r="AD1301" s="1053"/>
      <c r="AE1301" s="1053"/>
      <c r="AF1301" s="1053"/>
      <c r="AG1301" s="1053"/>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hidden="1" customHeight="1" x14ac:dyDescent="0.15">
      <c r="A1302" s="1052">
        <v>12</v>
      </c>
      <c r="B1302" s="105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3"/>
      <c r="AD1302" s="1053"/>
      <c r="AE1302" s="1053"/>
      <c r="AF1302" s="1053"/>
      <c r="AG1302" s="1053"/>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hidden="1" customHeight="1" x14ac:dyDescent="0.15">
      <c r="A1303" s="1052">
        <v>13</v>
      </c>
      <c r="B1303" s="105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3"/>
      <c r="AD1303" s="1053"/>
      <c r="AE1303" s="1053"/>
      <c r="AF1303" s="1053"/>
      <c r="AG1303" s="1053"/>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hidden="1" customHeight="1" x14ac:dyDescent="0.15">
      <c r="A1304" s="1052">
        <v>14</v>
      </c>
      <c r="B1304" s="105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3"/>
      <c r="AD1304" s="1053"/>
      <c r="AE1304" s="1053"/>
      <c r="AF1304" s="1053"/>
      <c r="AG1304" s="1053"/>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hidden="1" customHeight="1" x14ac:dyDescent="0.15">
      <c r="A1305" s="1052">
        <v>15</v>
      </c>
      <c r="B1305" s="105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3"/>
      <c r="AD1305" s="1053"/>
      <c r="AE1305" s="1053"/>
      <c r="AF1305" s="1053"/>
      <c r="AG1305" s="1053"/>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hidden="1" customHeight="1" x14ac:dyDescent="0.15">
      <c r="A1306" s="1052">
        <v>16</v>
      </c>
      <c r="B1306" s="105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3"/>
      <c r="AD1306" s="1053"/>
      <c r="AE1306" s="1053"/>
      <c r="AF1306" s="1053"/>
      <c r="AG1306" s="1053"/>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hidden="1" customHeight="1" x14ac:dyDescent="0.15">
      <c r="A1307" s="1052">
        <v>17</v>
      </c>
      <c r="B1307" s="105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3"/>
      <c r="AD1307" s="1053"/>
      <c r="AE1307" s="1053"/>
      <c r="AF1307" s="1053"/>
      <c r="AG1307" s="1053"/>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hidden="1" customHeight="1" x14ac:dyDescent="0.15">
      <c r="A1308" s="1052">
        <v>18</v>
      </c>
      <c r="B1308" s="105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3"/>
      <c r="AD1308" s="1053"/>
      <c r="AE1308" s="1053"/>
      <c r="AF1308" s="1053"/>
      <c r="AG1308" s="1053"/>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hidden="1" customHeight="1" x14ac:dyDescent="0.15">
      <c r="A1309" s="1052">
        <v>19</v>
      </c>
      <c r="B1309" s="105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3"/>
      <c r="AD1309" s="1053"/>
      <c r="AE1309" s="1053"/>
      <c r="AF1309" s="1053"/>
      <c r="AG1309" s="1053"/>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hidden="1" customHeight="1" x14ac:dyDescent="0.15">
      <c r="A1310" s="1052">
        <v>20</v>
      </c>
      <c r="B1310" s="105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3"/>
      <c r="AD1310" s="1053"/>
      <c r="AE1310" s="1053"/>
      <c r="AF1310" s="1053"/>
      <c r="AG1310" s="1053"/>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hidden="1" customHeight="1" x14ac:dyDescent="0.15">
      <c r="A1311" s="1052">
        <v>21</v>
      </c>
      <c r="B1311" s="105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3"/>
      <c r="AD1311" s="1053"/>
      <c r="AE1311" s="1053"/>
      <c r="AF1311" s="1053"/>
      <c r="AG1311" s="1053"/>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hidden="1" customHeight="1" x14ac:dyDescent="0.15">
      <c r="A1312" s="1052">
        <v>22</v>
      </c>
      <c r="B1312" s="105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3"/>
      <c r="AD1312" s="1053"/>
      <c r="AE1312" s="1053"/>
      <c r="AF1312" s="1053"/>
      <c r="AG1312" s="1053"/>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hidden="1" customHeight="1" x14ac:dyDescent="0.15">
      <c r="A1313" s="1052">
        <v>23</v>
      </c>
      <c r="B1313" s="105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3"/>
      <c r="AD1313" s="1053"/>
      <c r="AE1313" s="1053"/>
      <c r="AF1313" s="1053"/>
      <c r="AG1313" s="1053"/>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hidden="1" customHeight="1" x14ac:dyDescent="0.15">
      <c r="A1314" s="1052">
        <v>24</v>
      </c>
      <c r="B1314" s="105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3"/>
      <c r="AD1314" s="1053"/>
      <c r="AE1314" s="1053"/>
      <c r="AF1314" s="1053"/>
      <c r="AG1314" s="1053"/>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hidden="1" customHeight="1" x14ac:dyDescent="0.15">
      <c r="A1315" s="1052">
        <v>25</v>
      </c>
      <c r="B1315" s="105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3"/>
      <c r="AD1315" s="1053"/>
      <c r="AE1315" s="1053"/>
      <c r="AF1315" s="1053"/>
      <c r="AG1315" s="1053"/>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hidden="1" customHeight="1" x14ac:dyDescent="0.15">
      <c r="A1316" s="1052">
        <v>26</v>
      </c>
      <c r="B1316" s="105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3"/>
      <c r="AD1316" s="1053"/>
      <c r="AE1316" s="1053"/>
      <c r="AF1316" s="1053"/>
      <c r="AG1316" s="1053"/>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hidden="1" customHeight="1" x14ac:dyDescent="0.15">
      <c r="A1317" s="1052">
        <v>27</v>
      </c>
      <c r="B1317" s="105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3"/>
      <c r="AD1317" s="1053"/>
      <c r="AE1317" s="1053"/>
      <c r="AF1317" s="1053"/>
      <c r="AG1317" s="1053"/>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hidden="1" customHeight="1" x14ac:dyDescent="0.15">
      <c r="A1318" s="1052">
        <v>28</v>
      </c>
      <c r="B1318" s="105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3"/>
      <c r="AD1318" s="1053"/>
      <c r="AE1318" s="1053"/>
      <c r="AF1318" s="1053"/>
      <c r="AG1318" s="1053"/>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hidden="1" customHeight="1" x14ac:dyDescent="0.15">
      <c r="A1319" s="1052">
        <v>29</v>
      </c>
      <c r="B1319" s="105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3"/>
      <c r="AD1319" s="1053"/>
      <c r="AE1319" s="1053"/>
      <c r="AF1319" s="1053"/>
      <c r="AG1319" s="1053"/>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hidden="1" customHeight="1" x14ac:dyDescent="0.15">
      <c r="A1320" s="1052">
        <v>30</v>
      </c>
      <c r="B1320" s="105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3"/>
      <c r="AD1320" s="1053"/>
      <c r="AE1320" s="1053"/>
      <c r="AF1320" s="1053"/>
      <c r="AG1320" s="1053"/>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2021-05-28T08:24:25Z</cp:lastPrinted>
  <dcterms:created xsi:type="dcterms:W3CDTF">2012-03-13T00:50:25Z</dcterms:created>
  <dcterms:modified xsi:type="dcterms:W3CDTF">2021-06-29T09:04:05Z</dcterms:modified>
</cp:coreProperties>
</file>