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セット\"/>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459" i="3"/>
  <c r="AY134" i="3"/>
  <c r="AY50" i="3"/>
  <c r="AY369" i="3"/>
  <c r="AY606" i="3"/>
  <c r="AY616" i="3"/>
  <c r="AY645" i="3"/>
  <c r="AY213" i="3"/>
  <c r="AY235" i="3"/>
  <c r="AY271"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<sst xmlns="http://schemas.openxmlformats.org/spreadsheetml/2006/main" count="2366" uniqueCount="698">
  <si>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</si>
  <si>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</si>
  <si>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</si>
  <si>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</si>
  <si>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</si>
  <si>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</si>
  <si>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</si>
  <si>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</si>
  <si>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</si>
  <si>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</si>
  <si>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</si>
  <si>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</si>
  <si>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</si>
  <si>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</si>
  <si>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</si>
  <si>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</si>
  <si>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</si>
  <si>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</si>
  <si>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</si>
  <si>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</si>
  <si>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</si>
  <si>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</si>
  <si>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</si>
  <si>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</si>
  <si>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</si>
  <si>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</si>
  <si>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</si>
  <si>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</si>
  <si>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</si>
  <si>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</si>
  <si>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</si>
  <si>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</si>
  <si>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</si>
  <si>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</si>
  <si>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</si>
  <si>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</si>
  <si>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</si>
  <si>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</si>
  <si>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</si>
  <si>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</si>
  <si>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</si>
  <si>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</si>
  <si>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</si>
  <si>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</si>
  <si>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</si>
  <si>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</si>
  <si>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</si>
  <si>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</si>
  <si>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</si>
  <si>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</si>
  <si>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</si>
  <si>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</si>
  <si>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</si>
  <si>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</si>
  <si>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</si>
  <si>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</si>
  <si>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</si>
  <si>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</si>
  <si>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</si>
  <si>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</si>
  <si>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</si>
  <si>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</si>
  <si>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</si>
  <si>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</si>
  <si>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</si>
  <si>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</si>
  <si>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</si>
  <si>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</si>
  <si>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</si>
  <si>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</si>
  <si>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</si>
  <si>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</si>
  <si>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</si>
  <si>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</si>
  <si>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</si>
  <si>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</si>
  <si>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</si>
  <si>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</si>
  <si>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</si>
  <si>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</si>
  <si>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</si>
  <si>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</si>
  <si>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</si>
  <si>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</si>
  <si>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</si>
  <si>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</si>
  <si>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</si>
  <si>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</si>
  <si>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</si>
  <si>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</si>
  <si>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</si>
  <si>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</si>
  <si>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</si>
  <si>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</si>
  <si>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</si>
  <si>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</si>
  <si>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</si>
  <si>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</si>
  <si>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</si>
  <si>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</si>
  <si>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</si>
  <si>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</si>
  <si>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</si>
  <si>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</si>
  <si>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</si>
  <si>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</si>
  <si>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</si>
  <si>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</si>
  <si>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</si>
  <si>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</si>
  <si>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</si>
  <si>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</si>
  <si>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</si>
  <si>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</si>
  <si>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</si>
  <si>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</si>
  <si>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</si>
  <si>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</si>
  <si>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</si>
  <si>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</si>
  <si>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</si>
  <si>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</si>
  <si>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</si>
  <si>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</si>
  <si>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</si>
  <si>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</si>
  <si>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</si>
  <si>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</si>
  <si>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</si>
  <si>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</si>
  <si>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</si>
  <si>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</si>
  <si>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</si>
  <si>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</si>
  <si>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</si>
  <si>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</si>
  <si>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</si>
  <si>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</si>
  <si>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</si>
  <si>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</si>
  <si>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</si>
  <si>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</si>
  <si>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</si>
  <si>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</si>
  <si>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</si>
  <si>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</si>
  <si>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</si>
  <si>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</si>
  <si>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</si>
  <si>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</si>
  <si>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</si>
  <si>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</si>
  <si>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</si>
  <si>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</si>
  <si>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</si>
  <si>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</si>
  <si>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</si>
  <si>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</si>
  <si>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</si>
  <si>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</si>
  <si>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</si>
  <si>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</si>
  <si>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</si>
  <si>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</si>
  <si>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</si>
  <si>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</si>
  <si>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</si>
  <si>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</si>
  <si>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</si>
  <si>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</si>
  <si>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</si>
  <si>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</si>
  <si>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</si>
  <si>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</si>
  <si>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</si>
  <si>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</si>
  <si>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</si>
  <si>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</si>
  <si>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</si>
  <si>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</si>
  <si>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</si>
  <si>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</si>
  <si>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</si>
  <si>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</si>
  <si>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</si>
  <si>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</si>
  <si>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</si>
  <si>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</si>
  <si>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</si>
  <si>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</si>
  <si>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</si>
  <si>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</si>
  <si>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</si>
  <si>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</si>
  <si>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</si>
  <si>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</si>
  <si>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</si>
  <si>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</si>
  <si>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</si>
  <si>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</si>
  <si>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</si>
  <si>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</si>
  <si>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</si>
  <si>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</si>
  <si>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</si>
  <si>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</si>
  <si>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</si>
  <si>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</si>
  <si>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</si>
  <si>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</si>
  <si>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</si>
  <si>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</si>
  <si>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</si>
  <si>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</si>
  <si>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</si>
  <si>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</si>
  <si>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</si>
  <si>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</si>
  <si>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</si>
  <si>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</si>
  <si>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</si>
  <si>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</si>
  <si>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</si>
  <si>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</si>
  <si>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</si>
  <si>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</si>
  <si>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</si>
  <si>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</si>
  <si>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</si>
  <si>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</si>
  <si>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</si>
  <si>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</si>
  <si>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</si>
  <si>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</si>
  <si>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</si>
  <si>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</si>
  <si>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</si>
  <si>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</si>
  <si>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</si>
  <si>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</si>
  <si>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</si>
  <si>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</si>
  <si>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</si>
  <si>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</si>
  <si>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</si>
  <si>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</si>
  <si>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</si>
  <si>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</si>
  <si>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</si>
  <si>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</si>
  <si>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</si>
  <si>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</si>
  <si>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</si>
  <si>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</si>
  <si>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</si>
  <si>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</si>
  <si>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</si>
  <si>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</si>
  <si>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</si>
  <si>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</si>
  <si>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</si>
  <si>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</si>
  <si>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</si>
  <si>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</si>
  <si>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</si>
  <si>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</si>
  <si>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</si>
  <si>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</si>
  <si>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</si>
  <si>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</si>
  <si>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</si>
  <si>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</si>
  <si>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</si>
  <si>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</si>
  <si>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</si>
  <si>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</si>
  <si>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</si>
  <si>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</si>
  <si>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</si>
  <si>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</si>
  <si>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</si>
  <si>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</si>
  <si>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</si>
  <si>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</si>
  <si>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</si>
  <si>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</si>
  <si>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</si>
  <si>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</si>
  <si>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</si>
  <si>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</si>
  <si>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</si>
  <si>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</si>
  <si>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</si>
  <si>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</si>
  <si>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</si>
  <si>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</si>
  <si>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</si>
  <si>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</si>
  <si>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</si>
  <si>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</si>
  <si>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</si>
  <si>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</si>
  <si>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</si>
  <si>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</si>
  <si>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</si>
  <si>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</si>
  <si>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</si>
  <si>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</si>
  <si>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</si>
  <si>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</si>
  <si>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</si>
  <si>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</si>
  <si>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</si>
  <si>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</si>
  <si>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</si>
  <si>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</si>
  <si>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</si>
  <si>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</si>
  <si>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</si>
  <si>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</si>
  <si>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</si>
  <si>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</si>
  <si>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</si>
  <si>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</si>
  <si>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</si>
  <si>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</si>
  <si>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</si>
  <si>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</si>
  <si>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</si>
  <si>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</si>
  <si>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</si>
  <si>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</si>
  <si>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</si>
  <si>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</si>
  <si>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</si>
  <si>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</si>
  <si>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</si>
  <si>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</si>
  <si>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</si>
  <si>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</si>
  <si>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</si>
  <si>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</si>
  <si>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</si>
  <si>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</si>
  <si>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</si>
  <si>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</si>
  <si>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</si>
  <si>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</si>
  <si>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</si>
  <si>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</si>
  <si>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</si>
  <si>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</si>
  <si>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</si>
  <si>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</si>
  <si>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</si>
  <si>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</si>
  <si>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</si>
  <si>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</si>
  <si>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</si>
  <si>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</si>
  <si>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</si>
  <si>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</si>
  <si>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</si>
  <si>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</si>
  <si>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</si>
  <si>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</si>
  <si>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</si>
  <si>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</si>
  <si>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</si>
  <si>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</si>
  <si>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</si>
  <si>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</si>
  <si>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</si>
  <si>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</si>
  <si>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</si>
  <si>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</si>
  <si>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</si>
  <si>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</si>
  <si>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</si>
  <si>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</si>
  <si>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</si>
  <si>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</si>
  <si>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</si>
  <si>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</si>
  <si>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</si>
  <si>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</si>
  <si>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</si>
  <si>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</si>
  <si>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</si>
  <si>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</si>
  <si>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</si>
  <si>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</si>
  <si>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</si>
  <si>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</si>
  <si>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</si>
  <si>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</si>
  <si>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</si>
  <si>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</si>
  <si>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</si>
  <si>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</si>
  <si>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</si>
  <si>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</si>
  <si>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</si>
  <si>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</si>
  <si>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</si>
  <si>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</si>
  <si>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</si>
  <si>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</si>
  <si>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</si>
  <si>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</si>
  <si>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</si>
  <si>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</si>
  <si>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</si>
  <si>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</si>
  <si>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</si>
  <si>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</si>
  <si>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</si>
  <si>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</si>
  <si>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</si>
  <si>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</si>
  <si>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</si>
  <si>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</si>
  <si>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</si>
  <si>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</si>
  <si>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</si>
  <si>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</si>
  <si>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</si>
  <si>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</si>
  <si>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</si>
  <si>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</si>
  <si>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</si>
  <si>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</si>
  <si>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</si>
  <si>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</si>
  <si>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</si>
  <si>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</si>
  <si>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</si>
  <si>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</si>
  <si>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</si>
  <si>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</si>
  <si>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</si>
  <si>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</si>
  <si>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</si>
  <si>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</si>
  <si>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</si>
  <si>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</si>
  <si>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</si>
  <si>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</si>
  <si>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</si>
  <si>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</si>
  <si>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</si>
  <si>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</si>
  <si>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</si>
  <si>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</si>
  <si>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</si>
  <si>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</si>
  <si>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</si>
  <si>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</si>
  <si>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</si>
  <si>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</si>
  <si>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</si>
  <si>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</si>
  <si>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</si>
  <si>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</si>
  <si>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</si>
  <si>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</si>
  <si>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</si>
  <si>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</si>
  <si>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</si>
  <si>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</si>
  <si>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</si>
  <si>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</si>
  <si>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</si>
  <si>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</si>
  <si>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</si>
  <si>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</si>
  <si>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</si>
  <si>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</si>
  <si>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</si>
  <si>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</si>
  <si>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</si>
  <si>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</si>
  <si>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</si>
  <si>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</si>
  <si>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</si>
  <si>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</si>
  <si>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</si>
  <si>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</si>
  <si>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</si>
  <si>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</si>
  <si>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</si>
  <si>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</si>
  <si>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</si>
  <si>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</si>
  <si>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</si>
  <si>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</si>
  <si>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</si>
  <si>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</si>
  <si>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</si>
  <si>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</si>
  <si>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</si>
  <si>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</si>
  <si>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</si>
  <si>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</si>
  <si>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</si>
  <si>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</si>
  <si>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</si>
  <si>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</si>
  <si>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</si>
  <si>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</si>
  <si>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</si>
  <si>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</si>
  <si>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</si>
  <si>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</si>
  <si>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</si>
  <si>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</si>
  <si>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</si>
  <si>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</si>
  <si>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</si>
  <si>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</si>
  <si>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</si>
  <si>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</si>
  <si>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</si>
  <si>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</si>
  <si>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</si>
  <si>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</si>
  <si>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</si>
  <si>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</si>
  <si>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</si>
  <si>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</si>
  <si>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</si>
  <si>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</si>
  <si>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</si>
  <si>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</si>
  <si>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</si>
  <si>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</si>
  <si>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</si>
  <si>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</si>
  <si>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</si>
  <si>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</si>
  <si>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</si>
  <si>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</si>
  <si>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</si>
  <si>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</si>
  <si>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</si>
  <si>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</si>
  <si>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</si>
  <si>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</si>
  <si>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</si>
  <si>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</si>
  <si>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</si>
  <si>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</si>
  <si>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</si>
  <si>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</si>
  <si>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</si>
  <si>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</si>
  <si>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</si>
  <si>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</si>
  <si>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</si>
  <si>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</si>
  <si>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</si>
  <si>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</si>
  <si>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</si>
  <si>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</si>
  <si>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</si>
  <si>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</si>
  <si>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</si>
  <si>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</si>
  <si>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</si>
  <si>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</si>
  <si>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</si>
  <si>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</si>
  <si>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</si>
  <si>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</si>
  <si>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</si>
  <si>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</si>
  <si>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</si>
  <si>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</si>
  <si>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</si>
  <si>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</si>
  <si>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</si>
  <si>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</si>
  <si>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</si>
  <si>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</si>
  <si>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</si>
  <si>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</si>
  <si>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</si>
  <si>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</si>
  <si>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</si>
  <si>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</si>
  <si>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</si>
  <si>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</si>
  <si>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</si>
  <si>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</si>
  <si>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</si>
  <si>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</si>
  <si>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</si>
  <si>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</si>
  <si>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</si>
  <si>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</si>
  <si>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</si>
  <si>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</si>
  <si>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</si>
  <si>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</si>
  <si>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</si>
  <si>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</si>
  <si>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</si>
  <si>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</si>
  <si>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</si>
  <si>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</si>
  <si>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</si>
  <si>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</si>
  <si>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</si>
  <si>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</si>
  <si>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</si>
  <si>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</si>
  <si>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</si>
  <si>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</si>
  <si>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</si>
  <si>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</si>
  <si>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</si>
  <si>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</si>
  <si>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</si>
  <si>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</si>
  <si>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</si>
  <si>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</si>
  <si>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</si>
  <si>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</si>
  <si>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</si>
  <si>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</si>
  <si>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</si>
  <si>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豊住　朝子</t>
  </si>
  <si>
    <t>令和元年度</t>
  </si>
  <si>
    <t>終了予定なし</t>
  </si>
  <si>
    <t>地球温暖化対策課
フロン対策室</t>
  </si>
  <si>
    <t>オゾン層を破壊する物質に関するモントリオール議定書第１０条</t>
  </si>
  <si>
    <t>-</t>
  </si>
  <si>
    <t>政府開発援助国際自然保護連合等拠出金</t>
  </si>
  <si>
    <t>条約の専門家パネルに日本政府から推薦する邦人専門家を1名以上確保する。</t>
  </si>
  <si>
    <t>条約の専門家パネルの委員である、日本政府から推薦した邦人専門家の数</t>
  </si>
  <si>
    <t>人</t>
  </si>
  <si>
    <t>本事業は地球温暖化対策関係予算において【D.基盤的施策など】に分類され、直接的に温室効果ガスの削減に資するものではないため、地球温暖化対策に係る横断的指標は設定できない。</t>
  </si>
  <si>
    <t>●●</t>
    <phoneticPr fontId="5"/>
  </si>
  <si>
    <t>多数国間基金執行委員会の開催回数</t>
  </si>
  <si>
    <t>件</t>
  </si>
  <si>
    <t>百万円／件</t>
  </si>
  <si>
    <t>百万円／件</t>
    <phoneticPr fontId="5"/>
  </si>
  <si>
    <t>-</t>
    <phoneticPr fontId="5"/>
  </si>
  <si>
    <t>１．地球温暖化対策の推進</t>
  </si>
  <si>
    <t>外務省</t>
  </si>
  <si>
    <t>オゾン層保護基金拠出金</t>
  </si>
  <si>
    <t>経済産業省</t>
  </si>
  <si>
    <t>オゾン層を破壊する物質に関するモントリオール議定書多数国基金分担金</t>
  </si>
  <si>
    <t>新31-0024</t>
  </si>
  <si>
    <t>新31</t>
  </si>
  <si>
    <t>○</t>
  </si>
  <si>
    <t>モントリオール議定書多数国間基金・事務局</t>
    <phoneticPr fontId="5"/>
  </si>
  <si>
    <t>-</t>
    <phoneticPr fontId="5"/>
  </si>
  <si>
    <t>開発途上国におけるHFC削減のための活動</t>
    <phoneticPr fontId="5"/>
  </si>
  <si>
    <t>-</t>
    <phoneticPr fontId="5"/>
  </si>
  <si>
    <t>拠出金</t>
    <rPh sb="0" eb="3">
      <t>キョシュツキン</t>
    </rPh>
    <phoneticPr fontId="5"/>
  </si>
  <si>
    <t>モントリオール議定書多数国間基金拠出金（HFC分)</t>
    <phoneticPr fontId="5"/>
  </si>
  <si>
    <t>拠出額／開催回数　　　　　　　　　　　　　　</t>
    <rPh sb="0" eb="3">
      <t>キョシュツガク</t>
    </rPh>
    <rPh sb="4" eb="6">
      <t>カイサイ</t>
    </rPh>
    <rPh sb="6" eb="8">
      <t>カイスウ</t>
    </rPh>
    <phoneticPr fontId="5"/>
  </si>
  <si>
    <t>／　　　</t>
    <phoneticPr fontId="5"/>
  </si>
  <si>
    <t>/</t>
    <phoneticPr fontId="5"/>
  </si>
  <si>
    <t>議定書に基づく国際機関への拠出による貢献であり、国が一貫して対応すべきものである。</t>
    <phoneticPr fontId="5"/>
  </si>
  <si>
    <t>‐</t>
  </si>
  <si>
    <t>無</t>
  </si>
  <si>
    <t>-</t>
    <phoneticPr fontId="5"/>
  </si>
  <si>
    <t>効率的かつ効果的な運営がなされるよう締約国会合及び日本が参加する基金執行委員会において検討している。</t>
    <phoneticPr fontId="5"/>
  </si>
  <si>
    <t>拠出額は締約国会合において決定しており、妥当である。</t>
    <phoneticPr fontId="5"/>
  </si>
  <si>
    <t>国連における日本の拠出金分担率にもとづき、妥当な拠出額を拠出している。</t>
    <phoneticPr fontId="5"/>
  </si>
  <si>
    <t>費目・使途については締約国会合、基金執行委員会等において検討し、真に必要なものに限定されている。</t>
    <phoneticPr fontId="5"/>
  </si>
  <si>
    <t>外務省、経済産業省と３省で按分して負担。</t>
    <phoneticPr fontId="5"/>
  </si>
  <si>
    <t>専門家パネルに適正な人数の邦人専門家が参画しているため、成果実績は成果目標を達成している。</t>
    <rPh sb="0" eb="3">
      <t>センモンカ</t>
    </rPh>
    <rPh sb="7" eb="9">
      <t>テキセイ</t>
    </rPh>
    <rPh sb="10" eb="12">
      <t>ニンズウ</t>
    </rPh>
    <rPh sb="13" eb="15">
      <t>ホウジン</t>
    </rPh>
    <rPh sb="15" eb="18">
      <t>センモンカ</t>
    </rPh>
    <rPh sb="19" eb="21">
      <t>サンカク</t>
    </rPh>
    <rPh sb="28" eb="30">
      <t>セイカ</t>
    </rPh>
    <rPh sb="30" eb="32">
      <t>ジッセキ</t>
    </rPh>
    <rPh sb="33" eb="35">
      <t>セイカ</t>
    </rPh>
    <rPh sb="35" eb="37">
      <t>モクヒョウ</t>
    </rPh>
    <rPh sb="38" eb="40">
      <t>タッセイ</t>
    </rPh>
    <phoneticPr fontId="5"/>
  </si>
  <si>
    <t>邦人専門家を条約の専門家パネルに推薦し、活動していただくことは議論における日本のプレゼンスを上げるにあたり効果的であり、これに替わるものはない。</t>
    <rPh sb="0" eb="2">
      <t>ホウジン</t>
    </rPh>
    <rPh sb="2" eb="5">
      <t>センモンカ</t>
    </rPh>
    <rPh sb="6" eb="8">
      <t>ジョウヤク</t>
    </rPh>
    <rPh sb="9" eb="12">
      <t>センモンカ</t>
    </rPh>
    <rPh sb="16" eb="18">
      <t>スイセン</t>
    </rPh>
    <rPh sb="20" eb="22">
      <t>カツドウ</t>
    </rPh>
    <rPh sb="31" eb="33">
      <t>ギロン</t>
    </rPh>
    <rPh sb="37" eb="39">
      <t>ニホン</t>
    </rPh>
    <rPh sb="46" eb="47">
      <t>ア</t>
    </rPh>
    <rPh sb="53" eb="56">
      <t>コウカテキ</t>
    </rPh>
    <rPh sb="63" eb="64">
      <t>カ</t>
    </rPh>
    <phoneticPr fontId="5"/>
  </si>
  <si>
    <t>見込み通りの基金執行委員会の開催ができており、日本として適切な資金執行に関与できている。</t>
    <rPh sb="0" eb="2">
      <t>ミコ</t>
    </rPh>
    <rPh sb="3" eb="4">
      <t>ドオ</t>
    </rPh>
    <rPh sb="6" eb="8">
      <t>キキン</t>
    </rPh>
    <rPh sb="8" eb="10">
      <t>シッコウ</t>
    </rPh>
    <rPh sb="10" eb="13">
      <t>イインカイ</t>
    </rPh>
    <rPh sb="14" eb="16">
      <t>カイサイ</t>
    </rPh>
    <rPh sb="23" eb="25">
      <t>ニホン</t>
    </rPh>
    <rPh sb="28" eb="30">
      <t>テキセツ</t>
    </rPh>
    <rPh sb="31" eb="33">
      <t>シキン</t>
    </rPh>
    <rPh sb="33" eb="35">
      <t>シッコウ</t>
    </rPh>
    <rPh sb="36" eb="38">
      <t>カンヨ</t>
    </rPh>
    <phoneticPr fontId="5"/>
  </si>
  <si>
    <t>邦人専門家とのコミュニケーションをより密に取ることにより、日本国政府としての意見を明確に伝え、日本の更なるプレゼンス向上を目指す。</t>
    <rPh sb="0" eb="2">
      <t>ホウジン</t>
    </rPh>
    <rPh sb="2" eb="5">
      <t>センモンカ</t>
    </rPh>
    <rPh sb="19" eb="20">
      <t>ミツ</t>
    </rPh>
    <rPh sb="21" eb="22">
      <t>ト</t>
    </rPh>
    <rPh sb="29" eb="32">
      <t>ニホンコク</t>
    </rPh>
    <rPh sb="32" eb="34">
      <t>セイフ</t>
    </rPh>
    <rPh sb="38" eb="40">
      <t>イケン</t>
    </rPh>
    <rPh sb="41" eb="43">
      <t>メイカク</t>
    </rPh>
    <rPh sb="44" eb="45">
      <t>ツタ</t>
    </rPh>
    <rPh sb="47" eb="49">
      <t>ニホン</t>
    </rPh>
    <rPh sb="50" eb="51">
      <t>サラ</t>
    </rPh>
    <rPh sb="58" eb="60">
      <t>コウジョウ</t>
    </rPh>
    <rPh sb="61" eb="63">
      <t>メザ</t>
    </rPh>
    <phoneticPr fontId="5"/>
  </si>
  <si>
    <t>地球温暖化防止に重大な関心を有する我が国として、HFCの削減スケジュール遵守に向けた国際協力に貢献する必要があるため、非常に優先度が高い。</t>
    <phoneticPr fontId="5"/>
  </si>
  <si>
    <t>HFCは強力な温室効果ガスであり、本事業を通じて開発途上国を含めた地球規模での地球温暖化対策が進むことは、我が国の国民や社会のニーズに答えている。</t>
    <rPh sb="67" eb="68">
      <t>コタ</t>
    </rPh>
    <phoneticPr fontId="5"/>
  </si>
  <si>
    <t>基金執行委員会において、HFCの削減にむけた適切な資金執行を図り、モントリオール議定書に規定されているHFCの国際的な使用量削減目標達成に大きく貢献している。</t>
    <rPh sb="0" eb="2">
      <t>キキン</t>
    </rPh>
    <rPh sb="2" eb="4">
      <t>シッコウ</t>
    </rPh>
    <rPh sb="4" eb="7">
      <t>イインカイ</t>
    </rPh>
    <rPh sb="16" eb="18">
      <t>サクゲン</t>
    </rPh>
    <rPh sb="22" eb="24">
      <t>テキセツ</t>
    </rPh>
    <rPh sb="25" eb="27">
      <t>シキン</t>
    </rPh>
    <rPh sb="27" eb="29">
      <t>シッコウ</t>
    </rPh>
    <rPh sb="30" eb="31">
      <t>ハカ</t>
    </rPh>
    <rPh sb="40" eb="43">
      <t>ギテイショ</t>
    </rPh>
    <rPh sb="44" eb="46">
      <t>キテイ</t>
    </rPh>
    <rPh sb="55" eb="57">
      <t>コクサイ</t>
    </rPh>
    <rPh sb="57" eb="58">
      <t>テキ</t>
    </rPh>
    <rPh sb="59" eb="62">
      <t>シヨウリョウ</t>
    </rPh>
    <rPh sb="62" eb="64">
      <t>サクゲン</t>
    </rPh>
    <rPh sb="64" eb="66">
      <t>モクヒョウ</t>
    </rPh>
    <rPh sb="66" eb="68">
      <t>タッセイ</t>
    </rPh>
    <rPh sb="69" eb="70">
      <t>オオ</t>
    </rPh>
    <rPh sb="72" eb="74">
      <t>コウケン</t>
    </rPh>
    <phoneticPr fontId="5"/>
  </si>
  <si>
    <t>「オゾン層を破壊する物質に関するモントリオール議定書」は、オゾン層を破壊する恐れのある物質（いわゆる特定フロン）の生産・消費の規制を行うことを目的としており、先進国は同議定書の多数国間基金を通じ、開発途上国における特定フロンの削減スケジュールの遵守を支援してきた。平成28年10月、温室効果が高い代替フロンHFCを規制対象物質に追加する議定書キガリ改正が採択され、平成30年12月に我が国も締結した。改正議定書は平成31年1月1日に発効したところ、開発途上国が削減スケジュールを着実に遵守できるよう、多数国間基金を通じて対策を支援する。　</t>
    <phoneticPr fontId="5"/>
  </si>
  <si>
    <t>モントリオール議定書第10 条に基づく多数国間基金のうち、議定書キガリ改正をうけ、同基金に追加された開発途上国のHFC削減のための対策分に係る拠出金のうち、環境省として負担すべき部分に関するもの。</t>
    <phoneticPr fontId="5"/>
  </si>
  <si>
    <t>当該拠出金の拠出により、モントリオール議定書のHFC削減スケジュールの着実な遵守に貢献している。</t>
    <rPh sb="0" eb="2">
      <t>トウガイ</t>
    </rPh>
    <rPh sb="2" eb="5">
      <t>キョシュツキン</t>
    </rPh>
    <rPh sb="6" eb="8">
      <t>キョシュツ</t>
    </rPh>
    <rPh sb="19" eb="22">
      <t>ギテイショ</t>
    </rPh>
    <rPh sb="26" eb="28">
      <t>サクゲン</t>
    </rPh>
    <rPh sb="35" eb="37">
      <t>チャクジツ</t>
    </rPh>
    <rPh sb="38" eb="40">
      <t>ジュンシュ</t>
    </rPh>
    <rPh sb="41" eb="43">
      <t>コウケン</t>
    </rPh>
    <phoneticPr fontId="5"/>
  </si>
  <si>
    <t>-</t>
    <phoneticPr fontId="5"/>
  </si>
  <si>
    <t>-</t>
    <phoneticPr fontId="5"/>
  </si>
  <si>
    <t>-</t>
    <phoneticPr fontId="5"/>
  </si>
  <si>
    <t>-</t>
    <phoneticPr fontId="5"/>
  </si>
  <si>
    <t>-</t>
    <phoneticPr fontId="5"/>
  </si>
  <si>
    <t>モントリオール議定書多数国間基金拠出金(HFC分)(ODA)</t>
    <phoneticPr fontId="5"/>
  </si>
  <si>
    <t>-</t>
    <phoneticPr fontId="5"/>
  </si>
  <si>
    <t>-</t>
    <phoneticPr fontId="5"/>
  </si>
  <si>
    <t>A.モントリオール議定書多数国間基金・事務局</t>
    <phoneticPr fontId="5"/>
  </si>
  <si>
    <t>24/2</t>
    <phoneticPr fontId="5"/>
  </si>
  <si>
    <t>24/2</t>
    <phoneticPr fontId="5"/>
  </si>
  <si>
    <t>24/3</t>
    <phoneticPr fontId="5"/>
  </si>
  <si>
    <t>モントリオール議定書の技術・経済評価パネル(TEAP)メンバー一覧
https://ozone.unep.org/science/assessment/teap/teap-members</t>
    <rPh sb="31" eb="33">
      <t>イチラン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</si>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</sst>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0</xdr:rowOff>
    </xdr:from>
    <xdr:to>
      <xdr:col>26</xdr:col>
      <xdr:colOff>71850</xdr:colOff>
      <xdr:row>751</xdr:row>
      <xdr:rowOff>110627</xdr:rowOff>
    </xdr:to>
    <xdr:grpSp>
      <xdr:nvGrpSpPr>
        <xdr:cNvPr id="10" name="グループ化 79"/>
        <xdr:cNvGrpSpPr>
          <a:grpSpLocks/>
        </xdr:cNvGrpSpPr>
      </xdr:nvGrpSpPr>
      <xdr:grpSpPr bwMode="auto">
        <a:xfrm>
          <a:off x="2767853" y="44879559"/>
          <a:ext cx="2839703" cy="805392"/>
          <a:chOff x="6790765" y="38066382"/>
          <a:chExt cx="1795043" cy="804586"/>
        </a:xfrm>
      </xdr:grpSpPr>
      <xdr:sp macro="" textlink="">
        <xdr:nvSpPr>
          <xdr:cNvPr id="11" name="正方形/長方形 10"/>
          <xdr:cNvSpPr/>
        </xdr:nvSpPr>
        <xdr:spPr>
          <a:xfrm>
            <a:off x="6790765" y="38066382"/>
            <a:ext cx="1795043" cy="80458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xdr:cNvSpPr txBox="1"/>
        </xdr:nvSpPr>
        <xdr:spPr>
          <a:xfrm>
            <a:off x="6854311" y="38118490"/>
            <a:ext cx="1691900" cy="71561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日本政府全体では</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19</xdr:col>
      <xdr:colOff>0</xdr:colOff>
      <xdr:row>751</xdr:row>
      <xdr:rowOff>123825</xdr:rowOff>
    </xdr:from>
    <xdr:to>
      <xdr:col>19</xdr:col>
      <xdr:colOff>0</xdr:colOff>
      <xdr:row>753</xdr:row>
      <xdr:rowOff>340659</xdr:rowOff>
    </xdr:to>
    <xdr:cxnSp macro="">
      <xdr:nvCxnSpPr>
        <xdr:cNvPr id="13" name="直線矢印コネクタ 12"/>
        <xdr:cNvCxnSpPr/>
      </xdr:nvCxnSpPr>
      <xdr:spPr>
        <a:xfrm>
          <a:off x="3981450" y="235858050"/>
          <a:ext cx="0" cy="9216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14</xdr:col>
      <xdr:colOff>142875</xdr:colOff>
      <xdr:row>754</xdr:row>
      <xdr:rowOff>0</xdr:rowOff>
    </xdr:from>
    <xdr:to>
      <xdr:col>23</xdr:col>
      <xdr:colOff>87382</xdr:colOff>
      <xdr:row>754</xdr:row>
      <xdr:rowOff>260163</xdr:rowOff>
    </xdr:to>
    <xdr:sp macro="" textlink="">
      <xdr:nvSpPr>
        <xdr:cNvPr id="14" name="テキスト ボックス 13"/>
        <xdr:cNvSpPr txBox="1"/>
      </xdr:nvSpPr>
      <xdr:spPr>
        <a:xfrm>
          <a:off x="3076575" y="236791500"/>
          <a:ext cx="1830457" cy="2601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19050</xdr:colOff>
      <xdr:row>754</xdr:row>
      <xdr:rowOff>257175</xdr:rowOff>
    </xdr:from>
    <xdr:to>
      <xdr:col>24</xdr:col>
      <xdr:colOff>220</xdr:colOff>
      <xdr:row>757</xdr:row>
      <xdr:rowOff>11645</xdr:rowOff>
    </xdr:to>
    <xdr:sp macro="" textlink="">
      <xdr:nvSpPr>
        <xdr:cNvPr id="15" name="正方形/長方形 14"/>
        <xdr:cNvSpPr/>
      </xdr:nvSpPr>
      <xdr:spPr>
        <a:xfrm>
          <a:off x="2952750" y="237048675"/>
          <a:ext cx="2076670" cy="8117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モントリオール議定書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多数国間基金・事務局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0</xdr:colOff>
      <xdr:row>757</xdr:row>
      <xdr:rowOff>0</xdr:rowOff>
    </xdr:from>
    <xdr:to>
      <xdr:col>23</xdr:col>
      <xdr:colOff>173379</xdr:colOff>
      <xdr:row>760</xdr:row>
      <xdr:rowOff>294897</xdr:rowOff>
    </xdr:to>
    <xdr:sp macro="" textlink="">
      <xdr:nvSpPr>
        <xdr:cNvPr id="16" name="大かっこ 15"/>
        <xdr:cNvSpPr/>
      </xdr:nvSpPr>
      <xdr:spPr>
        <a:xfrm>
          <a:off x="2933700" y="237848775"/>
          <a:ext cx="2059329" cy="135217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66675</xdr:colOff>
      <xdr:row>757</xdr:row>
      <xdr:rowOff>247650</xdr:rowOff>
    </xdr:from>
    <xdr:to>
      <xdr:col>23</xdr:col>
      <xdr:colOff>117872</xdr:colOff>
      <xdr:row>760</xdr:row>
      <xdr:rowOff>95058</xdr:rowOff>
    </xdr:to>
    <xdr:sp macro="" textlink="">
      <xdr:nvSpPr>
        <xdr:cNvPr id="18" name="テキスト ボックス 17"/>
        <xdr:cNvSpPr txBox="1"/>
      </xdr:nvSpPr>
      <xdr:spPr>
        <a:xfrm>
          <a:off x="3000375" y="238096425"/>
          <a:ext cx="1937147" cy="90468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開発途上国における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HFC</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削減のための活動を実施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T2" sqref="T2"/>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627</v>
      </c>
      <c r="AK2" s="191"/>
      <c r="AL2" s="191"/>
      <c r="AM2" s="191"/>
      <c r="AN2" s="83" t="s">
        <v>323</v>
      </c>
      <c r="AO2" s="191">
        <v>20</v>
      </c>
      <c r="AP2" s="191"/>
      <c r="AQ2" s="191"/>
      <c r="AR2" s="84" t="s">
        <v>626</v>
      </c>
      <c r="AS2" s="192">
        <v>101</v>
      </c>
      <c r="AT2" s="192"/>
      <c r="AU2" s="192"/>
      <c r="AV2" s="83" t="str">
        <f>IF(AW2="","","-")</f>
        <v/>
      </c>
      <c r="AW2" s="379"/>
      <c r="AX2" s="379"/>
    </row>
    <row r="3" spans="1:50" ht="21" customHeight="1" thickBot="1" x14ac:dyDescent="0.2">
      <c r="A3" s="505" t="s">
        <v>619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629</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689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632</v>
      </c>
      <c r="H5" s="541"/>
      <c r="I5" s="541"/>
      <c r="J5" s="541"/>
      <c r="K5" s="541"/>
      <c r="L5" s="541"/>
      <c r="M5" s="542" t="s">
        <v>65</v>
      </c>
      <c r="N5" s="543"/>
      <c r="O5" s="543"/>
      <c r="P5" s="543"/>
      <c r="Q5" s="543"/>
      <c r="R5" s="544"/>
      <c r="S5" s="545" t="s">
        <v>633</v>
      </c>
      <c r="T5" s="541"/>
      <c r="U5" s="541"/>
      <c r="V5" s="541"/>
      <c r="W5" s="541"/>
      <c r="X5" s="546"/>
      <c r="Y5" s="699" t="s">
        <v>3</v>
      </c>
      <c r="Z5" s="700"/>
      <c r="AA5" s="700"/>
      <c r="AB5" s="700"/>
      <c r="AC5" s="700"/>
      <c r="AD5" s="701"/>
      <c r="AE5" s="702" t="s">
        <v>634</v>
      </c>
      <c r="AF5" s="702"/>
      <c r="AG5" s="702"/>
      <c r="AH5" s="702"/>
      <c r="AI5" s="702"/>
      <c r="AJ5" s="702"/>
      <c r="AK5" s="702"/>
      <c r="AL5" s="702"/>
      <c r="AM5" s="702"/>
      <c r="AN5" s="702"/>
      <c r="AO5" s="702"/>
      <c r="AP5" s="703"/>
      <c r="AQ5" s="704" t="s">
        <v>631</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7" customHeight="1" x14ac:dyDescent="0.15">
      <c r="A7" s="806" t="s">
        <v>22</v>
      </c>
      <c r="B7" s="807"/>
      <c r="C7" s="807"/>
      <c r="D7" s="807"/>
      <c r="E7" s="807"/>
      <c r="F7" s="808"/>
      <c r="G7" s="809" t="s">
        <v>635</v>
      </c>
      <c r="H7" s="810"/>
      <c r="I7" s="810"/>
      <c r="J7" s="810"/>
      <c r="K7" s="810"/>
      <c r="L7" s="810"/>
      <c r="M7" s="810"/>
      <c r="N7" s="810"/>
      <c r="O7" s="810"/>
      <c r="P7" s="810"/>
      <c r="Q7" s="810"/>
      <c r="R7" s="810"/>
      <c r="S7" s="810"/>
      <c r="T7" s="810"/>
      <c r="U7" s="810"/>
      <c r="V7" s="810"/>
      <c r="W7" s="810"/>
      <c r="X7" s="811"/>
      <c r="Y7" s="377" t="s">
        <v>306</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45" customHeight="1" x14ac:dyDescent="0.15">
      <c r="A8" s="806" t="s">
        <v>208</v>
      </c>
      <c r="B8" s="807"/>
      <c r="C8" s="807"/>
      <c r="D8" s="807"/>
      <c r="E8" s="807"/>
      <c r="F8" s="808"/>
      <c r="G8" s="203" t="str">
        <f>入力規則等!A27</f>
        <v>地球温暖化対策、ＯＤＡ</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7" customHeight="1" x14ac:dyDescent="0.15">
      <c r="A9" s="108" t="s">
        <v>23</v>
      </c>
      <c r="B9" s="109"/>
      <c r="C9" s="109"/>
      <c r="D9" s="109"/>
      <c r="E9" s="109"/>
      <c r="F9" s="109"/>
      <c r="G9" s="554" t="s">
        <v>681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45" customHeight="1" x14ac:dyDescent="0.15">
      <c r="A10" s="724" t="s">
        <v>29</v>
      </c>
      <c r="B10" s="725"/>
      <c r="C10" s="725"/>
      <c r="D10" s="725"/>
      <c r="E10" s="725"/>
      <c r="F10" s="725"/>
      <c r="G10" s="657" t="s">
        <v>682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t="s">
        <v>636</v>
      </c>
      <c r="Q13" s="149"/>
      <c r="R13" s="149"/>
      <c r="S13" s="149"/>
      <c r="T13" s="149"/>
      <c r="U13" s="149"/>
      <c r="V13" s="150"/>
      <c r="W13" s="148">
        <v>24</v>
      </c>
      <c r="X13" s="149"/>
      <c r="Y13" s="149"/>
      <c r="Z13" s="149"/>
      <c r="AA13" s="149"/>
      <c r="AB13" s="149"/>
      <c r="AC13" s="150"/>
      <c r="AD13" s="148">
        <v>24</v>
      </c>
      <c r="AE13" s="149"/>
      <c r="AF13" s="149"/>
      <c r="AG13" s="149"/>
      <c r="AH13" s="149"/>
      <c r="AI13" s="149"/>
      <c r="AJ13" s="150"/>
      <c r="AK13" s="148">
        <v>24</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c r="AL15" s="149"/>
      <c r="AM15" s="149"/>
      <c r="AN15" s="149"/>
      <c r="AO15" s="149"/>
      <c r="AP15" s="149"/>
      <c r="AQ15" s="150"/>
      <c r="AR15" s="148"/>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0</v>
      </c>
      <c r="Q18" s="155"/>
      <c r="R18" s="155"/>
      <c r="S18" s="155"/>
      <c r="T18" s="155"/>
      <c r="U18" s="155"/>
      <c r="V18" s="156"/>
      <c r="W18" s="154">
        <f>SUM(W13:AC17)</f>
        <v>24</v>
      </c>
      <c r="X18" s="155"/>
      <c r="Y18" s="155"/>
      <c r="Z18" s="155"/>
      <c r="AA18" s="155"/>
      <c r="AB18" s="155"/>
      <c r="AC18" s="156"/>
      <c r="AD18" s="154">
        <f>SUM(AD13:AJ17)</f>
        <v>24</v>
      </c>
      <c r="AE18" s="155"/>
      <c r="AF18" s="155"/>
      <c r="AG18" s="155"/>
      <c r="AH18" s="155"/>
      <c r="AI18" s="155"/>
      <c r="AJ18" s="156"/>
      <c r="AK18" s="154">
        <f>SUM(AK13:AQ17)</f>
        <v>24</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t="s">
        <v>636</v>
      </c>
      <c r="Q19" s="149"/>
      <c r="R19" s="149"/>
      <c r="S19" s="149"/>
      <c r="T19" s="149"/>
      <c r="U19" s="149"/>
      <c r="V19" s="150"/>
      <c r="W19" s="148">
        <v>24</v>
      </c>
      <c r="X19" s="149"/>
      <c r="Y19" s="149"/>
      <c r="Z19" s="149"/>
      <c r="AA19" s="149"/>
      <c r="AB19" s="149"/>
      <c r="AC19" s="150"/>
      <c r="AD19" s="148">
        <v>24</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t="str">
        <f>IF(P18=0, "-", SUM(P19)/P18)</f>
        <v>-</v>
      </c>
      <c r="Q20" s="521"/>
      <c r="R20" s="521"/>
      <c r="S20" s="521"/>
      <c r="T20" s="521"/>
      <c r="U20" s="521"/>
      <c r="V20" s="521"/>
      <c r="W20" s="521">
        <f t="shared" ref="W20" si="0">IF(W18=0, "-", SUM(W19)/W18)</f>
        <v>1</v>
      </c>
      <c r="X20" s="521"/>
      <c r="Y20" s="521"/>
      <c r="Z20" s="521"/>
      <c r="AA20" s="521"/>
      <c r="AB20" s="521"/>
      <c r="AC20" s="521"/>
      <c r="AD20" s="521">
        <f t="shared" ref="AD20" si="1">IF(AD18=0, "-", SUM(AD19)/AD18)</f>
        <v>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274</v>
      </c>
      <c r="H21" s="905"/>
      <c r="I21" s="905"/>
      <c r="J21" s="905"/>
      <c r="K21" s="905"/>
      <c r="L21" s="905"/>
      <c r="M21" s="905"/>
      <c r="N21" s="905"/>
      <c r="O21" s="905"/>
      <c r="P21" s="521" t="e">
        <f>IF(P19=0, "-", SUM(P19)/SUM(P13,P14))</f>
        <v>#DIV/0!</v>
      </c>
      <c r="Q21" s="521"/>
      <c r="R21" s="521"/>
      <c r="S21" s="521"/>
      <c r="T21" s="521"/>
      <c r="U21" s="521"/>
      <c r="V21" s="521"/>
      <c r="W21" s="521">
        <f t="shared" ref="W21" si="2">IF(W19=0, "-", SUM(W19)/SUM(W13,W14))</f>
        <v>1</v>
      </c>
      <c r="X21" s="521"/>
      <c r="Y21" s="521"/>
      <c r="Z21" s="521"/>
      <c r="AA21" s="521"/>
      <c r="AB21" s="521"/>
      <c r="AC21" s="521"/>
      <c r="AD21" s="521">
        <f t="shared" ref="AD21" si="3">IF(AD19=0, "-", SUM(AD19)/SUM(AD13,AD14))</f>
        <v>1</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75" customHeight="1" x14ac:dyDescent="0.15">
      <c r="A23" s="126"/>
      <c r="B23" s="127"/>
      <c r="C23" s="127"/>
      <c r="D23" s="127"/>
      <c r="E23" s="127"/>
      <c r="F23" s="128"/>
      <c r="G23" s="117" t="s">
        <v>637</v>
      </c>
      <c r="H23" s="118"/>
      <c r="I23" s="118"/>
      <c r="J23" s="118"/>
      <c r="K23" s="118"/>
      <c r="L23" s="118"/>
      <c r="M23" s="118"/>
      <c r="N23" s="118"/>
      <c r="O23" s="119"/>
      <c r="P23" s="145">
        <v>24</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24</v>
      </c>
      <c r="Q29" s="194"/>
      <c r="R29" s="194"/>
      <c r="S29" s="194"/>
      <c r="T29" s="194"/>
      <c r="U29" s="194"/>
      <c r="V29" s="195"/>
      <c r="W29" s="193">
        <f>AR13</f>
        <v>0</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307</v>
      </c>
      <c r="AF30" s="368"/>
      <c r="AG30" s="368"/>
      <c r="AH30" s="369"/>
      <c r="AI30" s="370" t="s">
        <v>329</v>
      </c>
      <c r="AJ30" s="370"/>
      <c r="AK30" s="370"/>
      <c r="AL30" s="367"/>
      <c r="AM30" s="370" t="s">
        <v>426</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v>5</v>
      </c>
      <c r="AR31" s="163"/>
      <c r="AS31" s="164" t="s">
        <v>185</v>
      </c>
      <c r="AT31" s="187"/>
      <c r="AU31" s="256" t="s">
        <v>690</v>
      </c>
      <c r="AV31" s="256"/>
      <c r="AW31" s="360" t="s">
        <v>175</v>
      </c>
      <c r="AX31" s="361"/>
    </row>
    <row r="32" spans="1:50" ht="23.25" customHeight="1" x14ac:dyDescent="0.15">
      <c r="A32" s="497"/>
      <c r="B32" s="495"/>
      <c r="C32" s="495"/>
      <c r="D32" s="495"/>
      <c r="E32" s="495"/>
      <c r="F32" s="496"/>
      <c r="G32" s="522" t="s">
        <v>638</v>
      </c>
      <c r="H32" s="523"/>
      <c r="I32" s="523"/>
      <c r="J32" s="523"/>
      <c r="K32" s="523"/>
      <c r="L32" s="523"/>
      <c r="M32" s="523"/>
      <c r="N32" s="523"/>
      <c r="O32" s="524"/>
      <c r="P32" s="176" t="s">
        <v>639</v>
      </c>
      <c r="Q32" s="176"/>
      <c r="R32" s="176"/>
      <c r="S32" s="176"/>
      <c r="T32" s="176"/>
      <c r="U32" s="176"/>
      <c r="V32" s="176"/>
      <c r="W32" s="176"/>
      <c r="X32" s="218"/>
      <c r="Y32" s="324" t="s">
        <v>12</v>
      </c>
      <c r="Z32" s="531"/>
      <c r="AA32" s="532"/>
      <c r="AB32" s="533" t="s">
        <v>640</v>
      </c>
      <c r="AC32" s="533"/>
      <c r="AD32" s="533"/>
      <c r="AE32" s="348" t="s">
        <v>636</v>
      </c>
      <c r="AF32" s="349"/>
      <c r="AG32" s="349"/>
      <c r="AH32" s="349"/>
      <c r="AI32" s="348">
        <v>1</v>
      </c>
      <c r="AJ32" s="349"/>
      <c r="AK32" s="349"/>
      <c r="AL32" s="349"/>
      <c r="AM32" s="348">
        <v>1</v>
      </c>
      <c r="AN32" s="349"/>
      <c r="AO32" s="349"/>
      <c r="AP32" s="349"/>
      <c r="AQ32" s="151" t="s">
        <v>636</v>
      </c>
      <c r="AR32" s="152"/>
      <c r="AS32" s="152"/>
      <c r="AT32" s="153"/>
      <c r="AU32" s="349" t="s">
        <v>636</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640</v>
      </c>
      <c r="AC33" s="504"/>
      <c r="AD33" s="504"/>
      <c r="AE33" s="348" t="s">
        <v>636</v>
      </c>
      <c r="AF33" s="349"/>
      <c r="AG33" s="349"/>
      <c r="AH33" s="349"/>
      <c r="AI33" s="348">
        <v>1</v>
      </c>
      <c r="AJ33" s="349"/>
      <c r="AK33" s="349"/>
      <c r="AL33" s="349"/>
      <c r="AM33" s="348">
        <v>1</v>
      </c>
      <c r="AN33" s="349"/>
      <c r="AO33" s="349"/>
      <c r="AP33" s="349"/>
      <c r="AQ33" s="151" t="s">
        <v>636</v>
      </c>
      <c r="AR33" s="152"/>
      <c r="AS33" s="152"/>
      <c r="AT33" s="153"/>
      <c r="AU33" s="349" t="s">
        <v>636</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t="s">
        <v>636</v>
      </c>
      <c r="AF34" s="349"/>
      <c r="AG34" s="349"/>
      <c r="AH34" s="349"/>
      <c r="AI34" s="348">
        <v>100</v>
      </c>
      <c r="AJ34" s="349"/>
      <c r="AK34" s="349"/>
      <c r="AL34" s="349"/>
      <c r="AM34" s="348">
        <v>100</v>
      </c>
      <c r="AN34" s="349"/>
      <c r="AO34" s="349"/>
      <c r="AP34" s="349"/>
      <c r="AQ34" s="151" t="s">
        <v>636</v>
      </c>
      <c r="AR34" s="152"/>
      <c r="AS34" s="152"/>
      <c r="AT34" s="153"/>
      <c r="AU34" s="349" t="s">
        <v>636</v>
      </c>
      <c r="AV34" s="349"/>
      <c r="AW34" s="349"/>
      <c r="AX34" s="350"/>
    </row>
    <row r="35" spans="1:51" ht="23.25" customHeight="1" x14ac:dyDescent="0.15">
      <c r="A35" s="877" t="s">
        <v>298</v>
      </c>
      <c r="B35" s="878"/>
      <c r="C35" s="878"/>
      <c r="D35" s="878"/>
      <c r="E35" s="878"/>
      <c r="F35" s="879"/>
      <c r="G35" s="883" t="s">
        <v>696</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7" t="s">
        <v>298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307</v>
      </c>
      <c r="AF65" s="320"/>
      <c r="AG65" s="320"/>
      <c r="AH65" s="320"/>
      <c r="AI65" s="320" t="s">
        <v>329</v>
      </c>
      <c r="AJ65" s="320"/>
      <c r="AK65" s="320"/>
      <c r="AL65" s="320"/>
      <c r="AM65" s="320" t="s">
        <v>426</v>
      </c>
      <c r="AN65" s="320"/>
      <c r="AO65" s="320"/>
      <c r="AP65" s="320"/>
      <c r="AQ65" s="200" t="s">
        <v>184</v>
      </c>
      <c r="AR65" s="184"/>
      <c r="AS65" s="184"/>
      <c r="AT65" s="185"/>
      <c r="AU65" s="956" t="s">
        <v>133</v>
      </c>
      <c r="AV65" s="956"/>
      <c r="AW65" s="956"/>
      <c r="AX65" s="957"/>
      <c r="AY65">
        <f>COUNTA($H$67)</f>
        <v>1</v>
      </c>
    </row>
    <row r="66" spans="1:51" ht="18.75"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t="s">
        <v>636</v>
      </c>
      <c r="AR66" s="163"/>
      <c r="AS66" s="164" t="s">
        <v>185</v>
      </c>
      <c r="AT66" s="187"/>
      <c r="AU66" s="256" t="s">
        <v>636</v>
      </c>
      <c r="AV66" s="256"/>
      <c r="AW66" s="845" t="s">
        <v>269</v>
      </c>
      <c r="AX66" s="958"/>
      <c r="AY66">
        <f>$AY$65</f>
        <v>1</v>
      </c>
    </row>
    <row r="67" spans="1:51" ht="42" customHeight="1" x14ac:dyDescent="0.15">
      <c r="A67" s="831"/>
      <c r="B67" s="832"/>
      <c r="C67" s="832"/>
      <c r="D67" s="832"/>
      <c r="E67" s="832"/>
      <c r="F67" s="833"/>
      <c r="G67" s="959" t="s">
        <v>186</v>
      </c>
      <c r="H67" s="942" t="s">
        <v>641</v>
      </c>
      <c r="I67" s="943"/>
      <c r="J67" s="943"/>
      <c r="K67" s="943"/>
      <c r="L67" s="943"/>
      <c r="M67" s="943"/>
      <c r="N67" s="943"/>
      <c r="O67" s="944"/>
      <c r="P67" s="942" t="s">
        <v>636</v>
      </c>
      <c r="Q67" s="943"/>
      <c r="R67" s="943"/>
      <c r="S67" s="943"/>
      <c r="T67" s="943"/>
      <c r="U67" s="943"/>
      <c r="V67" s="944"/>
      <c r="W67" s="948"/>
      <c r="X67" s="949"/>
      <c r="Y67" s="929" t="s">
        <v>12</v>
      </c>
      <c r="Z67" s="929"/>
      <c r="AA67" s="930"/>
      <c r="AB67" s="931" t="s">
        <v>288</v>
      </c>
      <c r="AC67" s="931"/>
      <c r="AD67" s="931"/>
      <c r="AE67" s="348" t="s">
        <v>636</v>
      </c>
      <c r="AF67" s="349"/>
      <c r="AG67" s="349"/>
      <c r="AH67" s="349"/>
      <c r="AI67" s="348" t="s">
        <v>636</v>
      </c>
      <c r="AJ67" s="349"/>
      <c r="AK67" s="349"/>
      <c r="AL67" s="349"/>
      <c r="AM67" s="348" t="s">
        <v>684</v>
      </c>
      <c r="AN67" s="349"/>
      <c r="AO67" s="349"/>
      <c r="AP67" s="349"/>
      <c r="AQ67" s="348" t="s">
        <v>636</v>
      </c>
      <c r="AR67" s="349"/>
      <c r="AS67" s="349"/>
      <c r="AT67" s="796"/>
      <c r="AU67" s="349" t="s">
        <v>636</v>
      </c>
      <c r="AV67" s="349"/>
      <c r="AW67" s="349"/>
      <c r="AX67" s="350"/>
      <c r="AY67">
        <f t="shared" ref="AY67:AY72" si="8">$AY$65</f>
        <v>1</v>
      </c>
    </row>
    <row r="68" spans="1:51" ht="40.700000000000003"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288</v>
      </c>
      <c r="AC68" s="954"/>
      <c r="AD68" s="954"/>
      <c r="AE68" s="348" t="s">
        <v>636</v>
      </c>
      <c r="AF68" s="349"/>
      <c r="AG68" s="349"/>
      <c r="AH68" s="349"/>
      <c r="AI68" s="348" t="s">
        <v>636</v>
      </c>
      <c r="AJ68" s="349"/>
      <c r="AK68" s="349"/>
      <c r="AL68" s="349"/>
      <c r="AM68" s="348" t="s">
        <v>685</v>
      </c>
      <c r="AN68" s="349"/>
      <c r="AO68" s="349"/>
      <c r="AP68" s="349"/>
      <c r="AQ68" s="348" t="s">
        <v>636</v>
      </c>
      <c r="AR68" s="349"/>
      <c r="AS68" s="349"/>
      <c r="AT68" s="796"/>
      <c r="AU68" s="349" t="s">
        <v>636</v>
      </c>
      <c r="AV68" s="349"/>
      <c r="AW68" s="349"/>
      <c r="AX68" s="350"/>
      <c r="AY68">
        <f t="shared" si="8"/>
        <v>1</v>
      </c>
    </row>
    <row r="69" spans="1:51" ht="34.5"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289</v>
      </c>
      <c r="AC69" s="955"/>
      <c r="AD69" s="955"/>
      <c r="AE69" s="356" t="s">
        <v>636</v>
      </c>
      <c r="AF69" s="357"/>
      <c r="AG69" s="357"/>
      <c r="AH69" s="357"/>
      <c r="AI69" s="356" t="s">
        <v>636</v>
      </c>
      <c r="AJ69" s="357"/>
      <c r="AK69" s="357"/>
      <c r="AL69" s="357"/>
      <c r="AM69" s="356" t="s">
        <v>684</v>
      </c>
      <c r="AN69" s="357"/>
      <c r="AO69" s="357"/>
      <c r="AP69" s="357"/>
      <c r="AQ69" s="348" t="s">
        <v>636</v>
      </c>
      <c r="AR69" s="349"/>
      <c r="AS69" s="349"/>
      <c r="AT69" s="796"/>
      <c r="AU69" s="349" t="s">
        <v>636</v>
      </c>
      <c r="AV69" s="349"/>
      <c r="AW69" s="349"/>
      <c r="AX69" s="350"/>
      <c r="AY69">
        <f t="shared" si="8"/>
        <v>1</v>
      </c>
    </row>
    <row r="70" spans="1:51" ht="23.25" customHeight="1" x14ac:dyDescent="0.15">
      <c r="A70" s="831" t="s">
        <v>275</v>
      </c>
      <c r="B70" s="832"/>
      <c r="C70" s="832"/>
      <c r="D70" s="832"/>
      <c r="E70" s="832"/>
      <c r="F70" s="833"/>
      <c r="G70" s="919" t="s">
        <v>187</v>
      </c>
      <c r="H70" s="920" t="s">
        <v>636</v>
      </c>
      <c r="I70" s="920"/>
      <c r="J70" s="920"/>
      <c r="K70" s="920"/>
      <c r="L70" s="920"/>
      <c r="M70" s="920"/>
      <c r="N70" s="920"/>
      <c r="O70" s="920"/>
      <c r="P70" s="920" t="s">
        <v>636</v>
      </c>
      <c r="Q70" s="920"/>
      <c r="R70" s="920"/>
      <c r="S70" s="920"/>
      <c r="T70" s="920"/>
      <c r="U70" s="920"/>
      <c r="V70" s="920"/>
      <c r="W70" s="923" t="s">
        <v>287</v>
      </c>
      <c r="X70" s="924"/>
      <c r="Y70" s="929" t="s">
        <v>12</v>
      </c>
      <c r="Z70" s="929"/>
      <c r="AA70" s="930"/>
      <c r="AB70" s="931" t="s">
        <v>288</v>
      </c>
      <c r="AC70" s="931"/>
      <c r="AD70" s="931"/>
      <c r="AE70" s="348" t="s">
        <v>636</v>
      </c>
      <c r="AF70" s="349"/>
      <c r="AG70" s="349"/>
      <c r="AH70" s="349"/>
      <c r="AI70" s="348" t="s">
        <v>636</v>
      </c>
      <c r="AJ70" s="349"/>
      <c r="AK70" s="349"/>
      <c r="AL70" s="349"/>
      <c r="AM70" s="348" t="s">
        <v>686</v>
      </c>
      <c r="AN70" s="349"/>
      <c r="AO70" s="349"/>
      <c r="AP70" s="349"/>
      <c r="AQ70" s="348" t="s">
        <v>636</v>
      </c>
      <c r="AR70" s="349"/>
      <c r="AS70" s="349"/>
      <c r="AT70" s="796"/>
      <c r="AU70" s="349" t="s">
        <v>636</v>
      </c>
      <c r="AV70" s="349"/>
      <c r="AW70" s="349"/>
      <c r="AX70" s="350"/>
      <c r="AY70">
        <f t="shared" si="8"/>
        <v>1</v>
      </c>
    </row>
    <row r="71" spans="1:51" ht="23.25"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288</v>
      </c>
      <c r="AC71" s="954"/>
      <c r="AD71" s="954"/>
      <c r="AE71" s="348" t="s">
        <v>636</v>
      </c>
      <c r="AF71" s="349"/>
      <c r="AG71" s="349"/>
      <c r="AH71" s="349"/>
      <c r="AI71" s="348" t="s">
        <v>636</v>
      </c>
      <c r="AJ71" s="349"/>
      <c r="AK71" s="349"/>
      <c r="AL71" s="349"/>
      <c r="AM71" s="348" t="s">
        <v>684</v>
      </c>
      <c r="AN71" s="349"/>
      <c r="AO71" s="349"/>
      <c r="AP71" s="349"/>
      <c r="AQ71" s="348" t="s">
        <v>636</v>
      </c>
      <c r="AR71" s="349"/>
      <c r="AS71" s="349"/>
      <c r="AT71" s="796"/>
      <c r="AU71" s="349" t="s">
        <v>636</v>
      </c>
      <c r="AV71" s="349"/>
      <c r="AW71" s="349"/>
      <c r="AX71" s="350"/>
      <c r="AY71">
        <f t="shared" si="8"/>
        <v>1</v>
      </c>
    </row>
    <row r="72" spans="1:51" ht="23.25" customHeight="1" thickBot="1" x14ac:dyDescent="0.2">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289</v>
      </c>
      <c r="AC72" s="955"/>
      <c r="AD72" s="955"/>
      <c r="AE72" s="356" t="s">
        <v>636</v>
      </c>
      <c r="AF72" s="357"/>
      <c r="AG72" s="357"/>
      <c r="AH72" s="357"/>
      <c r="AI72" s="356" t="s">
        <v>636</v>
      </c>
      <c r="AJ72" s="357"/>
      <c r="AK72" s="357"/>
      <c r="AL72" s="357"/>
      <c r="AM72" s="356" t="s">
        <v>684</v>
      </c>
      <c r="AN72" s="357"/>
      <c r="AO72" s="357"/>
      <c r="AP72" s="918"/>
      <c r="AQ72" s="348" t="s">
        <v>636</v>
      </c>
      <c r="AR72" s="349"/>
      <c r="AS72" s="349"/>
      <c r="AT72" s="796"/>
      <c r="AU72" s="349" t="s">
        <v>636</v>
      </c>
      <c r="AV72" s="349"/>
      <c r="AW72" s="349"/>
      <c r="AX72" s="350"/>
      <c r="AY72">
        <f t="shared" si="8"/>
        <v>1</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642</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617</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7"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7"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7"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7"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307</v>
      </c>
      <c r="AF100" s="804"/>
      <c r="AG100" s="804"/>
      <c r="AH100" s="805"/>
      <c r="AI100" s="803" t="s">
        <v>329</v>
      </c>
      <c r="AJ100" s="804"/>
      <c r="AK100" s="804"/>
      <c r="AL100" s="805"/>
      <c r="AM100" s="803" t="s">
        <v>426</v>
      </c>
      <c r="AN100" s="804"/>
      <c r="AO100" s="804"/>
      <c r="AP100" s="805"/>
      <c r="AQ100" s="906" t="s">
        <v>334</v>
      </c>
      <c r="AR100" s="907"/>
      <c r="AS100" s="907"/>
      <c r="AT100" s="908"/>
      <c r="AU100" s="906" t="s">
        <v>458</v>
      </c>
      <c r="AV100" s="907"/>
      <c r="AW100" s="907"/>
      <c r="AX100" s="909"/>
    </row>
    <row r="101" spans="1:60" ht="23.25" customHeight="1" x14ac:dyDescent="0.15">
      <c r="A101" s="473"/>
      <c r="B101" s="474"/>
      <c r="C101" s="474"/>
      <c r="D101" s="474"/>
      <c r="E101" s="474"/>
      <c r="F101" s="475"/>
      <c r="G101" s="176" t="s">
        <v>643</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644</v>
      </c>
      <c r="AC101" s="533"/>
      <c r="AD101" s="533"/>
      <c r="AE101" s="343" t="s">
        <v>636</v>
      </c>
      <c r="AF101" s="343"/>
      <c r="AG101" s="343"/>
      <c r="AH101" s="343"/>
      <c r="AI101" s="343">
        <v>2</v>
      </c>
      <c r="AJ101" s="343"/>
      <c r="AK101" s="343"/>
      <c r="AL101" s="343"/>
      <c r="AM101" s="343">
        <v>2</v>
      </c>
      <c r="AN101" s="343"/>
      <c r="AO101" s="343"/>
      <c r="AP101" s="343"/>
      <c r="AQ101" s="343" t="s">
        <v>684</v>
      </c>
      <c r="AR101" s="343"/>
      <c r="AS101" s="343"/>
      <c r="AT101" s="343"/>
      <c r="AU101" s="348" t="s">
        <v>684</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644</v>
      </c>
      <c r="AC102" s="533"/>
      <c r="AD102" s="533"/>
      <c r="AE102" s="343" t="s">
        <v>636</v>
      </c>
      <c r="AF102" s="343"/>
      <c r="AG102" s="343"/>
      <c r="AH102" s="343"/>
      <c r="AI102" s="343">
        <v>2</v>
      </c>
      <c r="AJ102" s="343"/>
      <c r="AK102" s="343"/>
      <c r="AL102" s="343"/>
      <c r="AM102" s="343">
        <v>2</v>
      </c>
      <c r="AN102" s="343"/>
      <c r="AO102" s="343"/>
      <c r="AP102" s="343"/>
      <c r="AQ102" s="343">
        <v>3</v>
      </c>
      <c r="AR102" s="343"/>
      <c r="AS102" s="343"/>
      <c r="AT102" s="343"/>
      <c r="AU102" s="356" t="s">
        <v>684</v>
      </c>
      <c r="AV102" s="357"/>
      <c r="AW102" s="357"/>
      <c r="AX102" s="910"/>
    </row>
    <row r="103" spans="1:60" ht="31.7" hidden="1"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c r="AC105" s="390"/>
      <c r="AD105" s="391"/>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7"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7"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7"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662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t="s">
        <v>636</v>
      </c>
      <c r="AF116" s="343"/>
      <c r="AG116" s="343"/>
      <c r="AH116" s="343"/>
      <c r="AI116" s="343">
        <v>12</v>
      </c>
      <c r="AJ116" s="343"/>
      <c r="AK116" s="343"/>
      <c r="AL116" s="343"/>
      <c r="AM116" s="343">
        <v>12</v>
      </c>
      <c r="AN116" s="343"/>
      <c r="AO116" s="343"/>
      <c r="AP116" s="343"/>
      <c r="AQ116" s="348">
        <v>8</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646</v>
      </c>
      <c r="AC117" s="328"/>
      <c r="AD117" s="329"/>
      <c r="AE117" s="291" t="s">
        <v>636</v>
      </c>
      <c r="AF117" s="291"/>
      <c r="AG117" s="291"/>
      <c r="AH117" s="291"/>
      <c r="AI117" s="386" t="s">
        <v>694</v>
      </c>
      <c r="AJ117" s="291"/>
      <c r="AK117" s="291"/>
      <c r="AL117" s="291"/>
      <c r="AM117" s="291" t="s">
        <v>693</v>
      </c>
      <c r="AN117" s="291"/>
      <c r="AO117" s="291"/>
      <c r="AP117" s="291"/>
      <c r="AQ117" s="291" t="s">
        <v>695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663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645</v>
      </c>
      <c r="AC119" s="286"/>
      <c r="AD119" s="287"/>
      <c r="AE119" s="343" t="s">
        <v>636</v>
      </c>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646</v>
      </c>
      <c r="AC120" s="328"/>
      <c r="AD120" s="329"/>
      <c r="AE120" s="291" t="s">
        <v>636</v>
      </c>
      <c r="AF120" s="291"/>
      <c r="AG120" s="291"/>
      <c r="AH120" s="291"/>
      <c r="AI120" s="386" t="s">
        <v>664</v>
      </c>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279</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279</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279</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322</v>
      </c>
      <c r="B130" s="971"/>
      <c r="C130" s="970" t="s">
        <v>188</v>
      </c>
      <c r="D130" s="971"/>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974"/>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t="s">
        <v>684</v>
      </c>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636</v>
      </c>
      <c r="AC135" s="160"/>
      <c r="AD135" s="160"/>
      <c r="AE135" s="251" t="s">
        <v>636</v>
      </c>
      <c r="AF135" s="152"/>
      <c r="AG135" s="152"/>
      <c r="AH135" s="152"/>
      <c r="AI135" s="251" t="s">
        <v>636</v>
      </c>
      <c r="AJ135" s="152"/>
      <c r="AK135" s="152"/>
      <c r="AL135" s="152"/>
      <c r="AM135" s="251" t="s">
        <v>688</v>
      </c>
      <c r="AN135" s="152"/>
      <c r="AO135" s="152"/>
      <c r="AP135" s="152"/>
      <c r="AQ135" s="251" t="s">
        <v>636</v>
      </c>
      <c r="AR135" s="152"/>
      <c r="AS135" s="152"/>
      <c r="AT135" s="152"/>
      <c r="AU135" s="251" t="s">
        <v>636</v>
      </c>
      <c r="AV135" s="152"/>
      <c r="AW135" s="152"/>
      <c r="AX135" s="196"/>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7"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7"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7"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7" hidden="1" customHeight="1" x14ac:dyDescent="0.15">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7" hidden="1" customHeight="1" x14ac:dyDescent="0.15">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7"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7"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7"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7"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7" hidden="1" customHeight="1" x14ac:dyDescent="0.15">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7" hidden="1" customHeight="1" x14ac:dyDescent="0.15">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7"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7"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7"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7"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7" hidden="1" customHeight="1" x14ac:dyDescent="0.15">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7" hidden="1" customHeight="1" x14ac:dyDescent="0.15">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7"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7"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7"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7"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7" hidden="1" customHeight="1" x14ac:dyDescent="0.15">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7" hidden="1" customHeight="1" x14ac:dyDescent="0.15">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7"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7"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7"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7"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7" hidden="1" customHeight="1" x14ac:dyDescent="0.15">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7" hidden="1" customHeight="1" x14ac:dyDescent="0.15">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7"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697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7"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7"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7"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7"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7"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7"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7"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7"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7"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7"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7"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7"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7"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7"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7"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7"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7"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7"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7"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7"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7"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7"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7"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7"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7"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7"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7"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7"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7"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7"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7"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7"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7"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7"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7"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7"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7"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7"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7"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7"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7"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7"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7"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7"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7"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7"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7"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7"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7"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7"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7"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7"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7"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7"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7"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7"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7"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7"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7"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7"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7"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7"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7"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7"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7"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7"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7"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7"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7"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7"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7"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7"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7"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7"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7"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7"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7"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7"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7"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7"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7"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7"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7"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7"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7"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7"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7"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7"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7"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7"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7"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7"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7"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7"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7"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7"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7"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7"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7"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7"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7"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7"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7"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7"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7"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7"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7"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7"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7"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7"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7"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7"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7"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7"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7"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7"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7"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7"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7"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7"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588</v>
      </c>
      <c r="D430" s="236"/>
      <c r="E430" s="224" t="s">
        <v>316</v>
      </c>
      <c r="F430" s="430"/>
      <c r="G430" s="226" t="s">
        <v>204</v>
      </c>
      <c r="H430" s="173"/>
      <c r="I430" s="173"/>
      <c r="J430" s="227" t="s">
        <v>697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4"/>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684</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687</v>
      </c>
      <c r="AN434" s="152"/>
      <c r="AO434" s="152"/>
      <c r="AP434" s="153"/>
      <c r="AQ434" s="151" t="s">
        <v>636</v>
      </c>
      <c r="AR434" s="152"/>
      <c r="AS434" s="152"/>
      <c r="AT434" s="153"/>
      <c r="AU434" s="152" t="s">
        <v>636</v>
      </c>
      <c r="AV434" s="152"/>
      <c r="AW434" s="152"/>
      <c r="AX434" s="196"/>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684</v>
      </c>
      <c r="AN435" s="152"/>
      <c r="AO435" s="152"/>
      <c r="AP435" s="153"/>
      <c r="AQ435" s="151" t="s">
        <v>636</v>
      </c>
      <c r="AR435" s="152"/>
      <c r="AS435" s="152"/>
      <c r="AT435" s="153"/>
      <c r="AU435" s="152" t="s">
        <v>636</v>
      </c>
      <c r="AV435" s="152"/>
      <c r="AW435" s="152"/>
      <c r="AX435" s="196"/>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4"/>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688</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684</v>
      </c>
      <c r="AN459" s="152"/>
      <c r="AO459" s="152"/>
      <c r="AP459" s="153"/>
      <c r="AQ459" s="151" t="s">
        <v>636</v>
      </c>
      <c r="AR459" s="152"/>
      <c r="AS459" s="152"/>
      <c r="AT459" s="153"/>
      <c r="AU459" s="152" t="s">
        <v>636</v>
      </c>
      <c r="AV459" s="152"/>
      <c r="AW459" s="152"/>
      <c r="AX459" s="196"/>
      <c r="AY459">
        <f t="shared" si="68"/>
        <v>1</v>
      </c>
    </row>
    <row r="460" spans="1:51" ht="23.2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687</v>
      </c>
      <c r="AN460" s="152"/>
      <c r="AO460" s="152"/>
      <c r="AP460" s="153"/>
      <c r="AQ460" s="151" t="s">
        <v>636</v>
      </c>
      <c r="AR460" s="152"/>
      <c r="AS460" s="152"/>
      <c r="AT460" s="153"/>
      <c r="AU460" s="152" t="s">
        <v>636</v>
      </c>
      <c r="AV460" s="152"/>
      <c r="AW460" s="152"/>
      <c r="AX460" s="196"/>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customHeight="1" x14ac:dyDescent="0.15">
      <c r="A481" s="974"/>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4"/>
      <c r="B482" s="238"/>
      <c r="C482" s="237"/>
      <c r="D482" s="238"/>
      <c r="E482" s="175" t="s">
        <v>697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4"/>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4"/>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4"/>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4"/>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4"/>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55.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655</v>
      </c>
      <c r="AE702" s="876"/>
      <c r="AF702" s="876"/>
      <c r="AG702" s="865" t="s">
        <v>679</v>
      </c>
      <c r="AH702" s="866"/>
      <c r="AI702" s="866"/>
      <c r="AJ702" s="866"/>
      <c r="AK702" s="866"/>
      <c r="AL702" s="866"/>
      <c r="AM702" s="866"/>
      <c r="AN702" s="866"/>
      <c r="AO702" s="866"/>
      <c r="AP702" s="866"/>
      <c r="AQ702" s="866"/>
      <c r="AR702" s="866"/>
      <c r="AS702" s="866"/>
      <c r="AT702" s="866"/>
      <c r="AU702" s="866"/>
      <c r="AV702" s="866"/>
      <c r="AW702" s="866"/>
      <c r="AX702" s="867"/>
    </row>
    <row r="703" spans="1:51" ht="34.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655</v>
      </c>
      <c r="AE703" s="170"/>
      <c r="AF703" s="170"/>
      <c r="AG703" s="649" t="s">
        <v>665</v>
      </c>
      <c r="AH703" s="650"/>
      <c r="AI703" s="650"/>
      <c r="AJ703" s="650"/>
      <c r="AK703" s="650"/>
      <c r="AL703" s="650"/>
      <c r="AM703" s="650"/>
      <c r="AN703" s="650"/>
      <c r="AO703" s="650"/>
      <c r="AP703" s="650"/>
      <c r="AQ703" s="650"/>
      <c r="AR703" s="650"/>
      <c r="AS703" s="650"/>
      <c r="AT703" s="650"/>
      <c r="AU703" s="650"/>
      <c r="AV703" s="650"/>
      <c r="AW703" s="650"/>
      <c r="AX703" s="651"/>
    </row>
    <row r="704" spans="1:51" ht="4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655</v>
      </c>
      <c r="AE704" s="568"/>
      <c r="AF704" s="568"/>
      <c r="AG704" s="410" t="s">
        <v>678</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666</v>
      </c>
      <c r="AE705" s="718"/>
      <c r="AF705" s="718"/>
      <c r="AG705" s="175" t="s">
        <v>668</v>
      </c>
      <c r="AH705" s="176"/>
      <c r="AI705" s="176"/>
      <c r="AJ705" s="176"/>
      <c r="AK705" s="176"/>
      <c r="AL705" s="176"/>
      <c r="AM705" s="176"/>
      <c r="AN705" s="176"/>
      <c r="AO705" s="176"/>
      <c r="AP705" s="176"/>
      <c r="AQ705" s="176"/>
      <c r="AR705" s="176"/>
      <c r="AS705" s="176"/>
      <c r="AT705" s="176"/>
      <c r="AU705" s="176"/>
      <c r="AV705" s="176"/>
      <c r="AW705" s="176"/>
      <c r="AX705" s="177"/>
    </row>
    <row r="706" spans="1:50" ht="35.450000000000003" customHeight="1" x14ac:dyDescent="0.15">
      <c r="A706" s="640"/>
      <c r="B706" s="752"/>
      <c r="C706" s="596"/>
      <c r="D706" s="597"/>
      <c r="E706" s="668" t="s">
        <v>299</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667</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4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667</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26.4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655</v>
      </c>
      <c r="AE708" s="653"/>
      <c r="AF708" s="653"/>
      <c r="AG708" s="508" t="s">
        <v>670</v>
      </c>
      <c r="AH708" s="509"/>
      <c r="AI708" s="509"/>
      <c r="AJ708" s="509"/>
      <c r="AK708" s="509"/>
      <c r="AL708" s="509"/>
      <c r="AM708" s="509"/>
      <c r="AN708" s="509"/>
      <c r="AO708" s="509"/>
      <c r="AP708" s="509"/>
      <c r="AQ708" s="509"/>
      <c r="AR708" s="509"/>
      <c r="AS708" s="509"/>
      <c r="AT708" s="509"/>
      <c r="AU708" s="509"/>
      <c r="AV708" s="509"/>
      <c r="AW708" s="509"/>
      <c r="AX708" s="510"/>
    </row>
    <row r="709" spans="1:50" ht="26.4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655</v>
      </c>
      <c r="AE709" s="170"/>
      <c r="AF709" s="170"/>
      <c r="AG709" s="649" t="s">
        <v>671</v>
      </c>
      <c r="AH709" s="650"/>
      <c r="AI709" s="650"/>
      <c r="AJ709" s="650"/>
      <c r="AK709" s="650"/>
      <c r="AL709" s="650"/>
      <c r="AM709" s="650"/>
      <c r="AN709" s="650"/>
      <c r="AO709" s="650"/>
      <c r="AP709" s="650"/>
      <c r="AQ709" s="650"/>
      <c r="AR709" s="650"/>
      <c r="AS709" s="650"/>
      <c r="AT709" s="650"/>
      <c r="AU709" s="650"/>
      <c r="AV709" s="650"/>
      <c r="AW709" s="650"/>
      <c r="AX709" s="651"/>
    </row>
    <row r="710" spans="1:50" ht="26.4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666</v>
      </c>
      <c r="AE710" s="170"/>
      <c r="AF710" s="170"/>
      <c r="AG710" s="649" t="s">
        <v>691</v>
      </c>
      <c r="AH710" s="650"/>
      <c r="AI710" s="650"/>
      <c r="AJ710" s="650"/>
      <c r="AK710" s="650"/>
      <c r="AL710" s="650"/>
      <c r="AM710" s="650"/>
      <c r="AN710" s="650"/>
      <c r="AO710" s="650"/>
      <c r="AP710" s="650"/>
      <c r="AQ710" s="650"/>
      <c r="AR710" s="650"/>
      <c r="AS710" s="650"/>
      <c r="AT710" s="650"/>
      <c r="AU710" s="650"/>
      <c r="AV710" s="650"/>
      <c r="AW710" s="650"/>
      <c r="AX710" s="651"/>
    </row>
    <row r="711" spans="1:50" ht="26.4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655</v>
      </c>
      <c r="AE711" s="170"/>
      <c r="AF711" s="170"/>
      <c r="AG711" s="649" t="s">
        <v>672</v>
      </c>
      <c r="AH711" s="650"/>
      <c r="AI711" s="650"/>
      <c r="AJ711" s="650"/>
      <c r="AK711" s="650"/>
      <c r="AL711" s="650"/>
      <c r="AM711" s="650"/>
      <c r="AN711" s="650"/>
      <c r="AO711" s="650"/>
      <c r="AP711" s="650"/>
      <c r="AQ711" s="650"/>
      <c r="AR711" s="650"/>
      <c r="AS711" s="650"/>
      <c r="AT711" s="650"/>
      <c r="AU711" s="650"/>
      <c r="AV711" s="650"/>
      <c r="AW711" s="650"/>
      <c r="AX711" s="651"/>
    </row>
    <row r="712" spans="1:50" ht="26.4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666</v>
      </c>
      <c r="AE712" s="568"/>
      <c r="AF712" s="568"/>
      <c r="AG712" s="576" t="s">
        <v>691</v>
      </c>
      <c r="AH712" s="577"/>
      <c r="AI712" s="577"/>
      <c r="AJ712" s="577"/>
      <c r="AK712" s="577"/>
      <c r="AL712" s="577"/>
      <c r="AM712" s="577"/>
      <c r="AN712" s="577"/>
      <c r="AO712" s="577"/>
      <c r="AP712" s="577"/>
      <c r="AQ712" s="577"/>
      <c r="AR712" s="577"/>
      <c r="AS712" s="577"/>
      <c r="AT712" s="577"/>
      <c r="AU712" s="577"/>
      <c r="AV712" s="577"/>
      <c r="AW712" s="577"/>
      <c r="AX712" s="578"/>
    </row>
    <row r="713" spans="1:50" ht="26.4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666</v>
      </c>
      <c r="AE713" s="170"/>
      <c r="AF713" s="171"/>
      <c r="AG713" s="649" t="s">
        <v>691</v>
      </c>
      <c r="AH713" s="650"/>
      <c r="AI713" s="650"/>
      <c r="AJ713" s="650"/>
      <c r="AK713" s="650"/>
      <c r="AL713" s="650"/>
      <c r="AM713" s="650"/>
      <c r="AN713" s="650"/>
      <c r="AO713" s="650"/>
      <c r="AP713" s="650"/>
      <c r="AQ713" s="650"/>
      <c r="AR713" s="650"/>
      <c r="AS713" s="650"/>
      <c r="AT713" s="650"/>
      <c r="AU713" s="650"/>
      <c r="AV713" s="650"/>
      <c r="AW713" s="650"/>
      <c r="AX713" s="651"/>
    </row>
    <row r="714" spans="1:50" ht="26.4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655</v>
      </c>
      <c r="AE714" s="574"/>
      <c r="AF714" s="575"/>
      <c r="AG714" s="674" t="s">
        <v>669</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655</v>
      </c>
      <c r="AE715" s="653"/>
      <c r="AF715" s="759"/>
      <c r="AG715" s="508" t="s">
        <v>674</v>
      </c>
      <c r="AH715" s="509"/>
      <c r="AI715" s="509"/>
      <c r="AJ715" s="509"/>
      <c r="AK715" s="509"/>
      <c r="AL715" s="509"/>
      <c r="AM715" s="509"/>
      <c r="AN715" s="509"/>
      <c r="AO715" s="509"/>
      <c r="AP715" s="509"/>
      <c r="AQ715" s="509"/>
      <c r="AR715" s="509"/>
      <c r="AS715" s="509"/>
      <c r="AT715" s="509"/>
      <c r="AU715" s="509"/>
      <c r="AV715" s="509"/>
      <c r="AW715" s="509"/>
      <c r="AX715" s="510"/>
    </row>
    <row r="716" spans="1:50" ht="43.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655</v>
      </c>
      <c r="AE716" s="741"/>
      <c r="AF716" s="741"/>
      <c r="AG716" s="649" t="s">
        <v>675</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655</v>
      </c>
      <c r="AE717" s="170"/>
      <c r="AF717" s="170"/>
      <c r="AG717" s="649" t="s">
        <v>676</v>
      </c>
      <c r="AH717" s="650"/>
      <c r="AI717" s="650"/>
      <c r="AJ717" s="650"/>
      <c r="AK717" s="650"/>
      <c r="AL717" s="650"/>
      <c r="AM717" s="650"/>
      <c r="AN717" s="650"/>
      <c r="AO717" s="650"/>
      <c r="AP717" s="650"/>
      <c r="AQ717" s="650"/>
      <c r="AR717" s="650"/>
      <c r="AS717" s="650"/>
      <c r="AT717" s="650"/>
      <c r="AU717" s="650"/>
      <c r="AV717" s="650"/>
      <c r="AW717" s="650"/>
      <c r="AX717" s="651"/>
    </row>
    <row r="718" spans="1:50" ht="41.25"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655</v>
      </c>
      <c r="AE718" s="170"/>
      <c r="AF718" s="170"/>
      <c r="AG718" s="178" t="s">
        <v>680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655</v>
      </c>
      <c r="AE719" s="653"/>
      <c r="AF719" s="653"/>
      <c r="AG719" s="175" t="s">
        <v>673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35"/>
      <c r="B721" s="636"/>
      <c r="C721" s="898" t="s">
        <v>649</v>
      </c>
      <c r="D721" s="899"/>
      <c r="E721" s="899"/>
      <c r="F721" s="900"/>
      <c r="G721" s="916"/>
      <c r="H721" s="917"/>
      <c r="I721" s="63" t="str">
        <f>IF(OR(G721="　", G721=""), "", "-")</f>
        <v/>
      </c>
      <c r="J721" s="897"/>
      <c r="K721" s="897"/>
      <c r="L721" s="63" t="str">
        <f>IF(M721="","","-")</f>
        <v/>
      </c>
      <c r="M721" s="64"/>
      <c r="N721" s="894" t="s">
        <v>650</v>
      </c>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customHeight="1" x14ac:dyDescent="0.15">
      <c r="A722" s="635"/>
      <c r="B722" s="636"/>
      <c r="C722" s="898" t="s">
        <v>651</v>
      </c>
      <c r="D722" s="899"/>
      <c r="E722" s="899"/>
      <c r="F722" s="900"/>
      <c r="G722" s="916"/>
      <c r="H722" s="917"/>
      <c r="I722" s="63" t="str">
        <f t="shared" ref="I722:I725" si="113">IF(OR(G722="　", G722=""), "", "-")</f>
        <v/>
      </c>
      <c r="J722" s="897"/>
      <c r="K722" s="897"/>
      <c r="L722" s="63" t="str">
        <f t="shared" ref="L722:L725" si="114">IF(M722="","","-")</f>
        <v/>
      </c>
      <c r="M722" s="64"/>
      <c r="N722" s="894" t="s">
        <v>652</v>
      </c>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7" customHeight="1" x14ac:dyDescent="0.15">
      <c r="A726" s="603" t="s">
        <v>47</v>
      </c>
      <c r="B726" s="604"/>
      <c r="C726" s="425" t="s">
        <v>52</v>
      </c>
      <c r="D726" s="563"/>
      <c r="E726" s="563"/>
      <c r="F726" s="564"/>
      <c r="G726" s="779" t="s">
        <v>683</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7" customHeight="1" thickBot="1" x14ac:dyDescent="0.2">
      <c r="A727" s="605"/>
      <c r="B727" s="606"/>
      <c r="C727" s="680" t="s">
        <v>56</v>
      </c>
      <c r="D727" s="681"/>
      <c r="E727" s="681"/>
      <c r="F727" s="682"/>
      <c r="G727" s="777" t="s">
        <v>677</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7" customHeight="1" thickBot="1" x14ac:dyDescent="0.2">
      <c r="A729" s="747"/>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7"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7"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589</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628</v>
      </c>
      <c r="F746" s="98"/>
      <c r="G746" s="98"/>
      <c r="H746" s="85" t="str">
        <f>IF(E746="","","-")</f>
        <v>-</v>
      </c>
      <c r="I746" s="98" t="s">
        <v>654</v>
      </c>
      <c r="J746" s="98"/>
      <c r="K746" s="85" t="str">
        <f>IF(I746="","","-")</f>
        <v>-</v>
      </c>
      <c r="L746" s="89">
        <v>11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628</v>
      </c>
      <c r="F747" s="98"/>
      <c r="G747" s="98"/>
      <c r="H747" s="85" t="str">
        <f>IF(E747="","","-")</f>
        <v>-</v>
      </c>
      <c r="I747" s="98"/>
      <c r="J747" s="98"/>
      <c r="K747" s="85" t="str">
        <f>IF(I747="","","-")</f>
        <v/>
      </c>
      <c r="L747" s="89">
        <v>96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450000000000003"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303</v>
      </c>
      <c r="B787" s="743"/>
      <c r="C787" s="743"/>
      <c r="D787" s="743"/>
      <c r="E787" s="743"/>
      <c r="F787" s="744"/>
      <c r="G787" s="421" t="s">
        <v>692</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281</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660</v>
      </c>
      <c r="H789" s="432"/>
      <c r="I789" s="432"/>
      <c r="J789" s="432"/>
      <c r="K789" s="433"/>
      <c r="L789" s="434" t="s">
        <v>661</v>
      </c>
      <c r="M789" s="435"/>
      <c r="N789" s="435"/>
      <c r="O789" s="435"/>
      <c r="P789" s="435"/>
      <c r="Q789" s="435"/>
      <c r="R789" s="435"/>
      <c r="S789" s="435"/>
      <c r="T789" s="435"/>
      <c r="U789" s="435"/>
      <c r="V789" s="435"/>
      <c r="W789" s="435"/>
      <c r="X789" s="436"/>
      <c r="Y789" s="437">
        <v>24</v>
      </c>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75" customHeight="1" x14ac:dyDescent="0.15">
      <c r="A790" s="538"/>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8"/>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8"/>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24</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8"/>
      <c r="B800" s="745"/>
      <c r="C800" s="745"/>
      <c r="D800" s="745"/>
      <c r="E800" s="745"/>
      <c r="F800" s="746"/>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x14ac:dyDescent="0.15">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5"/>
      <c r="C813" s="745"/>
      <c r="D813" s="745"/>
      <c r="E813" s="745"/>
      <c r="F813" s="746"/>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x14ac:dyDescent="0.15">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8"/>
      <c r="AP844" s="409" t="s">
        <v>222</v>
      </c>
      <c r="AQ844" s="409"/>
      <c r="AR844" s="409"/>
      <c r="AS844" s="409"/>
      <c r="AT844" s="409"/>
      <c r="AU844" s="409"/>
      <c r="AV844" s="409"/>
      <c r="AW844" s="409"/>
      <c r="AX844" s="409"/>
    </row>
    <row r="845" spans="1:51" ht="46.5" customHeight="1" x14ac:dyDescent="0.15">
      <c r="A845" s="387">
        <v>1</v>
      </c>
      <c r="B845" s="387">
        <v>1</v>
      </c>
      <c r="C845" s="406" t="s">
        <v>656</v>
      </c>
      <c r="D845" s="401"/>
      <c r="E845" s="401"/>
      <c r="F845" s="401"/>
      <c r="G845" s="401"/>
      <c r="H845" s="401"/>
      <c r="I845" s="401"/>
      <c r="J845" s="402" t="s">
        <v>657</v>
      </c>
      <c r="K845" s="403"/>
      <c r="L845" s="403"/>
      <c r="M845" s="403"/>
      <c r="N845" s="403"/>
      <c r="O845" s="403"/>
      <c r="P845" s="407" t="s">
        <v>658</v>
      </c>
      <c r="Q845" s="302"/>
      <c r="R845" s="302"/>
      <c r="S845" s="302"/>
      <c r="T845" s="302"/>
      <c r="U845" s="302"/>
      <c r="V845" s="302"/>
      <c r="W845" s="302"/>
      <c r="X845" s="302"/>
      <c r="Y845" s="303">
        <v>24</v>
      </c>
      <c r="Z845" s="304"/>
      <c r="AA845" s="304"/>
      <c r="AB845" s="305"/>
      <c r="AC845" s="307" t="s">
        <v>79</v>
      </c>
      <c r="AD845" s="308"/>
      <c r="AE845" s="308"/>
      <c r="AF845" s="308"/>
      <c r="AG845" s="308"/>
      <c r="AH845" s="404" t="s">
        <v>659</v>
      </c>
      <c r="AI845" s="405"/>
      <c r="AJ845" s="405"/>
      <c r="AK845" s="405"/>
      <c r="AL845" s="311" t="s">
        <v>659</v>
      </c>
      <c r="AM845" s="312"/>
      <c r="AN845" s="312"/>
      <c r="AO845" s="313"/>
      <c r="AP845" s="306" t="s">
        <v>659</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hidden="1" customHeight="1" x14ac:dyDescent="0.15">
      <c r="A1109" s="387"/>
      <c r="B1109" s="387"/>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9" t="s">
        <v>251</v>
      </c>
      <c r="AQ1109" s="409"/>
      <c r="AR1109" s="409"/>
      <c r="AS1109" s="409"/>
      <c r="AT1109" s="409"/>
      <c r="AU1109" s="409"/>
      <c r="AV1109" s="409"/>
      <c r="AW1109" s="409"/>
      <c r="AX1109" s="409"/>
    </row>
    <row r="1110" spans="1:51" ht="30" hidden="1" customHeight="1" x14ac:dyDescent="0.15">
      <c r="A1110" s="387">
        <v>1</v>
      </c>
      <c r="B1110" s="387">
        <v>1</v>
      </c>
      <c r="C1110" s="873"/>
      <c r="D1110" s="873"/>
      <c r="E1110" s="872"/>
      <c r="F1110" s="872"/>
      <c r="G1110" s="872"/>
      <c r="H1110" s="872"/>
      <c r="I1110" s="872"/>
      <c r="J1110" s="402"/>
      <c r="K1110" s="403"/>
      <c r="L1110" s="403"/>
      <c r="M1110" s="403"/>
      <c r="N1110" s="403"/>
      <c r="O1110" s="403"/>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3"/>
      <c r="D1127" s="873"/>
      <c r="E1127" s="247"/>
      <c r="F1127" s="872"/>
      <c r="G1127" s="872"/>
      <c r="H1127" s="872"/>
      <c r="I1127" s="87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99" max="49" man="1"/>
    <brk id="714" max="49" man="1"/>
    <brk id="747"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25" style="13" hidden="1" customWidth="1"/>
    <col min="19" max="19" width="4" style="13" hidden="1" customWidth="1"/>
    <col min="20" max="20" width="8.75"/>
    <col min="21" max="21" width="9" style="28"/>
    <col min="22" max="22" width="3.25" style="28" customWidth="1"/>
    <col min="23" max="23" width="12.25" style="28" bestFit="1" customWidth="1"/>
    <col min="24" max="24" width="3.75" style="28" customWidth="1"/>
    <col min="25" max="25" width="12.2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7" customHeight="1" x14ac:dyDescent="0.15">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290</v>
      </c>
      <c r="AI2" s="42" t="s">
        <v>323</v>
      </c>
      <c r="AK2" s="42" t="s">
        <v>212</v>
      </c>
      <c r="AM2" s="68"/>
      <c r="AN2" s="68"/>
      <c r="AP2" s="44" t="s">
        <v>290</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428</v>
      </c>
      <c r="AB3" s="79" t="s">
        <v>559</v>
      </c>
      <c r="AC3" s="80" t="s">
        <v>135</v>
      </c>
      <c r="AD3" s="28"/>
      <c r="AE3" s="34" t="s">
        <v>171</v>
      </c>
      <c r="AF3" s="30"/>
      <c r="AG3" s="44" t="s">
        <v>291</v>
      </c>
      <c r="AI3" s="42" t="s">
        <v>205</v>
      </c>
      <c r="AK3" s="42" t="str">
        <f>CHAR(CODE(AK2)+1)</f>
        <v>B</v>
      </c>
      <c r="AM3" s="68"/>
      <c r="AN3" s="68"/>
      <c r="AP3" s="44" t="s">
        <v>291</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591</v>
      </c>
      <c r="W4" s="32" t="s">
        <v>150</v>
      </c>
      <c r="Y4" s="32" t="s">
        <v>335</v>
      </c>
      <c r="Z4" s="32" t="s">
        <v>466</v>
      </c>
      <c r="AA4" s="79" t="s">
        <v>429</v>
      </c>
      <c r="AB4" s="79" t="s">
        <v>560</v>
      </c>
      <c r="AC4" s="79" t="s">
        <v>136</v>
      </c>
      <c r="AD4" s="28"/>
      <c r="AE4" s="34" t="s">
        <v>172</v>
      </c>
      <c r="AF4" s="30"/>
      <c r="AG4" s="44" t="s">
        <v>292</v>
      </c>
      <c r="AI4" s="42" t="s">
        <v>207</v>
      </c>
      <c r="AK4" s="42" t="str">
        <f t="shared" ref="AK4:AK49" si="7">CHAR(CODE(AK3)+1)</f>
        <v>C</v>
      </c>
      <c r="AM4" s="68"/>
      <c r="AN4" s="68"/>
      <c r="AP4" s="44" t="s">
        <v>292</v>
      </c>
    </row>
    <row r="5" spans="1:42" ht="13.7"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615</v>
      </c>
      <c r="Y5" s="32" t="s">
        <v>336</v>
      </c>
      <c r="Z5" s="32" t="s">
        <v>467</v>
      </c>
      <c r="AA5" s="79" t="s">
        <v>430</v>
      </c>
      <c r="AB5" s="79" t="s">
        <v>561</v>
      </c>
      <c r="AC5" s="79" t="s">
        <v>173</v>
      </c>
      <c r="AD5" s="31"/>
      <c r="AE5" s="34" t="s">
        <v>302</v>
      </c>
      <c r="AF5" s="30"/>
      <c r="AG5" s="44" t="s">
        <v>293</v>
      </c>
      <c r="AI5" s="42" t="s">
        <v>332</v>
      </c>
      <c r="AK5" s="42" t="str">
        <f t="shared" si="7"/>
        <v>D</v>
      </c>
      <c r="AP5" s="44" t="s">
        <v>293</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304</v>
      </c>
      <c r="W6" s="32" t="s">
        <v>151</v>
      </c>
      <c r="Y6" s="32" t="s">
        <v>337</v>
      </c>
      <c r="Z6" s="32" t="s">
        <v>468</v>
      </c>
      <c r="AA6" s="79" t="s">
        <v>431</v>
      </c>
      <c r="AB6" s="79" t="s">
        <v>562</v>
      </c>
      <c r="AC6" s="79" t="s">
        <v>137</v>
      </c>
      <c r="AD6" s="31"/>
      <c r="AE6" s="34" t="s">
        <v>300</v>
      </c>
      <c r="AF6" s="30"/>
      <c r="AG6" s="44" t="s">
        <v>294</v>
      </c>
      <c r="AI6" s="42" t="s">
        <v>333</v>
      </c>
      <c r="AK6" s="42" t="str">
        <f>CHAR(CODE(AK5)+1)</f>
        <v>E</v>
      </c>
      <c r="AP6" s="44" t="s">
        <v>294</v>
      </c>
    </row>
    <row r="7" spans="1:42" ht="13.7"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338</v>
      </c>
      <c r="Z7" s="32" t="s">
        <v>469</v>
      </c>
      <c r="AA7" s="79" t="s">
        <v>432</v>
      </c>
      <c r="AB7" s="79" t="s">
        <v>563</v>
      </c>
      <c r="AC7" s="31"/>
      <c r="AD7" s="31"/>
      <c r="AE7" s="32" t="s">
        <v>137</v>
      </c>
      <c r="AF7" s="30"/>
      <c r="AG7" s="44" t="s">
        <v>295</v>
      </c>
      <c r="AH7" s="71"/>
      <c r="AI7" s="44" t="s">
        <v>317</v>
      </c>
      <c r="AK7" s="42" t="str">
        <f>CHAR(CODE(AK6)+1)</f>
        <v>F</v>
      </c>
      <c r="AP7" s="44" t="s">
        <v>295</v>
      </c>
    </row>
    <row r="8" spans="1:42" ht="13.7"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655</v>
      </c>
      <c r="R8" s="13" t="str">
        <f t="shared" si="3"/>
        <v>その他</v>
      </c>
      <c r="S8" s="13" t="str">
        <f t="shared" si="4"/>
        <v>その他</v>
      </c>
      <c r="T8" s="13"/>
      <c r="U8" s="32" t="s">
        <v>330</v>
      </c>
      <c r="W8" s="32" t="s">
        <v>153</v>
      </c>
      <c r="Y8" s="32" t="s">
        <v>339</v>
      </c>
      <c r="Z8" s="32" t="s">
        <v>470</v>
      </c>
      <c r="AA8" s="79" t="s">
        <v>433</v>
      </c>
      <c r="AB8" s="79" t="s">
        <v>564</v>
      </c>
      <c r="AC8" s="31"/>
      <c r="AD8" s="31"/>
      <c r="AE8" s="31"/>
      <c r="AF8" s="30"/>
      <c r="AG8" s="44" t="s">
        <v>296</v>
      </c>
      <c r="AI8" s="42" t="s">
        <v>318</v>
      </c>
      <c r="AK8" s="42" t="str">
        <f t="shared" si="7"/>
        <v>G</v>
      </c>
      <c r="AP8" s="44" t="s">
        <v>296</v>
      </c>
    </row>
    <row r="9" spans="1:42" ht="13.7"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297</v>
      </c>
      <c r="AI9" s="67"/>
      <c r="AK9" s="42" t="str">
        <f t="shared" si="7"/>
        <v>H</v>
      </c>
      <c r="AP9" s="44" t="s">
        <v>297</v>
      </c>
    </row>
    <row r="10" spans="1:42" ht="13.7"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その他</v>
      </c>
      <c r="Q10" s="19"/>
      <c r="T10" s="13"/>
      <c r="W10" s="32" t="s">
        <v>155</v>
      </c>
      <c r="Y10" s="32" t="s">
        <v>341</v>
      </c>
      <c r="Z10" s="32" t="s">
        <v>472</v>
      </c>
      <c r="AA10" s="79" t="s">
        <v>435</v>
      </c>
      <c r="AB10" s="79" t="s">
        <v>566</v>
      </c>
      <c r="AC10" s="31"/>
      <c r="AD10" s="31"/>
      <c r="AE10" s="31"/>
      <c r="AF10" s="30"/>
      <c r="AG10" s="44" t="s">
        <v>282</v>
      </c>
      <c r="AK10" s="42" t="str">
        <f t="shared" si="7"/>
        <v>I</v>
      </c>
      <c r="AP10" s="42" t="s">
        <v>277</v>
      </c>
    </row>
    <row r="11" spans="1:42" ht="13.7"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655</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285</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283</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284</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7" customHeight="1" x14ac:dyDescent="0.15">
      <c r="A16" s="14" t="s">
        <v>97</v>
      </c>
      <c r="B16" s="15" t="s">
        <v>655</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7"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7"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7" customHeight="1" x14ac:dyDescent="0.15">
      <c r="A22" s="14" t="s">
        <v>237</v>
      </c>
      <c r="B22" s="15" t="s">
        <v>655</v>
      </c>
      <c r="C22" s="13" t="str">
        <f t="shared" si="9"/>
        <v>ＯＤＡ</v>
      </c>
      <c r="D22" s="13" t="str">
        <f>IF(C22="",D21,IF(D21&lt;&gt;"",CONCATENATE(D21,"、",C22),C22))</f>
        <v>地球温暖化対策、ＯＤＡ</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7" customHeight="1" x14ac:dyDescent="0.15">
      <c r="A23" s="14" t="s">
        <v>238</v>
      </c>
      <c r="B23" s="15"/>
      <c r="C23" s="13" t="str">
        <f t="shared" si="9"/>
        <v/>
      </c>
      <c r="D23" s="13" t="str">
        <f>IF(C23="",D22,IF(D22&lt;&gt;"",CONCATENATE(D22,"、",C23),C23))</f>
        <v>地球温暖化対策、ＯＤＡ</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7" customHeight="1" x14ac:dyDescent="0.15">
      <c r="A24" s="74" t="s">
        <v>321</v>
      </c>
      <c r="B24" s="15"/>
      <c r="C24" s="13" t="str">
        <f t="shared" si="9"/>
        <v/>
      </c>
      <c r="D24" s="13" t="str">
        <f>IF(C24="",D23,IF(D23&lt;&gt;"",CONCATENATE(D23,"、",C24),C24))</f>
        <v>地球温暖化対策、ＯＤＡ</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7"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7"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7" customHeight="1" x14ac:dyDescent="0.15">
      <c r="A27" s="13" t="str">
        <f>IF(D24="", "-", D24)</f>
        <v>地球温暖化対策、ＯＤＡ</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7"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7"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7"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7"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7"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7"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2021-06-15T13:59:14Z</cp:lastPrinted>
  <dcterms:created xsi:type="dcterms:W3CDTF">2012-03-13T00:50:25Z</dcterms:created>
  <dcterms:modified xsi:type="dcterms:W3CDTF">2021-06-16T05:19:05Z</dcterms:modified>
</cp:coreProperties>
</file>