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0" yWindow="0" windowWidth="19605" windowHeight="63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M3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<sst xmlns="http://schemas.openxmlformats.org/spreadsheetml/2006/main" count="3261" uniqueCount="914">
  <si>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</si>
  <si>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</si>
  <si>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</si>
  <si>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</si>
  <si>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</si>
  <si>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</si>
  <si>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</si>
  <si>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</si>
  <si>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</si>
  <si>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</si>
  <si>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</si>
  <si>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</si>
  <si>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</si>
  <si>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</si>
  <si>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</si>
  <si>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</si>
  <si>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</si>
  <si>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</si>
  <si>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</si>
  <si>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</si>
  <si>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</si>
  <si>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</si>
  <si>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</si>
  <si>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</si>
  <si>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</si>
  <si>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</si>
  <si>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</si>
  <si>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</si>
  <si>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</si>
  <si>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</si>
  <si>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</si>
  <si>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</si>
  <si>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</si>
  <si>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</si>
  <si>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</si>
  <si>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</si>
  <si>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</si>
  <si>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</si>
  <si>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</si>
  <si>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</si>
  <si>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</si>
  <si>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</si>
  <si>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</si>
  <si>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</si>
  <si>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</si>
  <si>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</si>
  <si>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</si>
  <si>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</si>
  <si>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</si>
  <si>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</si>
  <si>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</si>
  <si>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</si>
  <si>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</si>
  <si>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</si>
  <si>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</si>
  <si>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</si>
  <si>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</si>
  <si>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</si>
  <si>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</si>
  <si>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</si>
  <si>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</si>
  <si>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</si>
  <si>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</si>
  <si>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</si>
  <si>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</si>
  <si>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</si>
  <si>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</si>
  <si>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</si>
  <si>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</si>
  <si>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</si>
  <si>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</si>
  <si>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</si>
  <si>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</si>
  <si>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</si>
  <si>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</si>
  <si>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</si>
  <si>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</si>
  <si>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</si>
  <si>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</si>
  <si>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</si>
  <si>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</si>
  <si>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</si>
  <si>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</si>
  <si>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</si>
  <si>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</si>
  <si>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</si>
  <si>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</si>
  <si>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</si>
  <si>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</si>
  <si>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</si>
  <si>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</si>
  <si>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</si>
  <si>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</si>
  <si>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</si>
  <si>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</si>
  <si>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</si>
  <si>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</si>
  <si>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</si>
  <si>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</si>
  <si>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</si>
  <si>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</si>
  <si>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</si>
  <si>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</si>
  <si>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</si>
  <si>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</si>
  <si>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</si>
  <si>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</si>
  <si>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</si>
  <si>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</si>
  <si>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</si>
  <si>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</si>
  <si>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</si>
  <si>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</si>
  <si>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</si>
  <si>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</si>
  <si>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</si>
  <si>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</si>
  <si>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</si>
  <si>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</si>
  <si>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</si>
  <si>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</si>
  <si>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</si>
  <si>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</si>
  <si>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</si>
  <si>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</si>
  <si>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</si>
  <si>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</si>
  <si>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</si>
  <si>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</si>
  <si>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</si>
  <si>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</si>
  <si>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</si>
  <si>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</si>
  <si>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</si>
  <si>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</si>
  <si>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</si>
  <si>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</si>
  <si>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</si>
  <si>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</si>
  <si>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</si>
  <si>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</si>
  <si>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</si>
  <si>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</si>
  <si>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</si>
  <si>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</si>
  <si>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</si>
  <si>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</si>
  <si>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</si>
  <si>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</si>
  <si>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</si>
  <si>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</si>
  <si>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</si>
  <si>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</si>
  <si>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</si>
  <si>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</si>
  <si>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</si>
  <si>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</si>
  <si>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</si>
  <si>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</si>
  <si>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</si>
  <si>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</si>
  <si>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</si>
  <si>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</si>
  <si>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</si>
  <si>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</si>
  <si>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</si>
  <si>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</si>
  <si>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</si>
  <si>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</si>
  <si>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</si>
  <si>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</si>
  <si>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</si>
  <si>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</si>
  <si>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</si>
  <si>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</si>
  <si>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</si>
  <si>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</si>
  <si>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</si>
  <si>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</si>
  <si>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</si>
  <si>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</si>
  <si>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</si>
  <si>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</si>
  <si>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</si>
  <si>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</si>
  <si>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</si>
  <si>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</si>
  <si>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</si>
  <si>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</si>
  <si>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</si>
  <si>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</si>
  <si>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</si>
  <si>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</si>
  <si>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</si>
  <si>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</si>
  <si>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</si>
  <si>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</si>
  <si>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</si>
  <si>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</si>
  <si>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</si>
  <si>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</si>
  <si>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</si>
  <si>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</si>
  <si>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</si>
  <si>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</si>
  <si>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</si>
  <si>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</si>
  <si>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</si>
  <si>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</si>
  <si>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</si>
  <si>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</si>
  <si>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</si>
  <si>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</si>
  <si>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</si>
  <si>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</si>
  <si>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</si>
  <si>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</si>
  <si>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</si>
  <si>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</si>
  <si>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</si>
  <si>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</si>
  <si>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</si>
  <si>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</si>
  <si>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</si>
  <si>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</si>
  <si>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</si>
  <si>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</si>
  <si>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</si>
  <si>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</si>
  <si>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</si>
  <si>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</si>
  <si>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</si>
  <si>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</si>
  <si>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</si>
  <si>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</si>
  <si>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</si>
  <si>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</si>
  <si>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</si>
  <si>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</si>
  <si>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</si>
  <si>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</si>
  <si>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</si>
  <si>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</si>
  <si>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</si>
  <si>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</si>
  <si>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</si>
  <si>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</si>
  <si>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</si>
  <si>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</si>
  <si>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</si>
  <si>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</si>
  <si>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</si>
  <si>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</si>
  <si>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</si>
  <si>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</si>
  <si>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</si>
  <si>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</si>
  <si>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</si>
  <si>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</si>
  <si>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</si>
  <si>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</si>
  <si>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</si>
  <si>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</si>
  <si>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</si>
  <si>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</si>
  <si>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</si>
  <si>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</si>
  <si>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</si>
  <si>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</si>
  <si>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</si>
  <si>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</si>
  <si>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</si>
  <si>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</si>
  <si>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</si>
  <si>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</si>
  <si>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</si>
  <si>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</si>
  <si>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</si>
  <si>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</si>
  <si>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</si>
  <si>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</si>
  <si>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</si>
  <si>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</si>
  <si>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</si>
  <si>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</si>
  <si>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</si>
  <si>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</si>
  <si>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</si>
  <si>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</si>
  <si>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</si>
  <si>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</si>
  <si>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</si>
  <si>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</si>
  <si>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</si>
  <si>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</si>
  <si>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</si>
  <si>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</si>
  <si>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</si>
  <si>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</si>
  <si>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</si>
  <si>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</si>
  <si>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</si>
  <si>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</si>
  <si>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</si>
  <si>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</si>
  <si>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</si>
  <si>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</si>
  <si>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</si>
  <si>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</si>
  <si>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</si>
  <si>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</si>
  <si>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</si>
  <si>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</si>
  <si>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</si>
  <si>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</si>
  <si>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</si>
  <si>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</si>
  <si>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</si>
  <si>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</si>
  <si>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</si>
  <si>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</si>
  <si>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</si>
  <si>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</si>
  <si>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</si>
  <si>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</si>
  <si>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</si>
  <si>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</si>
  <si>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</si>
  <si>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</si>
  <si>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</si>
  <si>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</si>
  <si>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</si>
  <si>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</si>
  <si>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</si>
  <si>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</si>
  <si>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</si>
  <si>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</si>
  <si>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</si>
  <si>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</si>
  <si>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</si>
  <si>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</si>
  <si>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</si>
  <si>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</si>
  <si>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</si>
  <si>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</si>
  <si>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</si>
  <si>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</si>
  <si>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</si>
  <si>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</si>
  <si>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</si>
  <si>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</si>
  <si>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</si>
  <si>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</si>
  <si>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</si>
  <si>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</si>
  <si>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</si>
  <si>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</si>
  <si>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</si>
  <si>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</si>
  <si>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</si>
  <si>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</si>
  <si>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</si>
  <si>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</si>
  <si>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</si>
  <si>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</si>
  <si>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</si>
  <si>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</si>
  <si>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</si>
  <si>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</si>
  <si>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</si>
  <si>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</si>
  <si>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</si>
  <si>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</si>
  <si>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</si>
  <si>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</si>
  <si>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</si>
  <si>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</si>
  <si>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</si>
  <si>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</si>
  <si>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</si>
  <si>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</si>
  <si>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</si>
  <si>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</si>
  <si>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</si>
  <si>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</si>
  <si>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</si>
  <si>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</si>
  <si>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</si>
  <si>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</si>
  <si>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</si>
  <si>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</si>
  <si>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</si>
  <si>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</si>
  <si>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</si>
  <si>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</si>
  <si>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</si>
  <si>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</si>
  <si>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</si>
  <si>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</si>
  <si>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</si>
  <si>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</si>
  <si>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</si>
  <si>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</si>
  <si>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</si>
  <si>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</si>
  <si>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</si>
  <si>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</si>
  <si>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</si>
  <si>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</si>
  <si>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</si>
  <si>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</si>
  <si>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</si>
  <si>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</si>
  <si>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</si>
  <si>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</si>
  <si>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</si>
  <si>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</si>
  <si>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</si>
  <si>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</si>
  <si>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</si>
  <si>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</si>
  <si>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</si>
  <si>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</si>
  <si>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</si>
  <si>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</si>
  <si>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</si>
  <si>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</si>
  <si>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</si>
  <si>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</si>
  <si>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</si>
  <si>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</si>
  <si>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</si>
  <si>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</si>
  <si>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</si>
  <si>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</si>
  <si>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</si>
  <si>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</si>
  <si>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</si>
  <si>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</si>
  <si>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</si>
  <si>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</si>
  <si>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</si>
  <si>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</si>
  <si>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</si>
  <si>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</si>
  <si>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</si>
  <si>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</si>
  <si>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</si>
  <si>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</si>
  <si>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</si>
  <si>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</si>
  <si>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</si>
  <si>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</si>
  <si>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</si>
  <si>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</si>
  <si>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</si>
  <si>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</si>
  <si>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</si>
  <si>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</si>
  <si>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</si>
  <si>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</si>
  <si>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</si>
  <si>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</si>
  <si>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</si>
  <si>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</si>
  <si>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</si>
  <si>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</si>
  <si>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</si>
  <si>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</si>
  <si>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</si>
  <si>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</si>
  <si>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</si>
  <si>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</si>
  <si>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</si>
  <si>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</si>
  <si>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</si>
  <si>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</si>
  <si>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</si>
  <si>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</si>
  <si>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</si>
  <si>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</si>
  <si>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</si>
  <si>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</si>
  <si>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</si>
  <si>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</si>
  <si>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</si>
  <si>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</si>
  <si>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</si>
  <si>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</si>
  <si>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</si>
  <si>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</si>
  <si>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</si>
  <si>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</si>
  <si>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</si>
  <si>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</si>
  <si>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</si>
  <si>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</si>
  <si>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</si>
  <si>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</si>
  <si>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</si>
  <si>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</si>
  <si>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</si>
  <si>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</si>
  <si>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</si>
  <si>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</si>
  <si>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</si>
  <si>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</si>
  <si>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</si>
  <si>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</si>
  <si>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</si>
  <si>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</si>
  <si>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</si>
  <si>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</si>
  <si>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</si>
  <si>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</si>
  <si>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</si>
  <si>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</si>
  <si>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</si>
  <si>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</si>
  <si>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</si>
  <si>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</si>
  <si>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</si>
  <si>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</si>
  <si>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</si>
  <si>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</si>
  <si>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</si>
  <si>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</si>
  <si>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</si>
  <si>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</si>
  <si>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</si>
  <si>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</si>
  <si>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</si>
  <si>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</si>
  <si>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</si>
  <si>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</si>
  <si>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</si>
  <si>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</si>
  <si>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</si>
  <si>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</si>
  <si>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</si>
  <si>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</si>
  <si>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</si>
  <si>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</si>
  <si>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</si>
  <si>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</si>
  <si>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</si>
  <si>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</si>
  <si>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</si>
  <si>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</si>
  <si>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</si>
  <si>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</si>
  <si>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</si>
  <si>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</si>
  <si>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</si>
  <si>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</si>
  <si>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</si>
  <si>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</si>
  <si>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</si>
  <si>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</si>
  <si>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</si>
  <si>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</si>
  <si>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</si>
  <si>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</si>
  <si>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</si>
  <si>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</si>
  <si>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</si>
  <si>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</si>
  <si>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</si>
  <si>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</si>
  <si>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</si>
  <si>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</si>
  <si>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</si>
  <si>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</si>
  <si>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</si>
  <si>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</si>
  <si>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</si>
  <si>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</si>
  <si>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</si>
  <si>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</si>
  <si>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</si>
  <si>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</si>
  <si>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</si>
  <si>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</si>
  <si>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</si>
  <si>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</si>
  <si>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</si>
  <si>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</si>
  <si>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</si>
  <si>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</si>
  <si>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</si>
  <si>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</si>
  <si>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</si>
  <si>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</si>
  <si>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</si>
  <si>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</si>
  <si>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</si>
  <si>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</si>
  <si>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</si>
  <si>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</si>
  <si>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</si>
  <si>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</si>
  <si>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</si>
  <si>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</si>
  <si>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</si>
  <si>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</si>
  <si>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</si>
  <si>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</si>
  <si>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</si>
  <si>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</si>
  <si>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</si>
  <si>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</si>
  <si>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</si>
  <si>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</si>
  <si>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</si>
  <si>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</si>
  <si>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</si>
  <si>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</si>
  <si>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</si>
  <si>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</si>
  <si>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</si>
  <si>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</si>
  <si>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</si>
  <si>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</si>
  <si>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</si>
  <si>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</si>
  <si>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</si>
  <si>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</si>
  <si>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</si>
  <si>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</si>
  <si>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</si>
  <si>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</si>
  <si>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</si>
  <si>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</si>
  <si>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</si>
  <si>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</si>
  <si>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</si>
  <si>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</si>
  <si>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</si>
  <si>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</si>
  <si>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</si>
  <si>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</si>
  <si>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</si>
  <si>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</si>
  <si>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</si>
  <si>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</si>
  <si>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</si>
  <si>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</si>
  <si>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</si>
  <si>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</si>
  <si>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</si>
  <si>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</si>
  <si>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</si>
  <si>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</si>
  <si>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</si>
  <si>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</si>
  <si>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</si>
  <si>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</si>
  <si>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</si>
  <si>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</si>
  <si>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</si>
  <si>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</si>
  <si>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</si>
  <si>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</si>
  <si>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</si>
  <si>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</si>
  <si>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</si>
  <si>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</si>
  <si>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</si>
  <si>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</si>
  <si>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</si>
  <si>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</si>
  <si>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</si>
  <si>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</si>
  <si>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</si>
  <si>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</si>
  <si>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</si>
  <si>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</si>
  <si>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</si>
  <si>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</si>
  <si>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</si>
  <si>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</si>
  <si>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</si>
  <si>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</si>
  <si>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</si>
  <si>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</si>
  <si>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</si>
  <si>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</si>
  <si>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</si>
  <si>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</si>
  <si>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</si>
  <si>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</si>
  <si>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</si>
  <si>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</si>
  <si>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</si>
  <si>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</si>
  <si>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</si>
  <si>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</si>
  <si>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</si>
  <si>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</si>
  <si>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</si>
  <si>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</si>
  <si>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</si>
  <si>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</si>
  <si>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</si>
  <si>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環境国際協力推進費</t>
  </si>
  <si>
    <t>地球環境局</t>
  </si>
  <si>
    <t>室長　杉本　留三</t>
  </si>
  <si>
    <t>平成10年度</t>
  </si>
  <si>
    <t>終了予定なし</t>
  </si>
  <si>
    <t>国際協力・環境インフラ戦略室</t>
  </si>
  <si>
    <t>-</t>
  </si>
  <si>
    <t>第五次環境基本計画
持続可能な開発のための2030アジェンダ
環境協力に係る日中韓３カ国共同行動計画</t>
  </si>
  <si>
    <t>途上国において増大する環境負荷を低減するため、アジア諸国との政策対話や日中韓三カ国環境大臣会合等において対話を進めると同時に、個別環境協力プロジェクトの形成及び推進を行うことにより、地球環境保全に関する国際的な連携と協力を推進し、世界全体での環境保全の推進を図る。</t>
  </si>
  <si>
    <t>環境保全調査費</t>
  </si>
  <si>
    <t>政府開発援助環境保全調査費</t>
  </si>
  <si>
    <t>環境保全調査等委託費</t>
  </si>
  <si>
    <t>委員等旅費</t>
  </si>
  <si>
    <t>人</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</si>
  <si>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</si>
  <si>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回</t>
  </si>
  <si>
    <t>SDGs関連会合に係る執行実績／ASEAN加盟10カ国　　　　　　　　　　　　　　</t>
    <phoneticPr fontId="5"/>
  </si>
  <si>
    <t>百万円/1カ国</t>
  </si>
  <si>
    <t>実績額(百万円)/10カ国</t>
    <phoneticPr fontId="5"/>
  </si>
  <si>
    <t>45百万円/10カ国</t>
  </si>
  <si>
    <t>百万円</t>
  </si>
  <si>
    <t>実績額(百万円)/回</t>
    <phoneticPr fontId="5"/>
  </si>
  <si>
    <t>25百万円/1回</t>
  </si>
  <si>
    <t>48百万円/1回</t>
  </si>
  <si>
    <t>　　/</t>
    <phoneticPr fontId="5"/>
  </si>
  <si>
    <t>２．地球環境の保全</t>
  </si>
  <si>
    <t>件</t>
  </si>
  <si>
    <t>19</t>
  </si>
  <si>
    <t>20</t>
  </si>
  <si>
    <t>73</t>
  </si>
  <si>
    <t>77</t>
  </si>
  <si>
    <t>87</t>
  </si>
  <si>
    <t>84</t>
  </si>
  <si>
    <t>101</t>
  </si>
  <si>
    <t>0099</t>
  </si>
  <si>
    <t>○</t>
  </si>
  <si>
    <t>-</t>
    <phoneticPr fontId="5"/>
  </si>
  <si>
    <t>-</t>
    <phoneticPr fontId="5"/>
  </si>
  <si>
    <t>87百万円./10カ国</t>
    <rPh sb="2" eb="3">
      <t>ヒャク</t>
    </rPh>
    <rPh sb="3" eb="5">
      <t>マンエン</t>
    </rPh>
    <rPh sb="10" eb="11">
      <t>コク</t>
    </rPh>
    <phoneticPr fontId="5"/>
  </si>
  <si>
    <t>69百万円/10カ国</t>
    <phoneticPr fontId="5"/>
  </si>
  <si>
    <t>67百万円/10カ国</t>
    <phoneticPr fontId="5"/>
  </si>
  <si>
    <t>50百万円/1回</t>
    <rPh sb="2" eb="3">
      <t>ヒャク</t>
    </rPh>
    <rPh sb="3" eb="5">
      <t>マンエン</t>
    </rPh>
    <rPh sb="7" eb="8">
      <t>カイ</t>
    </rPh>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</si>
  <si>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</si>
  <si>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</si>
  <si>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</si>
  <si>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t>
    <phoneticPr fontId="5"/>
  </si>
  <si>
    <t>-</t>
    <phoneticPr fontId="5"/>
  </si>
  <si>
    <t>-</t>
    <phoneticPr fontId="5"/>
  </si>
  <si>
    <t>-</t>
    <phoneticPr fontId="5"/>
  </si>
  <si>
    <t>有</t>
  </si>
  <si>
    <t>‐</t>
  </si>
  <si>
    <t>他国、特にアジアにおける環境問題は、国境を越えて我が国国民にも影響を与えているため、本事業による国際協力はニーズに則している。</t>
    <phoneticPr fontId="5"/>
  </si>
  <si>
    <t>我が国政府として、他国の中央政府を中心に国際協力を行うため、地方自治体や民間が本事業を行うことは適当でない。</t>
    <phoneticPr fontId="5"/>
  </si>
  <si>
    <t>ASEAN諸国及び中韓との協力構築に不可欠な国際会議への対応が中心。また、経済成長が著しいアジア地域は、環境協力の優先度が高い。</t>
    <phoneticPr fontId="5"/>
  </si>
  <si>
    <t>競争入札を行っているものの、一者入札の案件があり、競争性の確保に向けて公告期間の延長などの対応に引き続き取り組む。</t>
    <rPh sb="40" eb="42">
      <t>エンチョウ</t>
    </rPh>
    <phoneticPr fontId="5"/>
  </si>
  <si>
    <t>使途を限定し、事業目的に即し、真に必要なもの以外の費用は認めないこととしている。</t>
    <phoneticPr fontId="5"/>
  </si>
  <si>
    <t>新型コロナウイルスの世界的な感染拡大の影響により、国際会議が延期となったため。</t>
    <rPh sb="27" eb="29">
      <t>カイギ</t>
    </rPh>
    <phoneticPr fontId="5"/>
  </si>
  <si>
    <t>現地での共催国・機関に対して、効率的な会議開催等を提案することでコスト削減を図っている。</t>
    <phoneticPr fontId="5"/>
  </si>
  <si>
    <t>相手国政府との調整結果等により、各実施年より増減はあるが、概ね目標値に達している。</t>
    <rPh sb="0" eb="3">
      <t>アイテコク</t>
    </rPh>
    <rPh sb="3" eb="5">
      <t>セイフ</t>
    </rPh>
    <rPh sb="7" eb="9">
      <t>チョウセイ</t>
    </rPh>
    <rPh sb="9" eb="11">
      <t>ケッカ</t>
    </rPh>
    <rPh sb="11" eb="12">
      <t>トウ</t>
    </rPh>
    <rPh sb="16" eb="17">
      <t>カク</t>
    </rPh>
    <rPh sb="17" eb="19">
      <t>ジッシ</t>
    </rPh>
    <rPh sb="19" eb="20">
      <t>ネン</t>
    </rPh>
    <phoneticPr fontId="5"/>
  </si>
  <si>
    <t>事業を実施する請負業者については、適切な競争入札等に基づき選定し、妥当な金額で契約を締結している。また、事業を効果的に実施できるよう、適宜請負業者との調整を行っている。</t>
    <rPh sb="67" eb="69">
      <t>テキギ</t>
    </rPh>
    <phoneticPr fontId="5"/>
  </si>
  <si>
    <t>本事業により開催されているTEMMで採択された共同行動計画は、環境の各分野において、プロジェクトを進める礎となっている。</t>
    <phoneticPr fontId="5"/>
  </si>
  <si>
    <t>B.（公財）地球環境戦略研究機関</t>
    <phoneticPr fontId="5"/>
  </si>
  <si>
    <t>D.（一社）海外環境協力センター</t>
    <phoneticPr fontId="5"/>
  </si>
  <si>
    <t>E.（公財）地球環境戦略研究機関</t>
    <phoneticPr fontId="5"/>
  </si>
  <si>
    <t>☑</t>
  </si>
  <si>
    <t>A.（公財）地球環境戦略研究機関</t>
    <phoneticPr fontId="5"/>
  </si>
  <si>
    <t>（公財）地球環境戦略研究機関</t>
    <phoneticPr fontId="5"/>
  </si>
  <si>
    <t>（公財）地球環境戦略研究機関</t>
    <phoneticPr fontId="5"/>
  </si>
  <si>
    <t>（一社）海外環境協力センター</t>
    <phoneticPr fontId="5"/>
  </si>
  <si>
    <t>（一社）海外環境協力センター</t>
    <phoneticPr fontId="5"/>
  </si>
  <si>
    <t>F. 株式会社オーエムシー</t>
    <phoneticPr fontId="5"/>
  </si>
  <si>
    <t>H.東アジア・アセアン経済研究センター</t>
    <phoneticPr fontId="5"/>
  </si>
  <si>
    <t>東アジア・アセアン経済研究センター</t>
    <phoneticPr fontId="5"/>
  </si>
  <si>
    <t>I.世界経済フォーラム</t>
    <phoneticPr fontId="5"/>
  </si>
  <si>
    <t>世界経済フォーラム</t>
    <phoneticPr fontId="5"/>
  </si>
  <si>
    <t>拠出金</t>
    <rPh sb="0" eb="3">
      <t>キョシュツキン</t>
    </rPh>
    <phoneticPr fontId="5"/>
  </si>
  <si>
    <t>世界経済フォーラム循環経済促進プラットフォーム運営支援拠出金</t>
    <phoneticPr fontId="5"/>
  </si>
  <si>
    <t>拠出金</t>
    <rPh sb="0" eb="3">
      <t>キョシュツキン</t>
    </rPh>
    <phoneticPr fontId="5"/>
  </si>
  <si>
    <t>海洋プラスチックごみナレッジ・センター運営支援拠出金</t>
    <phoneticPr fontId="5"/>
  </si>
  <si>
    <t>令和元年度ＡＳＥＡＮ政策担当者会合支援業務</t>
    <phoneticPr fontId="5"/>
  </si>
  <si>
    <t>-</t>
    <phoneticPr fontId="5"/>
  </si>
  <si>
    <t>-</t>
    <phoneticPr fontId="5"/>
  </si>
  <si>
    <t>-</t>
    <phoneticPr fontId="5"/>
  </si>
  <si>
    <t>世界経済フォーラム循環経済促進プラットフォーム運営支援拠出金</t>
    <phoneticPr fontId="5"/>
  </si>
  <si>
    <t>令和元年度途上国におけるSDGｓ達成のための支援業務</t>
    <phoneticPr fontId="5"/>
  </si>
  <si>
    <t>令和２年度環境インフラ海外展開プラットフォームの設立・運営・管理等業務</t>
    <phoneticPr fontId="5"/>
  </si>
  <si>
    <t>令和２年度国際環境協力及び環境インフラ海外展開推進業務</t>
    <phoneticPr fontId="5"/>
  </si>
  <si>
    <t>令和２年度インドにおける日本の環境技術の導入に向けた調査検討業務</t>
    <phoneticPr fontId="5"/>
  </si>
  <si>
    <t>令和２年度日中環境協力基礎調査等の支援業務</t>
    <phoneticPr fontId="5"/>
  </si>
  <si>
    <t>株式会社オーエムシー</t>
    <phoneticPr fontId="5"/>
  </si>
  <si>
    <t>人件費</t>
    <rPh sb="0" eb="3">
      <t>ジンケンヒ</t>
    </rPh>
    <phoneticPr fontId="5"/>
  </si>
  <si>
    <t>計画検討、調査等</t>
    <rPh sb="0" eb="2">
      <t>ケイカク</t>
    </rPh>
    <rPh sb="2" eb="4">
      <t>ケントウ</t>
    </rPh>
    <rPh sb="5" eb="7">
      <t>チョウサ</t>
    </rPh>
    <rPh sb="7" eb="8">
      <t>トウ</t>
    </rPh>
    <phoneticPr fontId="5"/>
  </si>
  <si>
    <t>人件費</t>
    <rPh sb="0" eb="3">
      <t>ジンケンヒ</t>
    </rPh>
    <phoneticPr fontId="1"/>
  </si>
  <si>
    <t>通信運搬費</t>
    <rPh sb="0" eb="5">
      <t>ツウシンウンパンヒ</t>
    </rPh>
    <phoneticPr fontId="1"/>
  </si>
  <si>
    <t>消耗品費</t>
    <rPh sb="0" eb="4">
      <t>ショウモウヒンヒ</t>
    </rPh>
    <phoneticPr fontId="1"/>
  </si>
  <si>
    <t>研究員等</t>
    <rPh sb="0" eb="3">
      <t>ケンキュウイン</t>
    </rPh>
    <rPh sb="3" eb="4">
      <t>トウ</t>
    </rPh>
    <phoneticPr fontId="1"/>
  </si>
  <si>
    <t>通信料等</t>
    <rPh sb="0" eb="3">
      <t>ツウシンリョウ</t>
    </rPh>
    <rPh sb="3" eb="4">
      <t>トウ</t>
    </rPh>
    <phoneticPr fontId="1"/>
  </si>
  <si>
    <t>会議消耗品費</t>
    <rPh sb="0" eb="2">
      <t>カイギ</t>
    </rPh>
    <rPh sb="2" eb="6">
      <t>ショウモウヒンヒ</t>
    </rPh>
    <phoneticPr fontId="1"/>
  </si>
  <si>
    <t>人件費</t>
    <rPh sb="0" eb="3">
      <t>ジンケンヒ</t>
    </rPh>
    <phoneticPr fontId="25"/>
  </si>
  <si>
    <t>研究員等</t>
    <rPh sb="0" eb="3">
      <t>ケンキュウイン</t>
    </rPh>
    <rPh sb="3" eb="4">
      <t>トウ</t>
    </rPh>
    <phoneticPr fontId="25"/>
  </si>
  <si>
    <t>人件費</t>
    <phoneticPr fontId="5"/>
  </si>
  <si>
    <t xml:space="preserve">雑役務費 </t>
    <phoneticPr fontId="5"/>
  </si>
  <si>
    <t>計画検討、調査等</t>
    <phoneticPr fontId="5"/>
  </si>
  <si>
    <t>ウェブサイト構築等</t>
    <phoneticPr fontId="5"/>
  </si>
  <si>
    <t>人権費</t>
    <rPh sb="0" eb="3">
      <t>ジンケンヒ</t>
    </rPh>
    <phoneticPr fontId="5"/>
  </si>
  <si>
    <t>途上国における環境側面のSDGｓの達成に資する国際環境協力を推進するため、ＡＳＥＡＮ諸国及び中国・韓国等のアジアの国々と環境協力に係る共同研究、情報共有、環境案件調査、情報発信等を行い、東アジア首脳会議や日中韓三カ国環境大臣会合等を通じた協力を進める。また、ASEAN地域を中心に、環境的に持続可能な都市づく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また、アジア地域での海洋プラスチック対策を進めるため、海洋プラスチックごみナレッジ・センターの運営を支援し、各国の知見を集約・発信するためのWebサイト構築、調査レポート作成等を行う。</t>
    <phoneticPr fontId="5"/>
  </si>
  <si>
    <t>-</t>
    <phoneticPr fontId="5"/>
  </si>
  <si>
    <t>環境省が東アジア首脳会議（EAS）加盟国間においてイニシアティブを取って進めている事業の「環境的に持続可能な都市ハイレベルセミナー」及び本邦環境インフラ関連企業のビジネスマッチング推進事業の「ジャパン環境ウィーク」について、その参加者数を指標とする。
※平成30年度は「環境的に持続可能な都市ハイレベルセミナー」のみ予算計上。令和元年度、令和２年度は「環境的に持続可能な都市ハイレベルセミナー」及び「ジャパン環境ウィーク」を予算計上。令和元年度の「環境的に持続可能な都市ハイレベルセミナー」については令和2年度に延期。</t>
    <rPh sb="170" eb="172">
      <t>レイワ</t>
    </rPh>
    <rPh sb="173" eb="175">
      <t>ネンド</t>
    </rPh>
    <rPh sb="177" eb="180">
      <t>カンキョウテキ</t>
    </rPh>
    <rPh sb="181" eb="183">
      <t>ジゾク</t>
    </rPh>
    <rPh sb="183" eb="185">
      <t>カノウ</t>
    </rPh>
    <rPh sb="186" eb="188">
      <t>トシ</t>
    </rPh>
    <rPh sb="198" eb="199">
      <t>オヨ</t>
    </rPh>
    <rPh sb="218" eb="220">
      <t>レイワ</t>
    </rPh>
    <rPh sb="220" eb="223">
      <t>ガンネンド</t>
    </rPh>
    <phoneticPr fontId="5"/>
  </si>
  <si>
    <t>令和２年度環境インフラ海外展開プラットフォームの設立・運営・管理等業務　報告書（令和３年３月/一般社団法人海外環境協力センター)</t>
    <phoneticPr fontId="5"/>
  </si>
  <si>
    <t>令和元年度途上国におけるSDGs達成のための支援業務　報告書（令和３年３月/公益財団法人地球環境戦略研究機関）
令和２年度国際協力及び環境インフラ海外展開推進業務　報告書（令和３年３月/一般社団法人海外環境協力センター)</t>
    <rPh sb="27" eb="30">
      <t>ホウコクショ</t>
    </rPh>
    <rPh sb="31" eb="33">
      <t>レイワ</t>
    </rPh>
    <rPh sb="34" eb="35">
      <t>ネン</t>
    </rPh>
    <rPh sb="36" eb="37">
      <t>ガツ</t>
    </rPh>
    <rPh sb="38" eb="40">
      <t>コウエキ</t>
    </rPh>
    <rPh sb="40" eb="44">
      <t>ザイダンホウジン</t>
    </rPh>
    <rPh sb="86" eb="88">
      <t>レイワ</t>
    </rPh>
    <phoneticPr fontId="5"/>
  </si>
  <si>
    <t>環境インフラ及びその他関連イベントにおいて、各国関係者や国際・地域機関、民間企業関係者、計2，000名以上の参加者規模を目指して、ベストプラクティス共有のプラットフォーム及びビジネスマッチングの機会とすることを目指す。</t>
    <phoneticPr fontId="5"/>
  </si>
  <si>
    <t>環境インフラ海外展開プラットフォームにおけるビジネスマッチング件数
※「環境インフラ海外展開プラットフォーム」は令和２年度より予算計上。令和２年9月に設立。</t>
    <rPh sb="6" eb="8">
      <t>カイガイ</t>
    </rPh>
    <rPh sb="8" eb="10">
      <t>テンカイ</t>
    </rPh>
    <rPh sb="37" eb="39">
      <t>カンキョウ</t>
    </rPh>
    <rPh sb="43" eb="45">
      <t>カイガイ</t>
    </rPh>
    <rPh sb="45" eb="47">
      <t>テンカイ</t>
    </rPh>
    <rPh sb="57" eb="59">
      <t>レイワ</t>
    </rPh>
    <rPh sb="60" eb="62">
      <t>ネンド</t>
    </rPh>
    <rPh sb="64" eb="66">
      <t>ヨサン</t>
    </rPh>
    <rPh sb="66" eb="68">
      <t>ケイジョウ</t>
    </rPh>
    <rPh sb="69" eb="71">
      <t>レイワ</t>
    </rPh>
    <rPh sb="72" eb="73">
      <t>ネン</t>
    </rPh>
    <rPh sb="74" eb="75">
      <t>ガツ</t>
    </rPh>
    <rPh sb="76" eb="78">
      <t>セツリツ</t>
    </rPh>
    <phoneticPr fontId="5"/>
  </si>
  <si>
    <t>件</t>
    <rPh sb="0" eb="1">
      <t>ケン</t>
    </rPh>
    <phoneticPr fontId="5"/>
  </si>
  <si>
    <t>環境インフラ及びその他関連イベントにおいて、ビジネスマッチングの件数を2030年までに累計100件を目指し、民間企業関係者を目指して、ベストプラクティス共有のプラットフォーム及びビジネスマッチングの機会とすることを目指す。</t>
    <phoneticPr fontId="5"/>
  </si>
  <si>
    <t>様々な環境協力を進める必要な人件費等を計上しており、妥当なコストだと考えられる。</t>
    <rPh sb="19" eb="21">
      <t>ケイジョウ</t>
    </rPh>
    <phoneticPr fontId="5"/>
  </si>
  <si>
    <t>67百万円/2回</t>
    <rPh sb="2" eb="3">
      <t>ヒャク</t>
    </rPh>
    <rPh sb="3" eb="5">
      <t>マンエン</t>
    </rPh>
    <rPh sb="7" eb="8">
      <t>カイ</t>
    </rPh>
    <phoneticPr fontId="5"/>
  </si>
  <si>
    <t>「ジャパン環境ウィーク」の開催回数</t>
    <phoneticPr fontId="5"/>
  </si>
  <si>
    <t>「持続可能な都市ハイレベルセミナー」の開催回数</t>
    <phoneticPr fontId="5"/>
  </si>
  <si>
    <t>環境インフラの海外展開に係る執行実績／
環境インフラの海外展開に係る国際会議の開催回数</t>
    <phoneticPr fontId="5"/>
  </si>
  <si>
    <t>△</t>
  </si>
  <si>
    <t>令和２年度は「ジャパン環境ウィーク」を２回開催する予定だったが、新型コロナウイルスの世界的な感染拡大のため１回のみの開催となった。</t>
    <rPh sb="32" eb="34">
      <t>シンガタ</t>
    </rPh>
    <rPh sb="42" eb="45">
      <t>セカイテキ</t>
    </rPh>
    <rPh sb="58" eb="60">
      <t>カイサイ</t>
    </rPh>
    <phoneticPr fontId="5"/>
  </si>
  <si>
    <t>雑役務費</t>
    <rPh sb="0" eb="1">
      <t>ザツ</t>
    </rPh>
    <rPh sb="1" eb="3">
      <t>エキム</t>
    </rPh>
    <phoneticPr fontId="5"/>
  </si>
  <si>
    <t>調査費用等</t>
    <rPh sb="0" eb="2">
      <t>チョウサ</t>
    </rPh>
    <rPh sb="2" eb="4">
      <t>ヒヨウ</t>
    </rPh>
    <rPh sb="4" eb="5">
      <t>トウ</t>
    </rPh>
    <phoneticPr fontId="5"/>
  </si>
  <si>
    <t>-</t>
    <phoneticPr fontId="5"/>
  </si>
  <si>
    <t>-</t>
    <phoneticPr fontId="5"/>
  </si>
  <si>
    <t>-</t>
    <phoneticPr fontId="5"/>
  </si>
  <si>
    <t>-</t>
    <phoneticPr fontId="5"/>
  </si>
  <si>
    <t>-</t>
    <phoneticPr fontId="5"/>
  </si>
  <si>
    <t>（株）エヌ・ティ・ティ・ドコモ</t>
    <phoneticPr fontId="5"/>
  </si>
  <si>
    <t>（株）インターグループ</t>
    <phoneticPr fontId="5"/>
  </si>
  <si>
    <t>日中通訳業務</t>
    <rPh sb="0" eb="2">
      <t>ニッチュウ</t>
    </rPh>
    <rPh sb="2" eb="4">
      <t>ツウヤク</t>
    </rPh>
    <rPh sb="4" eb="6">
      <t>ギョウム</t>
    </rPh>
    <phoneticPr fontId="5"/>
  </si>
  <si>
    <t>環境対策経験の取りまとめ業務</t>
    <phoneticPr fontId="5"/>
  </si>
  <si>
    <t>（株）ヤマダデンキ</t>
    <rPh sb="1" eb="2">
      <t>カブ</t>
    </rPh>
    <phoneticPr fontId="5"/>
  </si>
  <si>
    <t>電話通信料</t>
    <rPh sb="0" eb="2">
      <t>デンワ</t>
    </rPh>
    <rPh sb="2" eb="5">
      <t>ツウシンリョウ</t>
    </rPh>
    <phoneticPr fontId="5"/>
  </si>
  <si>
    <t>消耗品購入</t>
    <rPh sb="0" eb="3">
      <t>ショウモウヒン</t>
    </rPh>
    <rPh sb="3" eb="5">
      <t>コウニュウ</t>
    </rPh>
    <phoneticPr fontId="5"/>
  </si>
  <si>
    <t>（一財）日本環境衛生センター</t>
    <rPh sb="2" eb="3">
      <t>ザイ</t>
    </rPh>
    <phoneticPr fontId="5"/>
  </si>
  <si>
    <t>J.（一財）日本環境衛生センター</t>
    <rPh sb="4" eb="5">
      <t>ザイ</t>
    </rPh>
    <rPh sb="6" eb="8">
      <t>ニホン</t>
    </rPh>
    <phoneticPr fontId="5"/>
  </si>
  <si>
    <t>C.（一社）海外環境協力センター</t>
    <phoneticPr fontId="5"/>
  </si>
  <si>
    <t>（株）コジマ</t>
    <phoneticPr fontId="5"/>
  </si>
  <si>
    <t>借料及び損料</t>
    <phoneticPr fontId="5"/>
  </si>
  <si>
    <t>その他</t>
    <phoneticPr fontId="5"/>
  </si>
  <si>
    <t>旅費、印刷製本費、一般管理費</t>
    <phoneticPr fontId="5"/>
  </si>
  <si>
    <t>諸謝金</t>
    <phoneticPr fontId="5"/>
  </si>
  <si>
    <t>会議出席謝金</t>
    <phoneticPr fontId="5"/>
  </si>
  <si>
    <t>会場費等</t>
    <phoneticPr fontId="5"/>
  </si>
  <si>
    <t>雑役務費</t>
    <phoneticPr fontId="5"/>
  </si>
  <si>
    <t>通訳、翻訳料</t>
    <phoneticPr fontId="5"/>
  </si>
  <si>
    <t>謝金</t>
    <phoneticPr fontId="5"/>
  </si>
  <si>
    <t>講演謝金</t>
    <phoneticPr fontId="5"/>
  </si>
  <si>
    <t>旅費</t>
    <phoneticPr fontId="5"/>
  </si>
  <si>
    <t>国内旅費、外国旅費</t>
    <phoneticPr fontId="5"/>
  </si>
  <si>
    <t>その他</t>
    <phoneticPr fontId="5"/>
  </si>
  <si>
    <t>一般管理費、消費税等</t>
    <phoneticPr fontId="5"/>
  </si>
  <si>
    <t>印刷製本費</t>
    <phoneticPr fontId="5"/>
  </si>
  <si>
    <t>報告書印刷等</t>
    <phoneticPr fontId="5"/>
  </si>
  <si>
    <t>会場借料</t>
    <phoneticPr fontId="5"/>
  </si>
  <si>
    <t>会場費</t>
    <phoneticPr fontId="5"/>
  </si>
  <si>
    <t>PC等機材レンタル</t>
    <phoneticPr fontId="5"/>
  </si>
  <si>
    <t>共同研究及び調査業務</t>
    <phoneticPr fontId="5"/>
  </si>
  <si>
    <t>外注費</t>
    <phoneticPr fontId="5"/>
  </si>
  <si>
    <t>一般管理費</t>
    <phoneticPr fontId="5"/>
  </si>
  <si>
    <t>-</t>
    <phoneticPr fontId="5"/>
  </si>
  <si>
    <t>その他</t>
    <phoneticPr fontId="5"/>
  </si>
  <si>
    <t>印刷製本費等</t>
    <phoneticPr fontId="5"/>
  </si>
  <si>
    <t>借料及び損料</t>
    <phoneticPr fontId="5"/>
  </si>
  <si>
    <t>印刷製本費等</t>
    <phoneticPr fontId="5"/>
  </si>
  <si>
    <t>外注費</t>
    <phoneticPr fontId="5"/>
  </si>
  <si>
    <t>一般管理費</t>
    <phoneticPr fontId="5"/>
  </si>
  <si>
    <t>借料損料</t>
    <phoneticPr fontId="5"/>
  </si>
  <si>
    <t>会場代等</t>
    <phoneticPr fontId="5"/>
  </si>
  <si>
    <t>通訳・翻訳等</t>
    <phoneticPr fontId="5"/>
  </si>
  <si>
    <t>雑役務費</t>
    <phoneticPr fontId="5"/>
  </si>
  <si>
    <t>印刷製本費</t>
    <phoneticPr fontId="5"/>
  </si>
  <si>
    <t>一般管理費、消費税等</t>
    <phoneticPr fontId="5"/>
  </si>
  <si>
    <t>謝金</t>
    <phoneticPr fontId="5"/>
  </si>
  <si>
    <t>雑役務費</t>
    <phoneticPr fontId="5"/>
  </si>
  <si>
    <t>会議開催業務</t>
    <phoneticPr fontId="5"/>
  </si>
  <si>
    <t>報告書印刷等</t>
    <phoneticPr fontId="5"/>
  </si>
  <si>
    <t>人件費</t>
    <phoneticPr fontId="5"/>
  </si>
  <si>
    <t>雑役務費</t>
    <phoneticPr fontId="5"/>
  </si>
  <si>
    <t>現地調査・翻訳等</t>
    <phoneticPr fontId="5"/>
  </si>
  <si>
    <t>有識者</t>
    <phoneticPr fontId="5"/>
  </si>
  <si>
    <t>計画検討、調査等</t>
    <phoneticPr fontId="5"/>
  </si>
  <si>
    <t>パンフレット、報告書</t>
    <phoneticPr fontId="5"/>
  </si>
  <si>
    <t>一般管理費、消費税等</t>
    <phoneticPr fontId="5"/>
  </si>
  <si>
    <t>その他</t>
    <phoneticPr fontId="5"/>
  </si>
  <si>
    <t>印刷製本費</t>
    <phoneticPr fontId="5"/>
  </si>
  <si>
    <t>人件費</t>
    <rPh sb="0" eb="3">
      <t>ジンケンヒ</t>
    </rPh>
    <phoneticPr fontId="5"/>
  </si>
  <si>
    <t>雑役務費</t>
    <rPh sb="0" eb="1">
      <t>ザツ</t>
    </rPh>
    <rPh sb="1" eb="3">
      <t>エキム</t>
    </rPh>
    <phoneticPr fontId="5"/>
  </si>
  <si>
    <t>諸謝金</t>
    <rPh sb="0" eb="1">
      <t>ショ</t>
    </rPh>
    <rPh sb="1" eb="3">
      <t>シャキン</t>
    </rPh>
    <phoneticPr fontId="5"/>
  </si>
  <si>
    <t>消費税、一般管理費等</t>
    <rPh sb="0" eb="3">
      <t>ショウヒゼイ</t>
    </rPh>
    <rPh sb="4" eb="6">
      <t>イッパン</t>
    </rPh>
    <rPh sb="6" eb="9">
      <t>カンリヒ</t>
    </rPh>
    <rPh sb="9" eb="10">
      <t>トウ</t>
    </rPh>
    <phoneticPr fontId="5"/>
  </si>
  <si>
    <t>その他</t>
    <rPh sb="2" eb="3">
      <t>タ</t>
    </rPh>
    <phoneticPr fontId="5"/>
  </si>
  <si>
    <t>調査費用等</t>
    <rPh sb="0" eb="2">
      <t>チョウサ</t>
    </rPh>
    <rPh sb="2" eb="4">
      <t>ヒヨウ</t>
    </rPh>
    <rPh sb="4" eb="5">
      <t>トウ</t>
    </rPh>
    <phoneticPr fontId="5"/>
  </si>
  <si>
    <t>通訳・翻訳・動画編集等</t>
    <rPh sb="0" eb="2">
      <t>ツウヤク</t>
    </rPh>
    <rPh sb="3" eb="5">
      <t>ホンヤク</t>
    </rPh>
    <rPh sb="6" eb="8">
      <t>ドウガ</t>
    </rPh>
    <rPh sb="8" eb="10">
      <t>ヘンシュウ</t>
    </rPh>
    <rPh sb="10" eb="11">
      <t>トウ</t>
    </rPh>
    <phoneticPr fontId="5"/>
  </si>
  <si>
    <t>G.（公社）日本環境教育フォーラム</t>
    <phoneticPr fontId="5"/>
  </si>
  <si>
    <t>（公社）日本環境教育フォーラム</t>
    <phoneticPr fontId="5"/>
  </si>
  <si>
    <t>令和２年度日中韓環境教育ネットワーク事業実施等委託業務</t>
    <phoneticPr fontId="5"/>
  </si>
  <si>
    <t>多国間協力案件数（環境協力プロジェクト、モデル都市支援、キャパシティビルディング、共同研究、調査実施等）</t>
    <rPh sb="50" eb="51">
      <t>ナド</t>
    </rPh>
    <phoneticPr fontId="5"/>
  </si>
  <si>
    <t>二国間協力案件数（環境協力プロジェクト、モデル都市支援、キャパシティビルディング、共同研究、調査実施等）</t>
    <phoneticPr fontId="5"/>
  </si>
  <si>
    <t>-</t>
    <phoneticPr fontId="5"/>
  </si>
  <si>
    <t>経済協力開発機構等拠出金</t>
    <rPh sb="2" eb="4">
      <t>キョウリョク</t>
    </rPh>
    <phoneticPr fontId="5"/>
  </si>
  <si>
    <t>-</t>
    <phoneticPr fontId="5"/>
  </si>
  <si>
    <t>24</t>
    <phoneticPr fontId="5"/>
  </si>
  <si>
    <t>25</t>
    <phoneticPr fontId="5"/>
  </si>
  <si>
    <t>23</t>
    <phoneticPr fontId="5"/>
  </si>
  <si>
    <t>（公財）地球環境戦略研究機関</t>
    <rPh sb="12" eb="14">
      <t>キカン</t>
    </rPh>
    <phoneticPr fontId="5"/>
  </si>
  <si>
    <t>-</t>
    <phoneticPr fontId="5"/>
  </si>
  <si>
    <t>・今後の国際協力の展開に当たっては、2015年に採択されたSDGs、2016年に発効したパリ協定に加え、2020年に菅総理が宣言した2050年カーボンニュートラル目標、2020年12月に策定されたインフラシステム海外展開戦略2025などをより一層考慮しながら、限られた予算の中でより効果的・効率的な実施を図っていくことが重要になる。
・令和3年度も新型コロナウイルスの世界的な感染拡大の影響により、予定していた事業、会議等の開催が困難な状況が続く可能性がある。可能なものについては、Webベースなどの活用も視野に入れることなどにより着実に事業を進める。
・With コロナ及びAfter コロナにおける途上国、新興国における新たなニーズを基に、廃棄物、浄化槽、適応ビジネスなど環境インフラの海外展開を官民一体で一層促進する。
・アジアに加え、政府が推進する太平洋島嶼国、アフリカ、中南米との協力強化につながるような環境協力のあり方を検討する。</t>
    <rPh sb="357" eb="359">
      <t>ソクシン</t>
    </rPh>
    <rPh sb="368" eb="369">
      <t>クワ</t>
    </rPh>
    <rPh sb="378" eb="381">
      <t>タイヘイヨウ</t>
    </rPh>
    <rPh sb="381" eb="384">
      <t>トウショコク</t>
    </rPh>
    <rPh sb="407" eb="409">
      <t>カンキョウ</t>
    </rPh>
    <phoneticPr fontId="5"/>
  </si>
  <si>
    <t>-</t>
    <phoneticPr fontId="5"/>
  </si>
  <si>
    <t>上記のとおり、予算に見合う活動・成果の実績を上げられているものと評価する。但し、環境国際協力を取り巻く状況は大きく変化しており、予算事業の実施形態・内容もそれに合わせて常に見直していく必要がある（下記「改善の方向性」のとおり。）</t>
    <rPh sb="0" eb="2">
      <t>ジョウキ</t>
    </rPh>
    <rPh sb="7" eb="9">
      <t>ヨサン</t>
    </rPh>
    <rPh sb="10" eb="12">
      <t>ミア</t>
    </rPh>
    <rPh sb="19" eb="21">
      <t>ジッセキ</t>
    </rPh>
    <rPh sb="22" eb="23">
      <t>ア</t>
    </rPh>
    <rPh sb="32" eb="34">
      <t>ヒョウカ</t>
    </rPh>
    <rPh sb="37" eb="38">
      <t>タダ</t>
    </rPh>
    <rPh sb="40" eb="42">
      <t>カンキョウ</t>
    </rPh>
    <rPh sb="42" eb="44">
      <t>コクサイ</t>
    </rPh>
    <rPh sb="44" eb="46">
      <t>キョウリョク</t>
    </rPh>
    <rPh sb="47" eb="48">
      <t>ト</t>
    </rPh>
    <rPh sb="49" eb="50">
      <t>マ</t>
    </rPh>
    <rPh sb="51" eb="53">
      <t>ジョウキョウ</t>
    </rPh>
    <rPh sb="54" eb="55">
      <t>オオ</t>
    </rPh>
    <rPh sb="57" eb="59">
      <t>ヘンカ</t>
    </rPh>
    <rPh sb="64" eb="66">
      <t>ヨサン</t>
    </rPh>
    <rPh sb="66" eb="68">
      <t>ジギョウ</t>
    </rPh>
    <rPh sb="69" eb="71">
      <t>ジッシ</t>
    </rPh>
    <rPh sb="71" eb="73">
      <t>ケイタイ</t>
    </rPh>
    <rPh sb="74" eb="76">
      <t>ナイヨウ</t>
    </rPh>
    <rPh sb="80" eb="81">
      <t>ア</t>
    </rPh>
    <rPh sb="84" eb="85">
      <t>ツネ</t>
    </rPh>
    <rPh sb="86" eb="88">
      <t>ミナオ</t>
    </rPh>
    <rPh sb="92" eb="94">
      <t>ヒツヨウ</t>
    </rPh>
    <rPh sb="98" eb="100">
      <t>カキ</t>
    </rPh>
    <rPh sb="101" eb="103">
      <t>カイゼン</t>
    </rPh>
    <rPh sb="104" eb="107">
      <t>ホウコウセイ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</si>
</sst>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71" xfId="0" applyFont="1" applyFill="1" applyBorder="1" applyAlignment="1" applyProtection="1">
      <alignment horizontal="left" vertical="center" wrapText="1"/>
      <protection locked="0"/>
    </xf>
    <xf numFmtId="0" fontId="3" fillId="5" borderId="93" xfId="0" applyFont="1" applyFill="1" applyBorder="1" applyAlignment="1" applyProtection="1">
      <alignment horizontal="left" vertical="center" wrapText="1"/>
      <protection locked="0"/>
    </xf>
    <xf numFmtId="0" fontId="11"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protection locked="0"/>
    </xf>
    <xf numFmtId="0" fontId="3" fillId="5" borderId="93" xfId="0" applyFont="1" applyFill="1" applyBorder="1" applyAlignment="1" applyProtection="1">
      <alignment horizontal="left" vertical="center"/>
      <protection locked="0"/>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93" xfId="0" applyNumberFormat="1" applyFont="1" applyFill="1" applyBorder="1" applyAlignment="1" applyProtection="1">
      <alignment horizontal="right" vertical="center"/>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1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99380</xdr:colOff>
      <xdr:row>748</xdr:row>
      <xdr:rowOff>81096</xdr:rowOff>
    </xdr:from>
    <xdr:to>
      <xdr:col>24</xdr:col>
      <xdr:colOff>190500</xdr:colOff>
      <xdr:row>749</xdr:row>
      <xdr:rowOff>148872</xdr:rowOff>
    </xdr:to>
    <xdr:sp macro="" textlink="">
      <xdr:nvSpPr>
        <xdr:cNvPr id="69" name="テキスト ボックス 68"/>
        <xdr:cNvSpPr txBox="1"/>
      </xdr:nvSpPr>
      <xdr:spPr>
        <a:xfrm>
          <a:off x="3769680" y="57929596"/>
          <a:ext cx="1602420" cy="423376"/>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latin typeface="MS UI Gothic" panose="020B0600070205080204" pitchFamily="50" charset="-128"/>
              <a:ea typeface="MS UI Gothic" panose="020B0600070205080204" pitchFamily="50" charset="-128"/>
            </a:rPr>
            <a:t>人件費等</a:t>
          </a:r>
          <a:r>
            <a:rPr lang="en-US" altLang="ja-JP">
              <a:effectLst/>
              <a:latin typeface="MS UI Gothic" panose="020B0600070205080204" pitchFamily="50" charset="-128"/>
              <a:ea typeface="MS UI Gothic" panose="020B0600070205080204" pitchFamily="50" charset="-128"/>
            </a:rPr>
            <a:t>23.4</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7</xdr:col>
      <xdr:colOff>101601</xdr:colOff>
      <xdr:row>748</xdr:row>
      <xdr:rowOff>35732</xdr:rowOff>
    </xdr:from>
    <xdr:to>
      <xdr:col>15</xdr:col>
      <xdr:colOff>63501</xdr:colOff>
      <xdr:row>749</xdr:row>
      <xdr:rowOff>111588</xdr:rowOff>
    </xdr:to>
    <xdr:sp macro="" textlink="">
      <xdr:nvSpPr>
        <xdr:cNvPr id="70" name="テキスト ボックス 69"/>
        <xdr:cNvSpPr txBox="1"/>
      </xdr:nvSpPr>
      <xdr:spPr>
        <a:xfrm>
          <a:off x="1612901" y="57884232"/>
          <a:ext cx="1689100" cy="431456"/>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latin typeface="MS UI Gothic" panose="020B0600070205080204" pitchFamily="50" charset="-128"/>
              <a:ea typeface="MS UI Gothic" panose="020B0600070205080204" pitchFamily="50" charset="-128"/>
            </a:rPr>
            <a:t>環境省</a:t>
          </a:r>
          <a:r>
            <a:rPr lang="en-US" altLang="ja-JP">
              <a:effectLst/>
              <a:latin typeface="MS UI Gothic" panose="020B0600070205080204" pitchFamily="50" charset="-128"/>
              <a:ea typeface="MS UI Gothic" panose="020B0600070205080204" pitchFamily="50" charset="-128"/>
            </a:rPr>
            <a:t>393</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25</xdr:col>
      <xdr:colOff>133310</xdr:colOff>
      <xdr:row>748</xdr:row>
      <xdr:rowOff>197689</xdr:rowOff>
    </xdr:from>
    <xdr:to>
      <xdr:col>41</xdr:col>
      <xdr:colOff>19308</xdr:colOff>
      <xdr:row>749</xdr:row>
      <xdr:rowOff>92588</xdr:rowOff>
    </xdr:to>
    <xdr:sp macro="" textlink="">
      <xdr:nvSpPr>
        <xdr:cNvPr id="71" name="テキスト ボックス 70"/>
        <xdr:cNvSpPr txBox="1"/>
      </xdr:nvSpPr>
      <xdr:spPr>
        <a:xfrm>
          <a:off x="5603749" y="57811067"/>
          <a:ext cx="3387079" cy="2488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en-US" altLang="ja-JP" sz="1100" b="0" i="0" u="none" strike="noStrike">
              <a:solidFill>
                <a:schemeClr val="dk1"/>
              </a:solidFill>
              <a:effectLst/>
              <a:latin typeface="MS UI Gothic" panose="020B0600070205080204" pitchFamily="50" charset="-128"/>
              <a:ea typeface="MS UI Gothic" panose="020B0600070205080204" pitchFamily="50" charset="-128"/>
              <a:cs typeface="+mn-cs"/>
            </a:rPr>
            <a:t>※</a:t>
          </a:r>
          <a:r>
            <a:rPr lang="ja-JP" altLang="en-US" sz="1100" b="0" i="0" u="none" strike="noStrike">
              <a:solidFill>
                <a:schemeClr val="dk1"/>
              </a:solidFill>
              <a:effectLst/>
              <a:latin typeface="MS UI Gothic" panose="020B0600070205080204" pitchFamily="50" charset="-128"/>
              <a:ea typeface="MS UI Gothic" panose="020B0600070205080204" pitchFamily="50" charset="-128"/>
              <a:cs typeface="+mn-cs"/>
            </a:rPr>
            <a:t>端数処理の関係上、合計値が一致しない</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164519</xdr:colOff>
      <xdr:row>751</xdr:row>
      <xdr:rowOff>114148</xdr:rowOff>
    </xdr:from>
    <xdr:to>
      <xdr:col>28</xdr:col>
      <xdr:colOff>184679</xdr:colOff>
      <xdr:row>752</xdr:row>
      <xdr:rowOff>52632</xdr:rowOff>
    </xdr:to>
    <xdr:sp macro="" textlink="">
      <xdr:nvSpPr>
        <xdr:cNvPr id="72" name="テキスト ボックス 71"/>
        <xdr:cNvSpPr txBox="1"/>
      </xdr:nvSpPr>
      <xdr:spPr>
        <a:xfrm>
          <a:off x="3081550" y="55160711"/>
          <a:ext cx="2937192" cy="2956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157979</xdr:colOff>
      <xdr:row>752</xdr:row>
      <xdr:rowOff>72596</xdr:rowOff>
    </xdr:from>
    <xdr:to>
      <xdr:col>28</xdr:col>
      <xdr:colOff>203442</xdr:colOff>
      <xdr:row>753</xdr:row>
      <xdr:rowOff>306506</xdr:rowOff>
    </xdr:to>
    <xdr:sp macro="" textlink="">
      <xdr:nvSpPr>
        <xdr:cNvPr id="73" name="テキスト ボックス 72"/>
        <xdr:cNvSpPr txBox="1"/>
      </xdr:nvSpPr>
      <xdr:spPr>
        <a:xfrm>
          <a:off x="3075010" y="55476346"/>
          <a:ext cx="2962495" cy="59109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A.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5.7</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r>
            <a:rPr lang="ja-JP" altLang="en-US">
              <a:effectLst/>
              <a:latin typeface="MS UI Gothic" panose="020B0600070205080204" pitchFamily="50" charset="-128"/>
              <a:ea typeface="MS UI Gothic" panose="020B0600070205080204" pitchFamily="50" charset="-128"/>
            </a:rPr>
            <a:t>（令和元年度</a:t>
          </a:r>
          <a:r>
            <a:rPr lang="en-US" altLang="ja-JP">
              <a:effectLst/>
              <a:latin typeface="MS UI Gothic" panose="020B0600070205080204" pitchFamily="50" charset="-128"/>
              <a:ea typeface="MS UI Gothic" panose="020B0600070205080204" pitchFamily="50" charset="-128"/>
            </a:rPr>
            <a:t>5.7</a:t>
          </a:r>
          <a:r>
            <a:rPr lang="ja-JP" altLang="en-US">
              <a:effectLst/>
              <a:latin typeface="MS UI Gothic" panose="020B0600070205080204" pitchFamily="50" charset="-128"/>
              <a:ea typeface="MS UI Gothic" panose="020B0600070205080204" pitchFamily="50" charset="-128"/>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32768</xdr:colOff>
      <xdr:row>752</xdr:row>
      <xdr:rowOff>60071</xdr:rowOff>
    </xdr:from>
    <xdr:to>
      <xdr:col>49</xdr:col>
      <xdr:colOff>209550</xdr:colOff>
      <xdr:row>753</xdr:row>
      <xdr:rowOff>312448</xdr:rowOff>
    </xdr:to>
    <xdr:sp macro="" textlink="">
      <xdr:nvSpPr>
        <xdr:cNvPr id="74" name="大かっこ 73"/>
        <xdr:cNvSpPr/>
      </xdr:nvSpPr>
      <xdr:spPr>
        <a:xfrm>
          <a:off x="6319268" y="55257446"/>
          <a:ext cx="4158232"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202103</xdr:colOff>
      <xdr:row>752</xdr:row>
      <xdr:rowOff>70695</xdr:rowOff>
    </xdr:from>
    <xdr:to>
      <xdr:col>48</xdr:col>
      <xdr:colOff>174287</xdr:colOff>
      <xdr:row>753</xdr:row>
      <xdr:rowOff>324332</xdr:rowOff>
    </xdr:to>
    <xdr:sp macro="" textlink="">
      <xdr:nvSpPr>
        <xdr:cNvPr id="75" name="テキスト ボックス 74"/>
        <xdr:cNvSpPr txBox="1"/>
      </xdr:nvSpPr>
      <xdr:spPr>
        <a:xfrm>
          <a:off x="6488603" y="55268070"/>
          <a:ext cx="3744084"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令和元年度ＡＳＥＡＮ政策担当者会合支援業務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13</xdr:col>
      <xdr:colOff>32550</xdr:colOff>
      <xdr:row>765</xdr:row>
      <xdr:rowOff>227485</xdr:rowOff>
    </xdr:from>
    <xdr:to>
      <xdr:col>32</xdr:col>
      <xdr:colOff>37388</xdr:colOff>
      <xdr:row>765</xdr:row>
      <xdr:rowOff>631525</xdr:rowOff>
    </xdr:to>
    <xdr:sp macro="" textlink="">
      <xdr:nvSpPr>
        <xdr:cNvPr id="76" name="テキスト ボックス 75"/>
        <xdr:cNvSpPr txBox="1"/>
      </xdr:nvSpPr>
      <xdr:spPr>
        <a:xfrm>
          <a:off x="2741222" y="60582251"/>
          <a:ext cx="3963666" cy="40404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100" b="1" baseline="0">
              <a:solidFill>
                <a:schemeClr val="dk1"/>
              </a:solidFill>
              <a:effectLst/>
              <a:latin typeface="MS UI Gothic" panose="020B0600070205080204" pitchFamily="50" charset="-128"/>
              <a:ea typeface="MS UI Gothic" panose="020B0600070205080204" pitchFamily="50" charset="-128"/>
              <a:cs typeface="+mn-cs"/>
            </a:rPr>
            <a:t>日中韓三カ国環境大臣会合（</a:t>
          </a:r>
          <a:r>
            <a:rPr kumimoji="1" lang="en-US" altLang="ja-JP" sz="1100" b="1" baseline="0">
              <a:solidFill>
                <a:schemeClr val="dk1"/>
              </a:solidFill>
              <a:effectLst/>
              <a:latin typeface="MS UI Gothic" panose="020B0600070205080204" pitchFamily="50" charset="-128"/>
              <a:ea typeface="MS UI Gothic" panose="020B0600070205080204" pitchFamily="50" charset="-128"/>
              <a:cs typeface="+mn-cs"/>
            </a:rPr>
            <a:t>TEMM</a:t>
          </a:r>
          <a:r>
            <a:rPr kumimoji="1" lang="ja-JP" altLang="en-US" sz="1100" b="1" baseline="0">
              <a:solidFill>
                <a:schemeClr val="dk1"/>
              </a:solidFill>
              <a:effectLst/>
              <a:latin typeface="MS UI Gothic" panose="020B0600070205080204" pitchFamily="50" charset="-128"/>
              <a:ea typeface="MS UI Gothic" panose="020B0600070205080204" pitchFamily="50" charset="-128"/>
              <a:cs typeface="+mn-cs"/>
            </a:rPr>
            <a:t>）及び</a:t>
          </a:r>
          <a:r>
            <a:rPr kumimoji="1" lang="en-US" altLang="ja-JP" sz="1100" b="1" baseline="0">
              <a:solidFill>
                <a:schemeClr val="dk1"/>
              </a:solidFill>
              <a:effectLst/>
              <a:latin typeface="MS UI Gothic" panose="020B0600070205080204" pitchFamily="50" charset="-128"/>
              <a:ea typeface="MS UI Gothic" panose="020B0600070205080204" pitchFamily="50" charset="-128"/>
              <a:cs typeface="+mn-cs"/>
            </a:rPr>
            <a:t>TEMM</a:t>
          </a:r>
          <a:r>
            <a:rPr kumimoji="1" lang="ja-JP" altLang="en-US" sz="1100" b="1" baseline="0">
              <a:solidFill>
                <a:schemeClr val="dk1"/>
              </a:solidFill>
              <a:effectLst/>
              <a:latin typeface="MS UI Gothic" panose="020B0600070205080204" pitchFamily="50" charset="-128"/>
              <a:ea typeface="MS UI Gothic" panose="020B0600070205080204" pitchFamily="50" charset="-128"/>
              <a:cs typeface="+mn-cs"/>
            </a:rPr>
            <a:t>プロジェクトの推進</a:t>
          </a:r>
          <a:endParaRPr lang="ja-JP" altLang="ja-JP" b="1">
            <a:effectLst/>
            <a:latin typeface="MS UI Gothic" panose="020B0600070205080204" pitchFamily="50" charset="-128"/>
            <a:ea typeface="MS UI Gothic" panose="020B0600070205080204" pitchFamily="50" charset="-128"/>
          </a:endParaRPr>
        </a:p>
      </xdr:txBody>
    </xdr:sp>
    <xdr:clientData/>
  </xdr:twoCellAnchor>
  <xdr:twoCellAnchor>
    <xdr:from>
      <xdr:col>13</xdr:col>
      <xdr:colOff>26013</xdr:colOff>
      <xdr:row>749</xdr:row>
      <xdr:rowOff>318229</xdr:rowOff>
    </xdr:from>
    <xdr:to>
      <xdr:col>32</xdr:col>
      <xdr:colOff>30851</xdr:colOff>
      <xdr:row>751</xdr:row>
      <xdr:rowOff>1257</xdr:rowOff>
    </xdr:to>
    <xdr:sp macro="" textlink="">
      <xdr:nvSpPr>
        <xdr:cNvPr id="77" name="テキスト ボックス 76"/>
        <xdr:cNvSpPr txBox="1"/>
      </xdr:nvSpPr>
      <xdr:spPr>
        <a:xfrm>
          <a:off x="2734685" y="54650417"/>
          <a:ext cx="3963666" cy="39740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100" b="1" baseline="0">
              <a:solidFill>
                <a:schemeClr val="dk1"/>
              </a:solidFill>
              <a:effectLst/>
              <a:latin typeface="MS UI Gothic" panose="020B0600070205080204" pitchFamily="50" charset="-128"/>
              <a:ea typeface="MS UI Gothic" panose="020B0600070205080204" pitchFamily="50" charset="-128"/>
              <a:cs typeface="+mn-cs"/>
            </a:rPr>
            <a:t>環境インフラの海外展開等の促進及び二国間協力等の推進</a:t>
          </a:r>
        </a:p>
      </xdr:txBody>
    </xdr:sp>
    <xdr:clientData/>
  </xdr:twoCellAnchor>
  <xdr:twoCellAnchor>
    <xdr:from>
      <xdr:col>13</xdr:col>
      <xdr:colOff>24078</xdr:colOff>
      <xdr:row>771</xdr:row>
      <xdr:rowOff>288325</xdr:rowOff>
    </xdr:from>
    <xdr:to>
      <xdr:col>32</xdr:col>
      <xdr:colOff>28918</xdr:colOff>
      <xdr:row>773</xdr:row>
      <xdr:rowOff>58480</xdr:rowOff>
    </xdr:to>
    <xdr:sp macro="" textlink="">
      <xdr:nvSpPr>
        <xdr:cNvPr id="78" name="テキスト ボックス 77"/>
        <xdr:cNvSpPr txBox="1"/>
      </xdr:nvSpPr>
      <xdr:spPr>
        <a:xfrm>
          <a:off x="2732750" y="63391450"/>
          <a:ext cx="3963668" cy="40515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100" b="1" baseline="0">
              <a:solidFill>
                <a:schemeClr val="dk1"/>
              </a:solidFill>
              <a:effectLst/>
              <a:latin typeface="MS UI Gothic" panose="020B0600070205080204" pitchFamily="50" charset="-128"/>
              <a:ea typeface="MS UI Gothic" panose="020B0600070205080204" pitchFamily="50" charset="-128"/>
              <a:cs typeface="+mn-cs"/>
            </a:rPr>
            <a:t>海洋プラスチックに関する途上国支援の仕組みづくり</a:t>
          </a:r>
        </a:p>
      </xdr:txBody>
    </xdr:sp>
    <xdr:clientData/>
  </xdr:twoCellAnchor>
  <xdr:twoCellAnchor>
    <xdr:from>
      <xdr:col>14</xdr:col>
      <xdr:colOff>169327</xdr:colOff>
      <xdr:row>754</xdr:row>
      <xdr:rowOff>78858</xdr:rowOff>
    </xdr:from>
    <xdr:to>
      <xdr:col>28</xdr:col>
      <xdr:colOff>189487</xdr:colOff>
      <xdr:row>755</xdr:row>
      <xdr:rowOff>17342</xdr:rowOff>
    </xdr:to>
    <xdr:sp macro="" textlink="">
      <xdr:nvSpPr>
        <xdr:cNvPr id="79" name="テキスト ボックス 78"/>
        <xdr:cNvSpPr txBox="1"/>
      </xdr:nvSpPr>
      <xdr:spPr>
        <a:xfrm>
          <a:off x="3086358" y="56196983"/>
          <a:ext cx="2937192" cy="29567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162787</xdr:colOff>
      <xdr:row>755</xdr:row>
      <xdr:rowOff>37307</xdr:rowOff>
    </xdr:from>
    <xdr:to>
      <xdr:col>28</xdr:col>
      <xdr:colOff>208250</xdr:colOff>
      <xdr:row>756</xdr:row>
      <xdr:rowOff>271217</xdr:rowOff>
    </xdr:to>
    <xdr:sp macro="" textlink="">
      <xdr:nvSpPr>
        <xdr:cNvPr id="80" name="テキスト ボックス 79"/>
        <xdr:cNvSpPr txBox="1"/>
      </xdr:nvSpPr>
      <xdr:spPr>
        <a:xfrm>
          <a:off x="3079818" y="56512620"/>
          <a:ext cx="2962495" cy="59109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B.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27.5</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r>
            <a:rPr lang="ja-JP" altLang="en-US">
              <a:effectLst/>
              <a:latin typeface="MS UI Gothic" panose="020B0600070205080204" pitchFamily="50" charset="-128"/>
              <a:ea typeface="MS UI Gothic" panose="020B0600070205080204" pitchFamily="50" charset="-128"/>
            </a:rPr>
            <a:t>（令和元年度</a:t>
          </a:r>
          <a:r>
            <a:rPr lang="en-US" altLang="ja-JP">
              <a:effectLst/>
              <a:latin typeface="MS UI Gothic" panose="020B0600070205080204" pitchFamily="50" charset="-128"/>
              <a:ea typeface="MS UI Gothic" panose="020B0600070205080204" pitchFamily="50" charset="-128"/>
            </a:rPr>
            <a:t>27.5</a:t>
          </a:r>
          <a:r>
            <a:rPr lang="ja-JP" altLang="en-US">
              <a:effectLst/>
              <a:latin typeface="MS UI Gothic" panose="020B0600070205080204" pitchFamily="50" charset="-128"/>
              <a:ea typeface="MS UI Gothic" panose="020B0600070205080204" pitchFamily="50" charset="-128"/>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37575</xdr:colOff>
      <xdr:row>755</xdr:row>
      <xdr:rowOff>24781</xdr:rowOff>
    </xdr:from>
    <xdr:to>
      <xdr:col>49</xdr:col>
      <xdr:colOff>218444</xdr:colOff>
      <xdr:row>756</xdr:row>
      <xdr:rowOff>277158</xdr:rowOff>
    </xdr:to>
    <xdr:sp macro="" textlink="">
      <xdr:nvSpPr>
        <xdr:cNvPr id="81" name="大かっこ 80"/>
        <xdr:cNvSpPr/>
      </xdr:nvSpPr>
      <xdr:spPr>
        <a:xfrm>
          <a:off x="6324075" y="56279431"/>
          <a:ext cx="4162319"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206910</xdr:colOff>
      <xdr:row>755</xdr:row>
      <xdr:rowOff>35406</xdr:rowOff>
    </xdr:from>
    <xdr:to>
      <xdr:col>48</xdr:col>
      <xdr:colOff>183183</xdr:colOff>
      <xdr:row>756</xdr:row>
      <xdr:rowOff>265273</xdr:rowOff>
    </xdr:to>
    <xdr:sp macro="" textlink="">
      <xdr:nvSpPr>
        <xdr:cNvPr id="82" name="テキスト ボックス 81"/>
        <xdr:cNvSpPr txBox="1"/>
      </xdr:nvSpPr>
      <xdr:spPr>
        <a:xfrm>
          <a:off x="6493410" y="56290056"/>
          <a:ext cx="3748173" cy="582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令和元年度途上国における</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SDG</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ｓ達成のための支援業務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164519</xdr:colOff>
      <xdr:row>757</xdr:row>
      <xdr:rowOff>19799</xdr:rowOff>
    </xdr:from>
    <xdr:to>
      <xdr:col>28</xdr:col>
      <xdr:colOff>184679</xdr:colOff>
      <xdr:row>757</xdr:row>
      <xdr:rowOff>310708</xdr:rowOff>
    </xdr:to>
    <xdr:sp macro="" textlink="">
      <xdr:nvSpPr>
        <xdr:cNvPr id="83" name="テキスト ボックス 82"/>
        <xdr:cNvSpPr txBox="1"/>
      </xdr:nvSpPr>
      <xdr:spPr>
        <a:xfrm>
          <a:off x="3081550" y="57209487"/>
          <a:ext cx="2937192" cy="29090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157979</xdr:colOff>
      <xdr:row>757</xdr:row>
      <xdr:rowOff>330673</xdr:rowOff>
    </xdr:from>
    <xdr:to>
      <xdr:col>28</xdr:col>
      <xdr:colOff>203442</xdr:colOff>
      <xdr:row>759</xdr:row>
      <xdr:rowOff>212158</xdr:rowOff>
    </xdr:to>
    <xdr:sp macro="" textlink="">
      <xdr:nvSpPr>
        <xdr:cNvPr id="84" name="テキスト ボックス 83"/>
        <xdr:cNvSpPr txBox="1"/>
      </xdr:nvSpPr>
      <xdr:spPr>
        <a:xfrm>
          <a:off x="3075010" y="57520361"/>
          <a:ext cx="2962495" cy="59586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C.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（一社）海外環境協力センター</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41.0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32768</xdr:colOff>
      <xdr:row>757</xdr:row>
      <xdr:rowOff>318147</xdr:rowOff>
    </xdr:from>
    <xdr:to>
      <xdr:col>49</xdr:col>
      <xdr:colOff>209550</xdr:colOff>
      <xdr:row>759</xdr:row>
      <xdr:rowOff>218099</xdr:rowOff>
    </xdr:to>
    <xdr:sp macro="" textlink="">
      <xdr:nvSpPr>
        <xdr:cNvPr id="85" name="大かっこ 84"/>
        <xdr:cNvSpPr/>
      </xdr:nvSpPr>
      <xdr:spPr>
        <a:xfrm>
          <a:off x="6319268" y="57277647"/>
          <a:ext cx="4158232"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202103</xdr:colOff>
      <xdr:row>757</xdr:row>
      <xdr:rowOff>328771</xdr:rowOff>
    </xdr:from>
    <xdr:to>
      <xdr:col>48</xdr:col>
      <xdr:colOff>174287</xdr:colOff>
      <xdr:row>759</xdr:row>
      <xdr:rowOff>229983</xdr:rowOff>
    </xdr:to>
    <xdr:sp macro="" textlink="">
      <xdr:nvSpPr>
        <xdr:cNvPr id="86" name="テキスト ボックス 85"/>
        <xdr:cNvSpPr txBox="1"/>
      </xdr:nvSpPr>
      <xdr:spPr>
        <a:xfrm>
          <a:off x="6488603" y="57288271"/>
          <a:ext cx="3744084"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令和２年度環境インフラ海外展開プラットフォームの設立・運営・管理等業務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164519</xdr:colOff>
      <xdr:row>762</xdr:row>
      <xdr:rowOff>277874</xdr:rowOff>
    </xdr:from>
    <xdr:to>
      <xdr:col>28</xdr:col>
      <xdr:colOff>184679</xdr:colOff>
      <xdr:row>763</xdr:row>
      <xdr:rowOff>216358</xdr:rowOff>
    </xdr:to>
    <xdr:sp macro="" textlink="">
      <xdr:nvSpPr>
        <xdr:cNvPr id="87" name="テキスト ボックス 86"/>
        <xdr:cNvSpPr txBox="1"/>
      </xdr:nvSpPr>
      <xdr:spPr>
        <a:xfrm>
          <a:off x="3081550" y="59253499"/>
          <a:ext cx="2937192" cy="29567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最低価格</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157979</xdr:colOff>
      <xdr:row>763</xdr:row>
      <xdr:rowOff>236323</xdr:rowOff>
    </xdr:from>
    <xdr:to>
      <xdr:col>28</xdr:col>
      <xdr:colOff>203442</xdr:colOff>
      <xdr:row>764</xdr:row>
      <xdr:rowOff>470233</xdr:rowOff>
    </xdr:to>
    <xdr:sp macro="" textlink="">
      <xdr:nvSpPr>
        <xdr:cNvPr id="88" name="テキスト ボックス 87"/>
        <xdr:cNvSpPr txBox="1"/>
      </xdr:nvSpPr>
      <xdr:spPr>
        <a:xfrm>
          <a:off x="3075010" y="59569136"/>
          <a:ext cx="2962495" cy="59109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E.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32768</xdr:colOff>
      <xdr:row>763</xdr:row>
      <xdr:rowOff>223797</xdr:rowOff>
    </xdr:from>
    <xdr:to>
      <xdr:col>49</xdr:col>
      <xdr:colOff>209550</xdr:colOff>
      <xdr:row>764</xdr:row>
      <xdr:rowOff>476174</xdr:rowOff>
    </xdr:to>
    <xdr:sp macro="" textlink="">
      <xdr:nvSpPr>
        <xdr:cNvPr id="89" name="大かっこ 88"/>
        <xdr:cNvSpPr/>
      </xdr:nvSpPr>
      <xdr:spPr>
        <a:xfrm>
          <a:off x="6319268" y="59297847"/>
          <a:ext cx="4158232"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202103</xdr:colOff>
      <xdr:row>763</xdr:row>
      <xdr:rowOff>234422</xdr:rowOff>
    </xdr:from>
    <xdr:to>
      <xdr:col>48</xdr:col>
      <xdr:colOff>174287</xdr:colOff>
      <xdr:row>764</xdr:row>
      <xdr:rowOff>488059</xdr:rowOff>
    </xdr:to>
    <xdr:sp macro="" textlink="">
      <xdr:nvSpPr>
        <xdr:cNvPr id="90" name="テキスト ボックス 89"/>
        <xdr:cNvSpPr txBox="1"/>
      </xdr:nvSpPr>
      <xdr:spPr>
        <a:xfrm>
          <a:off x="6488603" y="59308472"/>
          <a:ext cx="3744084"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令和２年度インドにおける日本の環境技術の導入に向けた調査検討業務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169327</xdr:colOff>
      <xdr:row>759</xdr:row>
      <xdr:rowOff>330991</xdr:rowOff>
    </xdr:from>
    <xdr:to>
      <xdr:col>28</xdr:col>
      <xdr:colOff>189487</xdr:colOff>
      <xdr:row>760</xdr:row>
      <xdr:rowOff>269475</xdr:rowOff>
    </xdr:to>
    <xdr:sp macro="" textlink="">
      <xdr:nvSpPr>
        <xdr:cNvPr id="91" name="テキスト ボックス 90"/>
        <xdr:cNvSpPr txBox="1"/>
      </xdr:nvSpPr>
      <xdr:spPr>
        <a:xfrm>
          <a:off x="3086358" y="58235054"/>
          <a:ext cx="2937192" cy="2956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162787</xdr:colOff>
      <xdr:row>760</xdr:row>
      <xdr:rowOff>289439</xdr:rowOff>
    </xdr:from>
    <xdr:to>
      <xdr:col>28</xdr:col>
      <xdr:colOff>208250</xdr:colOff>
      <xdr:row>762</xdr:row>
      <xdr:rowOff>170924</xdr:rowOff>
    </xdr:to>
    <xdr:sp macro="" textlink="">
      <xdr:nvSpPr>
        <xdr:cNvPr id="92" name="テキスト ボックス 91"/>
        <xdr:cNvSpPr txBox="1"/>
      </xdr:nvSpPr>
      <xdr:spPr>
        <a:xfrm>
          <a:off x="3079818" y="58550689"/>
          <a:ext cx="2962495" cy="59586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D.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（一社）海外環境協力センター</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49.0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37575</xdr:colOff>
      <xdr:row>760</xdr:row>
      <xdr:rowOff>276914</xdr:rowOff>
    </xdr:from>
    <xdr:to>
      <xdr:col>49</xdr:col>
      <xdr:colOff>218444</xdr:colOff>
      <xdr:row>762</xdr:row>
      <xdr:rowOff>176866</xdr:rowOff>
    </xdr:to>
    <xdr:sp macro="" textlink="">
      <xdr:nvSpPr>
        <xdr:cNvPr id="93" name="大かっこ 92"/>
        <xdr:cNvSpPr/>
      </xdr:nvSpPr>
      <xdr:spPr>
        <a:xfrm>
          <a:off x="6324075" y="58293689"/>
          <a:ext cx="4162319"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206910</xdr:colOff>
      <xdr:row>760</xdr:row>
      <xdr:rowOff>287538</xdr:rowOff>
    </xdr:from>
    <xdr:to>
      <xdr:col>48</xdr:col>
      <xdr:colOff>183183</xdr:colOff>
      <xdr:row>762</xdr:row>
      <xdr:rowOff>188750</xdr:rowOff>
    </xdr:to>
    <xdr:sp macro="" textlink="">
      <xdr:nvSpPr>
        <xdr:cNvPr id="94" name="テキスト ボックス 93"/>
        <xdr:cNvSpPr txBox="1"/>
      </xdr:nvSpPr>
      <xdr:spPr>
        <a:xfrm>
          <a:off x="6493410" y="58304313"/>
          <a:ext cx="3748173"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令和２年度国際環境協力及び環境インフラ海外展開推進業務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164524</xdr:colOff>
      <xdr:row>766</xdr:row>
      <xdr:rowOff>63645</xdr:rowOff>
    </xdr:from>
    <xdr:to>
      <xdr:col>28</xdr:col>
      <xdr:colOff>184684</xdr:colOff>
      <xdr:row>766</xdr:row>
      <xdr:rowOff>354554</xdr:rowOff>
    </xdr:to>
    <xdr:sp macro="" textlink="">
      <xdr:nvSpPr>
        <xdr:cNvPr id="95" name="テキスト ボックス 94"/>
        <xdr:cNvSpPr txBox="1"/>
      </xdr:nvSpPr>
      <xdr:spPr>
        <a:xfrm>
          <a:off x="3081555" y="61083176"/>
          <a:ext cx="2937192" cy="29090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157984</xdr:colOff>
      <xdr:row>766</xdr:row>
      <xdr:rowOff>374519</xdr:rowOff>
    </xdr:from>
    <xdr:to>
      <xdr:col>28</xdr:col>
      <xdr:colOff>203447</xdr:colOff>
      <xdr:row>767</xdr:row>
      <xdr:rowOff>294104</xdr:rowOff>
    </xdr:to>
    <xdr:sp macro="" textlink="">
      <xdr:nvSpPr>
        <xdr:cNvPr id="96" name="テキスト ボックス 95"/>
        <xdr:cNvSpPr txBox="1"/>
      </xdr:nvSpPr>
      <xdr:spPr>
        <a:xfrm>
          <a:off x="3075015" y="61394050"/>
          <a:ext cx="2962495" cy="58435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F.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株式会社オーエムシー</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4.3</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32772</xdr:colOff>
      <xdr:row>766</xdr:row>
      <xdr:rowOff>361993</xdr:rowOff>
    </xdr:from>
    <xdr:to>
      <xdr:col>49</xdr:col>
      <xdr:colOff>213641</xdr:colOff>
      <xdr:row>767</xdr:row>
      <xdr:rowOff>300045</xdr:rowOff>
    </xdr:to>
    <xdr:sp macro="" textlink="">
      <xdr:nvSpPr>
        <xdr:cNvPr id="97" name="大かっこ 96"/>
        <xdr:cNvSpPr/>
      </xdr:nvSpPr>
      <xdr:spPr>
        <a:xfrm>
          <a:off x="6319272" y="61121968"/>
          <a:ext cx="4162319"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202107</xdr:colOff>
      <xdr:row>766</xdr:row>
      <xdr:rowOff>372617</xdr:rowOff>
    </xdr:from>
    <xdr:to>
      <xdr:col>48</xdr:col>
      <xdr:colOff>178380</xdr:colOff>
      <xdr:row>767</xdr:row>
      <xdr:rowOff>311929</xdr:rowOff>
    </xdr:to>
    <xdr:sp macro="" textlink="">
      <xdr:nvSpPr>
        <xdr:cNvPr id="98" name="テキスト ボックス 97"/>
        <xdr:cNvSpPr txBox="1"/>
      </xdr:nvSpPr>
      <xdr:spPr>
        <a:xfrm>
          <a:off x="6488607" y="61132592"/>
          <a:ext cx="3748173"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令和２年度日中環境協力基礎調査等の支援業務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164524</xdr:colOff>
      <xdr:row>768</xdr:row>
      <xdr:rowOff>29578</xdr:rowOff>
    </xdr:from>
    <xdr:to>
      <xdr:col>28</xdr:col>
      <xdr:colOff>184684</xdr:colOff>
      <xdr:row>769</xdr:row>
      <xdr:rowOff>91887</xdr:rowOff>
    </xdr:to>
    <xdr:sp macro="" textlink="">
      <xdr:nvSpPr>
        <xdr:cNvPr id="99" name="テキスト ボックス 98"/>
        <xdr:cNvSpPr txBox="1"/>
      </xdr:nvSpPr>
      <xdr:spPr>
        <a:xfrm>
          <a:off x="3081555" y="62080984"/>
          <a:ext cx="2937192" cy="29051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最低価格</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／委託</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157984</xdr:colOff>
      <xdr:row>769</xdr:row>
      <xdr:rowOff>111851</xdr:rowOff>
    </xdr:from>
    <xdr:to>
      <xdr:col>28</xdr:col>
      <xdr:colOff>203447</xdr:colOff>
      <xdr:row>770</xdr:row>
      <xdr:rowOff>250511</xdr:rowOff>
    </xdr:to>
    <xdr:sp macro="" textlink="">
      <xdr:nvSpPr>
        <xdr:cNvPr id="100" name="テキスト ボックス 99"/>
        <xdr:cNvSpPr txBox="1"/>
      </xdr:nvSpPr>
      <xdr:spPr>
        <a:xfrm>
          <a:off x="3075015" y="62391460"/>
          <a:ext cx="2962495" cy="585145"/>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G. </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（公社）日本環境教育フォーラム</a:t>
          </a:r>
          <a:endParaRPr kumimoji="1" lang="ja-JP" altLang="en-US"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6.2</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32772</xdr:colOff>
      <xdr:row>769</xdr:row>
      <xdr:rowOff>99326</xdr:rowOff>
    </xdr:from>
    <xdr:to>
      <xdr:col>49</xdr:col>
      <xdr:colOff>213641</xdr:colOff>
      <xdr:row>770</xdr:row>
      <xdr:rowOff>256453</xdr:rowOff>
    </xdr:to>
    <xdr:sp macro="" textlink="">
      <xdr:nvSpPr>
        <xdr:cNvPr id="101" name="大かっこ 100"/>
        <xdr:cNvSpPr/>
      </xdr:nvSpPr>
      <xdr:spPr>
        <a:xfrm>
          <a:off x="6319272" y="62126126"/>
          <a:ext cx="4162319"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202107</xdr:colOff>
      <xdr:row>769</xdr:row>
      <xdr:rowOff>109950</xdr:rowOff>
    </xdr:from>
    <xdr:to>
      <xdr:col>48</xdr:col>
      <xdr:colOff>178380</xdr:colOff>
      <xdr:row>770</xdr:row>
      <xdr:rowOff>268337</xdr:rowOff>
    </xdr:to>
    <xdr:sp macro="" textlink="">
      <xdr:nvSpPr>
        <xdr:cNvPr id="102" name="テキスト ボックス 101"/>
        <xdr:cNvSpPr txBox="1"/>
      </xdr:nvSpPr>
      <xdr:spPr>
        <a:xfrm>
          <a:off x="6488607" y="62136750"/>
          <a:ext cx="3748173"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effectLst/>
              <a:latin typeface="MS UI Gothic" panose="020B0600070205080204" pitchFamily="50" charset="-128"/>
              <a:ea typeface="MS UI Gothic" panose="020B0600070205080204" pitchFamily="50" charset="-128"/>
            </a:rPr>
            <a:t>令和２年度日中韓環境教育ネットワーク事業実施等委託業務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165658</xdr:colOff>
      <xdr:row>773</xdr:row>
      <xdr:rowOff>158975</xdr:rowOff>
    </xdr:from>
    <xdr:to>
      <xdr:col>28</xdr:col>
      <xdr:colOff>185818</xdr:colOff>
      <xdr:row>774</xdr:row>
      <xdr:rowOff>135560</xdr:rowOff>
    </xdr:to>
    <xdr:sp macro="" textlink="">
      <xdr:nvSpPr>
        <xdr:cNvPr id="103" name="テキスト ボックス 102"/>
        <xdr:cNvSpPr txBox="1"/>
      </xdr:nvSpPr>
      <xdr:spPr>
        <a:xfrm>
          <a:off x="3082689" y="63897100"/>
          <a:ext cx="2937192" cy="29408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拠出金</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159118</xdr:colOff>
      <xdr:row>774</xdr:row>
      <xdr:rowOff>152679</xdr:rowOff>
    </xdr:from>
    <xdr:to>
      <xdr:col>28</xdr:col>
      <xdr:colOff>204581</xdr:colOff>
      <xdr:row>776</xdr:row>
      <xdr:rowOff>113209</xdr:rowOff>
    </xdr:to>
    <xdr:sp macro="" textlink="">
      <xdr:nvSpPr>
        <xdr:cNvPr id="104" name="テキスト ボックス 103"/>
        <xdr:cNvSpPr txBox="1"/>
      </xdr:nvSpPr>
      <xdr:spPr>
        <a:xfrm>
          <a:off x="3076149" y="64208304"/>
          <a:ext cx="2962495" cy="59553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H.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東アジア・アセアン経済研究センター</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200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33906</xdr:colOff>
      <xdr:row>774</xdr:row>
      <xdr:rowOff>142999</xdr:rowOff>
    </xdr:from>
    <xdr:to>
      <xdr:col>49</xdr:col>
      <xdr:colOff>214775</xdr:colOff>
      <xdr:row>776</xdr:row>
      <xdr:rowOff>119150</xdr:rowOff>
    </xdr:to>
    <xdr:sp macro="" textlink="">
      <xdr:nvSpPr>
        <xdr:cNvPr id="105" name="大かっこ 104"/>
        <xdr:cNvSpPr/>
      </xdr:nvSpPr>
      <xdr:spPr>
        <a:xfrm>
          <a:off x="6320406" y="63941449"/>
          <a:ext cx="4162319" cy="6048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203241</xdr:colOff>
      <xdr:row>774</xdr:row>
      <xdr:rowOff>150778</xdr:rowOff>
    </xdr:from>
    <xdr:to>
      <xdr:col>48</xdr:col>
      <xdr:colOff>179514</xdr:colOff>
      <xdr:row>776</xdr:row>
      <xdr:rowOff>128190</xdr:rowOff>
    </xdr:to>
    <xdr:sp macro="" textlink="">
      <xdr:nvSpPr>
        <xdr:cNvPr id="106" name="テキスト ボックス 105"/>
        <xdr:cNvSpPr txBox="1"/>
      </xdr:nvSpPr>
      <xdr:spPr>
        <a:xfrm>
          <a:off x="6489741" y="63949228"/>
          <a:ext cx="3748173"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海洋プラスチックごみナレッジ・センター運営支援拠出金</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14</xdr:col>
      <xdr:colOff>160851</xdr:colOff>
      <xdr:row>776</xdr:row>
      <xdr:rowOff>226101</xdr:rowOff>
    </xdr:from>
    <xdr:to>
      <xdr:col>28</xdr:col>
      <xdr:colOff>181011</xdr:colOff>
      <xdr:row>777</xdr:row>
      <xdr:rowOff>202684</xdr:rowOff>
    </xdr:to>
    <xdr:sp macro="" textlink="">
      <xdr:nvSpPr>
        <xdr:cNvPr id="107" name="テキスト ボックス 106"/>
        <xdr:cNvSpPr txBox="1"/>
      </xdr:nvSpPr>
      <xdr:spPr>
        <a:xfrm>
          <a:off x="3077882" y="64916726"/>
          <a:ext cx="2937192" cy="29408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拠出金</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154311</xdr:colOff>
      <xdr:row>777</xdr:row>
      <xdr:rowOff>219805</xdr:rowOff>
    </xdr:from>
    <xdr:to>
      <xdr:col>28</xdr:col>
      <xdr:colOff>199774</xdr:colOff>
      <xdr:row>779</xdr:row>
      <xdr:rowOff>180335</xdr:rowOff>
    </xdr:to>
    <xdr:sp macro="" textlink="">
      <xdr:nvSpPr>
        <xdr:cNvPr id="108" name="テキスト ボックス 107"/>
        <xdr:cNvSpPr txBox="1"/>
      </xdr:nvSpPr>
      <xdr:spPr>
        <a:xfrm>
          <a:off x="3071342" y="65227930"/>
          <a:ext cx="2962495" cy="59553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I. </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世界経済フォーラム</a:t>
          </a:r>
          <a:endParaRPr kumimoji="1" lang="ja-JP" altLang="en-US"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30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30</xdr:col>
      <xdr:colOff>29100</xdr:colOff>
      <xdr:row>777</xdr:row>
      <xdr:rowOff>210124</xdr:rowOff>
    </xdr:from>
    <xdr:to>
      <xdr:col>49</xdr:col>
      <xdr:colOff>206736</xdr:colOff>
      <xdr:row>779</xdr:row>
      <xdr:rowOff>186276</xdr:rowOff>
    </xdr:to>
    <xdr:sp macro="" textlink="">
      <xdr:nvSpPr>
        <xdr:cNvPr id="109" name="大かっこ 108"/>
        <xdr:cNvSpPr/>
      </xdr:nvSpPr>
      <xdr:spPr>
        <a:xfrm>
          <a:off x="6315600" y="64951549"/>
          <a:ext cx="4159086" cy="604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195771</xdr:colOff>
      <xdr:row>777</xdr:row>
      <xdr:rowOff>217903</xdr:rowOff>
    </xdr:from>
    <xdr:to>
      <xdr:col>48</xdr:col>
      <xdr:colOff>172042</xdr:colOff>
      <xdr:row>779</xdr:row>
      <xdr:rowOff>195315</xdr:rowOff>
    </xdr:to>
    <xdr:sp macro="" textlink="">
      <xdr:nvSpPr>
        <xdr:cNvPr id="110" name="テキスト ボックス 109"/>
        <xdr:cNvSpPr txBox="1"/>
      </xdr:nvSpPr>
      <xdr:spPr>
        <a:xfrm>
          <a:off x="6482271" y="64959328"/>
          <a:ext cx="3748171" cy="60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世界経済フォーラム循環経済促進プラットフォーム運営支援拠出金</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13</xdr:col>
      <xdr:colOff>23876</xdr:colOff>
      <xdr:row>780</xdr:row>
      <xdr:rowOff>296168</xdr:rowOff>
    </xdr:from>
    <xdr:to>
      <xdr:col>32</xdr:col>
      <xdr:colOff>28716</xdr:colOff>
      <xdr:row>782</xdr:row>
      <xdr:rowOff>63477</xdr:rowOff>
    </xdr:to>
    <xdr:sp macro="" textlink="">
      <xdr:nvSpPr>
        <xdr:cNvPr id="112" name="テキスト ボックス 111"/>
        <xdr:cNvSpPr txBox="1"/>
      </xdr:nvSpPr>
      <xdr:spPr>
        <a:xfrm>
          <a:off x="2732548" y="66256793"/>
          <a:ext cx="3963668" cy="40230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100" b="1" baseline="0">
              <a:solidFill>
                <a:schemeClr val="dk1"/>
              </a:solidFill>
              <a:effectLst/>
              <a:latin typeface="MS UI Gothic" panose="020B0600070205080204" pitchFamily="50" charset="-128"/>
              <a:ea typeface="MS UI Gothic" panose="020B0600070205080204" pitchFamily="50" charset="-128"/>
              <a:cs typeface="+mn-cs"/>
            </a:rPr>
            <a:t>その他</a:t>
          </a:r>
        </a:p>
      </xdr:txBody>
    </xdr:sp>
    <xdr:clientData/>
  </xdr:twoCellAnchor>
  <xdr:twoCellAnchor>
    <xdr:from>
      <xdr:col>14</xdr:col>
      <xdr:colOff>159513</xdr:colOff>
      <xdr:row>782</xdr:row>
      <xdr:rowOff>168300</xdr:rowOff>
    </xdr:from>
    <xdr:to>
      <xdr:col>28</xdr:col>
      <xdr:colOff>179673</xdr:colOff>
      <xdr:row>783</xdr:row>
      <xdr:rowOff>144883</xdr:rowOff>
    </xdr:to>
    <xdr:sp macro="" textlink="">
      <xdr:nvSpPr>
        <xdr:cNvPr id="113" name="テキスト ボックス 112"/>
        <xdr:cNvSpPr txBox="1"/>
      </xdr:nvSpPr>
      <xdr:spPr>
        <a:xfrm>
          <a:off x="3076544" y="66763925"/>
          <a:ext cx="2937192" cy="29408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少額随意契約等／請負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14</xdr:col>
      <xdr:colOff>152973</xdr:colOff>
      <xdr:row>783</xdr:row>
      <xdr:rowOff>164848</xdr:rowOff>
    </xdr:from>
    <xdr:to>
      <xdr:col>28</xdr:col>
      <xdr:colOff>198436</xdr:colOff>
      <xdr:row>785</xdr:row>
      <xdr:rowOff>113008</xdr:rowOff>
    </xdr:to>
    <xdr:sp macro="" textlink="">
      <xdr:nvSpPr>
        <xdr:cNvPr id="114" name="テキスト ボックス 113"/>
        <xdr:cNvSpPr txBox="1"/>
      </xdr:nvSpPr>
      <xdr:spPr>
        <a:xfrm>
          <a:off x="3070004" y="67077973"/>
          <a:ext cx="2962495" cy="593082"/>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J.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民間企業等（</a:t>
          </a:r>
          <a:r>
            <a:rPr kumimoji="1" lang="en-US" altLang="ja-JP" sz="1100">
              <a:solidFill>
                <a:schemeClr val="dk1"/>
              </a:solidFill>
              <a:effectLst/>
              <a:latin typeface="MS UI Gothic" panose="020B0600070205080204" pitchFamily="50" charset="-128"/>
              <a:ea typeface="MS UI Gothic" panose="020B0600070205080204" pitchFamily="50" charset="-128"/>
              <a:cs typeface="+mn-cs"/>
            </a:rPr>
            <a:t>5</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社）</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1.4</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12</xdr:col>
      <xdr:colOff>57195</xdr:colOff>
      <xdr:row>749</xdr:row>
      <xdr:rowOff>129002</xdr:rowOff>
    </xdr:from>
    <xdr:to>
      <xdr:col>12</xdr:col>
      <xdr:colOff>57195</xdr:colOff>
      <xdr:row>781</xdr:row>
      <xdr:rowOff>183864</xdr:rowOff>
    </xdr:to>
    <xdr:cxnSp macro="">
      <xdr:nvCxnSpPr>
        <xdr:cNvPr id="115" name="直線コネクタ 114"/>
        <xdr:cNvCxnSpPr/>
      </xdr:nvCxnSpPr>
      <xdr:spPr>
        <a:xfrm>
          <a:off x="2571795" y="54269102"/>
          <a:ext cx="0" cy="119134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51323</xdr:colOff>
      <xdr:row>750</xdr:row>
      <xdr:rowOff>169236</xdr:rowOff>
    </xdr:from>
    <xdr:to>
      <xdr:col>13</xdr:col>
      <xdr:colOff>19272</xdr:colOff>
      <xdr:row>750</xdr:row>
      <xdr:rowOff>169236</xdr:rowOff>
    </xdr:to>
    <xdr:cxnSp macro="">
      <xdr:nvCxnSpPr>
        <xdr:cNvPr id="116" name="直線矢印コネクタ 115"/>
        <xdr:cNvCxnSpPr/>
      </xdr:nvCxnSpPr>
      <xdr:spPr>
        <a:xfrm>
          <a:off x="2565923" y="54661761"/>
          <a:ext cx="177499"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61799</xdr:colOff>
      <xdr:row>765</xdr:row>
      <xdr:rowOff>432805</xdr:rowOff>
    </xdr:from>
    <xdr:to>
      <xdr:col>13</xdr:col>
      <xdr:colOff>28481</xdr:colOff>
      <xdr:row>765</xdr:row>
      <xdr:rowOff>432805</xdr:rowOff>
    </xdr:to>
    <xdr:cxnSp macro="">
      <xdr:nvCxnSpPr>
        <xdr:cNvPr id="117" name="直線矢印コネクタ 116"/>
        <xdr:cNvCxnSpPr/>
      </xdr:nvCxnSpPr>
      <xdr:spPr>
        <a:xfrm>
          <a:off x="2576399" y="60526030"/>
          <a:ext cx="176232"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57195</xdr:colOff>
      <xdr:row>772</xdr:row>
      <xdr:rowOff>175972</xdr:rowOff>
    </xdr:from>
    <xdr:to>
      <xdr:col>13</xdr:col>
      <xdr:colOff>23877</xdr:colOff>
      <xdr:row>772</xdr:row>
      <xdr:rowOff>175972</xdr:rowOff>
    </xdr:to>
    <xdr:cxnSp macro="">
      <xdr:nvCxnSpPr>
        <xdr:cNvPr id="118" name="直線矢印コネクタ 117"/>
        <xdr:cNvCxnSpPr/>
      </xdr:nvCxnSpPr>
      <xdr:spPr>
        <a:xfrm>
          <a:off x="2571795" y="63345772"/>
          <a:ext cx="176232"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46719</xdr:colOff>
      <xdr:row>781</xdr:row>
      <xdr:rowOff>178173</xdr:rowOff>
    </xdr:from>
    <xdr:to>
      <xdr:col>13</xdr:col>
      <xdr:colOff>14668</xdr:colOff>
      <xdr:row>781</xdr:row>
      <xdr:rowOff>178173</xdr:rowOff>
    </xdr:to>
    <xdr:cxnSp macro="">
      <xdr:nvCxnSpPr>
        <xdr:cNvPr id="119" name="直線矢印コネクタ 118"/>
        <xdr:cNvCxnSpPr/>
      </xdr:nvCxnSpPr>
      <xdr:spPr>
        <a:xfrm>
          <a:off x="2561319" y="66176898"/>
          <a:ext cx="177499"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179958</xdr:colOff>
      <xdr:row>751</xdr:row>
      <xdr:rowOff>10870</xdr:rowOff>
    </xdr:from>
    <xdr:to>
      <xdr:col>13</xdr:col>
      <xdr:colOff>179958</xdr:colOff>
      <xdr:row>764</xdr:row>
      <xdr:rowOff>75804</xdr:rowOff>
    </xdr:to>
    <xdr:cxnSp macro="">
      <xdr:nvCxnSpPr>
        <xdr:cNvPr id="120" name="直線コネクタ 119"/>
        <xdr:cNvCxnSpPr/>
      </xdr:nvCxnSpPr>
      <xdr:spPr>
        <a:xfrm>
          <a:off x="2904108" y="54855820"/>
          <a:ext cx="0" cy="46464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176285</xdr:colOff>
      <xdr:row>752</xdr:row>
      <xdr:rowOff>271314</xdr:rowOff>
    </xdr:from>
    <xdr:to>
      <xdr:col>14</xdr:col>
      <xdr:colOff>141570</xdr:colOff>
      <xdr:row>752</xdr:row>
      <xdr:rowOff>271314</xdr:rowOff>
    </xdr:to>
    <xdr:cxnSp macro="">
      <xdr:nvCxnSpPr>
        <xdr:cNvPr id="121" name="直線矢印コネクタ 120"/>
        <xdr:cNvCxnSpPr/>
      </xdr:nvCxnSpPr>
      <xdr:spPr>
        <a:xfrm>
          <a:off x="2900435" y="55468689"/>
          <a:ext cx="17483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181721</xdr:colOff>
      <xdr:row>755</xdr:row>
      <xdr:rowOff>235398</xdr:rowOff>
    </xdr:from>
    <xdr:to>
      <xdr:col>14</xdr:col>
      <xdr:colOff>149669</xdr:colOff>
      <xdr:row>755</xdr:row>
      <xdr:rowOff>235398</xdr:rowOff>
    </xdr:to>
    <xdr:cxnSp macro="">
      <xdr:nvCxnSpPr>
        <xdr:cNvPr id="122" name="直線矢印コネクタ 121"/>
        <xdr:cNvCxnSpPr/>
      </xdr:nvCxnSpPr>
      <xdr:spPr>
        <a:xfrm>
          <a:off x="2905871" y="56490048"/>
          <a:ext cx="177498"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183485</xdr:colOff>
      <xdr:row>761</xdr:row>
      <xdr:rowOff>122798</xdr:rowOff>
    </xdr:from>
    <xdr:to>
      <xdr:col>14</xdr:col>
      <xdr:colOff>151433</xdr:colOff>
      <xdr:row>761</xdr:row>
      <xdr:rowOff>122798</xdr:rowOff>
    </xdr:to>
    <xdr:cxnSp macro="">
      <xdr:nvCxnSpPr>
        <xdr:cNvPr id="123" name="直線矢印コネクタ 122"/>
        <xdr:cNvCxnSpPr/>
      </xdr:nvCxnSpPr>
      <xdr:spPr>
        <a:xfrm>
          <a:off x="2907635" y="58491998"/>
          <a:ext cx="177498"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181574</xdr:colOff>
      <xdr:row>764</xdr:row>
      <xdr:rowOff>68720</xdr:rowOff>
    </xdr:from>
    <xdr:to>
      <xdr:col>14</xdr:col>
      <xdr:colOff>149522</xdr:colOff>
      <xdr:row>764</xdr:row>
      <xdr:rowOff>68720</xdr:rowOff>
    </xdr:to>
    <xdr:cxnSp macro="">
      <xdr:nvCxnSpPr>
        <xdr:cNvPr id="124" name="直線矢印コネクタ 123"/>
        <xdr:cNvCxnSpPr/>
      </xdr:nvCxnSpPr>
      <xdr:spPr>
        <a:xfrm>
          <a:off x="2905724" y="59495195"/>
          <a:ext cx="177498"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179664</xdr:colOff>
      <xdr:row>758</xdr:row>
      <xdr:rowOff>169791</xdr:rowOff>
    </xdr:from>
    <xdr:to>
      <xdr:col>14</xdr:col>
      <xdr:colOff>144949</xdr:colOff>
      <xdr:row>758</xdr:row>
      <xdr:rowOff>169791</xdr:rowOff>
    </xdr:to>
    <xdr:cxnSp macro="">
      <xdr:nvCxnSpPr>
        <xdr:cNvPr id="125" name="直線矢印コネクタ 124"/>
        <xdr:cNvCxnSpPr/>
      </xdr:nvCxnSpPr>
      <xdr:spPr>
        <a:xfrm>
          <a:off x="2903814" y="57481716"/>
          <a:ext cx="17483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183629</xdr:colOff>
      <xdr:row>765</xdr:row>
      <xdr:rowOff>637063</xdr:rowOff>
    </xdr:from>
    <xdr:to>
      <xdr:col>13</xdr:col>
      <xdr:colOff>183629</xdr:colOff>
      <xdr:row>769</xdr:row>
      <xdr:rowOff>306028</xdr:rowOff>
    </xdr:to>
    <xdr:cxnSp macro="">
      <xdr:nvCxnSpPr>
        <xdr:cNvPr id="126" name="直線コネクタ 125"/>
        <xdr:cNvCxnSpPr/>
      </xdr:nvCxnSpPr>
      <xdr:spPr>
        <a:xfrm>
          <a:off x="2907779" y="60730288"/>
          <a:ext cx="0" cy="16025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183630</xdr:colOff>
      <xdr:row>766</xdr:row>
      <xdr:rowOff>555943</xdr:rowOff>
    </xdr:from>
    <xdr:to>
      <xdr:col>14</xdr:col>
      <xdr:colOff>151578</xdr:colOff>
      <xdr:row>766</xdr:row>
      <xdr:rowOff>555943</xdr:rowOff>
    </xdr:to>
    <xdr:cxnSp macro="">
      <xdr:nvCxnSpPr>
        <xdr:cNvPr id="127" name="直線矢印コネクタ 126"/>
        <xdr:cNvCxnSpPr/>
      </xdr:nvCxnSpPr>
      <xdr:spPr>
        <a:xfrm>
          <a:off x="2907780" y="61315918"/>
          <a:ext cx="177498"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183630</xdr:colOff>
      <xdr:row>769</xdr:row>
      <xdr:rowOff>299218</xdr:rowOff>
    </xdr:from>
    <xdr:to>
      <xdr:col>14</xdr:col>
      <xdr:colOff>151578</xdr:colOff>
      <xdr:row>769</xdr:row>
      <xdr:rowOff>299218</xdr:rowOff>
    </xdr:to>
    <xdr:cxnSp macro="">
      <xdr:nvCxnSpPr>
        <xdr:cNvPr id="128" name="直線矢印コネクタ 127"/>
        <xdr:cNvCxnSpPr/>
      </xdr:nvCxnSpPr>
      <xdr:spPr>
        <a:xfrm>
          <a:off x="2907780" y="62326018"/>
          <a:ext cx="177498"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186293</xdr:colOff>
      <xdr:row>773</xdr:row>
      <xdr:rowOff>58552</xdr:rowOff>
    </xdr:from>
    <xdr:to>
      <xdr:col>13</xdr:col>
      <xdr:colOff>186293</xdr:colOff>
      <xdr:row>778</xdr:row>
      <xdr:rowOff>123516</xdr:rowOff>
    </xdr:to>
    <xdr:cxnSp macro="">
      <xdr:nvCxnSpPr>
        <xdr:cNvPr id="129" name="直線コネクタ 128"/>
        <xdr:cNvCxnSpPr/>
      </xdr:nvCxnSpPr>
      <xdr:spPr>
        <a:xfrm>
          <a:off x="2910443" y="63542677"/>
          <a:ext cx="0" cy="16365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193640</xdr:colOff>
      <xdr:row>775</xdr:row>
      <xdr:rowOff>42771</xdr:rowOff>
    </xdr:from>
    <xdr:to>
      <xdr:col>14</xdr:col>
      <xdr:colOff>158925</xdr:colOff>
      <xdr:row>775</xdr:row>
      <xdr:rowOff>42771</xdr:rowOff>
    </xdr:to>
    <xdr:cxnSp macro="">
      <xdr:nvCxnSpPr>
        <xdr:cNvPr id="130" name="直線矢印コネクタ 129"/>
        <xdr:cNvCxnSpPr/>
      </xdr:nvCxnSpPr>
      <xdr:spPr>
        <a:xfrm>
          <a:off x="2917790" y="64155546"/>
          <a:ext cx="17483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186294</xdr:colOff>
      <xdr:row>778</xdr:row>
      <xdr:rowOff>114436</xdr:rowOff>
    </xdr:from>
    <xdr:to>
      <xdr:col>14</xdr:col>
      <xdr:colOff>155253</xdr:colOff>
      <xdr:row>778</xdr:row>
      <xdr:rowOff>114436</xdr:rowOff>
    </xdr:to>
    <xdr:cxnSp macro="">
      <xdr:nvCxnSpPr>
        <xdr:cNvPr id="131" name="直線矢印コネクタ 130"/>
        <xdr:cNvCxnSpPr/>
      </xdr:nvCxnSpPr>
      <xdr:spPr>
        <a:xfrm>
          <a:off x="2910444" y="65170186"/>
          <a:ext cx="178509"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176284</xdr:colOff>
      <xdr:row>782</xdr:row>
      <xdr:rowOff>64717</xdr:rowOff>
    </xdr:from>
    <xdr:to>
      <xdr:col>13</xdr:col>
      <xdr:colOff>176284</xdr:colOff>
      <xdr:row>784</xdr:row>
      <xdr:rowOff>46667</xdr:rowOff>
    </xdr:to>
    <xdr:cxnSp macro="">
      <xdr:nvCxnSpPr>
        <xdr:cNvPr id="132" name="直線コネクタ 131"/>
        <xdr:cNvCxnSpPr/>
      </xdr:nvCxnSpPr>
      <xdr:spPr>
        <a:xfrm>
          <a:off x="2900434" y="66377767"/>
          <a:ext cx="0" cy="6106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168938</xdr:colOff>
      <xdr:row>784</xdr:row>
      <xdr:rowOff>42127</xdr:rowOff>
    </xdr:from>
    <xdr:to>
      <xdr:col>14</xdr:col>
      <xdr:colOff>137897</xdr:colOff>
      <xdr:row>784</xdr:row>
      <xdr:rowOff>42127</xdr:rowOff>
    </xdr:to>
    <xdr:cxnSp macro="">
      <xdr:nvCxnSpPr>
        <xdr:cNvPr id="133" name="直線矢印コネクタ 132"/>
        <xdr:cNvCxnSpPr/>
      </xdr:nvCxnSpPr>
      <xdr:spPr>
        <a:xfrm>
          <a:off x="2893088" y="66983827"/>
          <a:ext cx="178509"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T1" sqref="T1"/>
    </sheetView>
  </sheetViews>
  <sheetFormatPr defaultRowHeight="13.5" x14ac:dyDescent="0.15"/>
  <cols>
    <col min="1" max="49" width="2.875" customWidth="1"/>
    <col min="50" max="50" width="6.875" customWidth="1"/>
    <col min="51" max="51" width="8.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397</v>
      </c>
      <c r="AJ2" s="956" t="s">
        <v>701</v>
      </c>
      <c r="AK2" s="956"/>
      <c r="AL2" s="956"/>
      <c r="AM2" s="956"/>
      <c r="AN2" s="98" t="s">
        <v>397</v>
      </c>
      <c r="AO2" s="956">
        <v>20</v>
      </c>
      <c r="AP2" s="956"/>
      <c r="AQ2" s="956"/>
      <c r="AR2" s="99" t="s">
        <v>700</v>
      </c>
      <c r="AS2" s="962">
        <v>100</v>
      </c>
      <c r="AT2" s="962"/>
      <c r="AU2" s="962"/>
      <c r="AV2" s="98" t="str">
        <f>IF(AW2="","","-")</f>
        <v/>
      </c>
      <c r="AW2" s="922"/>
      <c r="AX2" s="922"/>
    </row>
    <row r="3" spans="1:50" ht="21" customHeight="1" thickBot="1" x14ac:dyDescent="0.2">
      <c r="A3" s="878" t="s">
        <v>693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703</v>
      </c>
      <c r="AK3" s="880"/>
      <c r="AL3" s="880"/>
      <c r="AM3" s="880"/>
      <c r="AN3" s="880"/>
      <c r="AO3" s="880"/>
      <c r="AP3" s="880"/>
      <c r="AQ3" s="880"/>
      <c r="AR3" s="880"/>
      <c r="AS3" s="880"/>
      <c r="AT3" s="880"/>
      <c r="AU3" s="880"/>
      <c r="AV3" s="880"/>
      <c r="AW3" s="880"/>
      <c r="AX3" s="24" t="s">
        <v>65</v>
      </c>
    </row>
    <row r="4" spans="1:50" ht="24.75" customHeight="1" x14ac:dyDescent="0.15">
      <c r="A4" s="702" t="s">
        <v>25</v>
      </c>
      <c r="B4" s="703"/>
      <c r="C4" s="703"/>
      <c r="D4" s="703"/>
      <c r="E4" s="703"/>
      <c r="F4" s="703"/>
      <c r="G4" s="680" t="s">
        <v>704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50" t="s">
        <v>707</v>
      </c>
      <c r="H5" s="851"/>
      <c r="I5" s="851"/>
      <c r="J5" s="851"/>
      <c r="K5" s="851"/>
      <c r="L5" s="851"/>
      <c r="M5" s="852" t="s">
        <v>66</v>
      </c>
      <c r="N5" s="853"/>
      <c r="O5" s="853"/>
      <c r="P5" s="853"/>
      <c r="Q5" s="853"/>
      <c r="R5" s="854"/>
      <c r="S5" s="855" t="s">
        <v>708</v>
      </c>
      <c r="T5" s="851"/>
      <c r="U5" s="851"/>
      <c r="V5" s="851"/>
      <c r="W5" s="851"/>
      <c r="X5" s="856"/>
      <c r="Y5" s="696" t="s">
        <v>3</v>
      </c>
      <c r="Z5" s="542"/>
      <c r="AA5" s="542"/>
      <c r="AB5" s="542"/>
      <c r="AC5" s="542"/>
      <c r="AD5" s="543"/>
      <c r="AE5" s="697" t="s">
        <v>709</v>
      </c>
      <c r="AF5" s="697"/>
      <c r="AG5" s="697"/>
      <c r="AH5" s="697"/>
      <c r="AI5" s="697"/>
      <c r="AJ5" s="697"/>
      <c r="AK5" s="697"/>
      <c r="AL5" s="697"/>
      <c r="AM5" s="697"/>
      <c r="AN5" s="697"/>
      <c r="AO5" s="697"/>
      <c r="AP5" s="698"/>
      <c r="AQ5" s="699" t="s">
        <v>706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50.1" customHeight="1" x14ac:dyDescent="0.15">
      <c r="A7" s="494" t="s">
        <v>22</v>
      </c>
      <c r="B7" s="495"/>
      <c r="C7" s="495"/>
      <c r="D7" s="495"/>
      <c r="E7" s="495"/>
      <c r="F7" s="496"/>
      <c r="G7" s="497" t="s">
        <v>710</v>
      </c>
      <c r="H7" s="498"/>
      <c r="I7" s="498"/>
      <c r="J7" s="498"/>
      <c r="K7" s="498"/>
      <c r="L7" s="498"/>
      <c r="M7" s="498"/>
      <c r="N7" s="498"/>
      <c r="O7" s="498"/>
      <c r="P7" s="498"/>
      <c r="Q7" s="498"/>
      <c r="R7" s="498"/>
      <c r="S7" s="498"/>
      <c r="T7" s="498"/>
      <c r="U7" s="498"/>
      <c r="V7" s="498"/>
      <c r="W7" s="498"/>
      <c r="X7" s="499"/>
      <c r="Y7" s="934" t="s">
        <v>380</v>
      </c>
      <c r="Z7" s="439"/>
      <c r="AA7" s="439"/>
      <c r="AB7" s="439"/>
      <c r="AC7" s="439"/>
      <c r="AD7" s="935"/>
      <c r="AE7" s="923" t="s">
        <v>711</v>
      </c>
      <c r="AF7" s="924"/>
      <c r="AG7" s="924"/>
      <c r="AH7" s="924"/>
      <c r="AI7" s="924"/>
      <c r="AJ7" s="924"/>
      <c r="AK7" s="924"/>
      <c r="AL7" s="924"/>
      <c r="AM7" s="924"/>
      <c r="AN7" s="924"/>
      <c r="AO7" s="924"/>
      <c r="AP7" s="924"/>
      <c r="AQ7" s="924"/>
      <c r="AR7" s="924"/>
      <c r="AS7" s="924"/>
      <c r="AT7" s="924"/>
      <c r="AU7" s="924"/>
      <c r="AV7" s="924"/>
      <c r="AW7" s="924"/>
      <c r="AX7" s="925"/>
    </row>
    <row r="8" spans="1:50" ht="53.85" customHeight="1" x14ac:dyDescent="0.15">
      <c r="A8" s="494" t="s">
        <v>255</v>
      </c>
      <c r="B8" s="495"/>
      <c r="C8" s="495"/>
      <c r="D8" s="495"/>
      <c r="E8" s="495"/>
      <c r="F8" s="496"/>
      <c r="G8" s="957" t="str">
        <f>入力規則等!A27</f>
        <v>地球温暖化対策、ＯＤＡ</v>
      </c>
      <c r="H8" s="718"/>
      <c r="I8" s="718"/>
      <c r="J8" s="718"/>
      <c r="K8" s="718"/>
      <c r="L8" s="718"/>
      <c r="M8" s="718"/>
      <c r="N8" s="718"/>
      <c r="O8" s="718"/>
      <c r="P8" s="718"/>
      <c r="Q8" s="718"/>
      <c r="R8" s="718"/>
      <c r="S8" s="718"/>
      <c r="T8" s="718"/>
      <c r="U8" s="718"/>
      <c r="V8" s="718"/>
      <c r="W8" s="718"/>
      <c r="X8" s="958"/>
      <c r="Y8" s="857" t="s">
        <v>256</v>
      </c>
      <c r="Z8" s="858"/>
      <c r="AA8" s="858"/>
      <c r="AB8" s="858"/>
      <c r="AC8" s="858"/>
      <c r="AD8" s="859"/>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9.1" customHeight="1" x14ac:dyDescent="0.15">
      <c r="A9" s="860" t="s">
        <v>23</v>
      </c>
      <c r="B9" s="861"/>
      <c r="C9" s="861"/>
      <c r="D9" s="861"/>
      <c r="E9" s="861"/>
      <c r="F9" s="861"/>
      <c r="G9" s="862" t="s">
        <v>712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849999999999994" customHeight="1" x14ac:dyDescent="0.15">
      <c r="A10" s="658" t="s">
        <v>30</v>
      </c>
      <c r="B10" s="659"/>
      <c r="C10" s="659"/>
      <c r="D10" s="659"/>
      <c r="E10" s="659"/>
      <c r="F10" s="659"/>
      <c r="G10" s="752" t="s">
        <v>809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75" t="s">
        <v>24</v>
      </c>
      <c r="B12" s="976"/>
      <c r="C12" s="976"/>
      <c r="D12" s="976"/>
      <c r="E12" s="976"/>
      <c r="F12" s="977"/>
      <c r="G12" s="758"/>
      <c r="H12" s="759"/>
      <c r="I12" s="759"/>
      <c r="J12" s="759"/>
      <c r="K12" s="759"/>
      <c r="L12" s="759"/>
      <c r="M12" s="759"/>
      <c r="N12" s="759"/>
      <c r="O12" s="759"/>
      <c r="P12" s="446" t="s">
        <v>381</v>
      </c>
      <c r="Q12" s="441"/>
      <c r="R12" s="441"/>
      <c r="S12" s="441"/>
      <c r="T12" s="441"/>
      <c r="U12" s="441"/>
      <c r="V12" s="442"/>
      <c r="W12" s="446" t="s">
        <v>403</v>
      </c>
      <c r="X12" s="441"/>
      <c r="Y12" s="441"/>
      <c r="Z12" s="441"/>
      <c r="AA12" s="441"/>
      <c r="AB12" s="441"/>
      <c r="AC12" s="442"/>
      <c r="AD12" s="446" t="s">
        <v>690</v>
      </c>
      <c r="AE12" s="441"/>
      <c r="AF12" s="441"/>
      <c r="AG12" s="441"/>
      <c r="AH12" s="441"/>
      <c r="AI12" s="441"/>
      <c r="AJ12" s="442"/>
      <c r="AK12" s="446" t="s">
        <v>694</v>
      </c>
      <c r="AL12" s="441"/>
      <c r="AM12" s="441"/>
      <c r="AN12" s="441"/>
      <c r="AO12" s="441"/>
      <c r="AP12" s="441"/>
      <c r="AQ12" s="442"/>
      <c r="AR12" s="446" t="s">
        <v>695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190</v>
      </c>
      <c r="Q13" s="656"/>
      <c r="R13" s="656"/>
      <c r="S13" s="656"/>
      <c r="T13" s="656"/>
      <c r="U13" s="656"/>
      <c r="V13" s="657"/>
      <c r="W13" s="655">
        <v>327</v>
      </c>
      <c r="X13" s="656"/>
      <c r="Y13" s="656"/>
      <c r="Z13" s="656"/>
      <c r="AA13" s="656"/>
      <c r="AB13" s="656"/>
      <c r="AC13" s="657"/>
      <c r="AD13" s="655">
        <v>459</v>
      </c>
      <c r="AE13" s="656"/>
      <c r="AF13" s="656"/>
      <c r="AG13" s="656"/>
      <c r="AH13" s="656"/>
      <c r="AI13" s="656"/>
      <c r="AJ13" s="657"/>
      <c r="AK13" s="655">
        <v>467</v>
      </c>
      <c r="AL13" s="656"/>
      <c r="AM13" s="656"/>
      <c r="AN13" s="656"/>
      <c r="AO13" s="656"/>
      <c r="AP13" s="656"/>
      <c r="AQ13" s="657"/>
      <c r="AR13" s="931"/>
      <c r="AS13" s="932"/>
      <c r="AT13" s="932"/>
      <c r="AU13" s="932"/>
      <c r="AV13" s="932"/>
      <c r="AW13" s="932"/>
      <c r="AX13" s="933"/>
    </row>
    <row r="14" spans="1:50" ht="21" customHeight="1" x14ac:dyDescent="0.15">
      <c r="A14" s="612"/>
      <c r="B14" s="613"/>
      <c r="C14" s="613"/>
      <c r="D14" s="613"/>
      <c r="E14" s="613"/>
      <c r="F14" s="614"/>
      <c r="G14" s="723"/>
      <c r="H14" s="724"/>
      <c r="I14" s="709" t="s">
        <v>8</v>
      </c>
      <c r="J14" s="760"/>
      <c r="K14" s="760"/>
      <c r="L14" s="760"/>
      <c r="M14" s="760"/>
      <c r="N14" s="760"/>
      <c r="O14" s="761"/>
      <c r="P14" s="655" t="s">
        <v>710</v>
      </c>
      <c r="Q14" s="656"/>
      <c r="R14" s="656"/>
      <c r="S14" s="656"/>
      <c r="T14" s="656"/>
      <c r="U14" s="656"/>
      <c r="V14" s="657"/>
      <c r="W14" s="655" t="s">
        <v>710</v>
      </c>
      <c r="X14" s="656"/>
      <c r="Y14" s="656"/>
      <c r="Z14" s="656"/>
      <c r="AA14" s="656"/>
      <c r="AB14" s="656"/>
      <c r="AC14" s="657"/>
      <c r="AD14" s="655" t="s">
        <v>740</v>
      </c>
      <c r="AE14" s="656"/>
      <c r="AF14" s="656"/>
      <c r="AG14" s="656"/>
      <c r="AH14" s="656"/>
      <c r="AI14" s="656"/>
      <c r="AJ14" s="657"/>
      <c r="AK14" s="655" t="s">
        <v>903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710</v>
      </c>
      <c r="Q15" s="656"/>
      <c r="R15" s="656"/>
      <c r="S15" s="656"/>
      <c r="T15" s="656"/>
      <c r="U15" s="656"/>
      <c r="V15" s="657"/>
      <c r="W15" s="655" t="s">
        <v>710</v>
      </c>
      <c r="X15" s="656"/>
      <c r="Y15" s="656"/>
      <c r="Z15" s="656"/>
      <c r="AA15" s="656"/>
      <c r="AB15" s="656"/>
      <c r="AC15" s="657"/>
      <c r="AD15" s="655">
        <v>52</v>
      </c>
      <c r="AE15" s="656"/>
      <c r="AF15" s="656"/>
      <c r="AG15" s="656"/>
      <c r="AH15" s="656"/>
      <c r="AI15" s="656"/>
      <c r="AJ15" s="657"/>
      <c r="AK15" s="655">
        <v>46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710</v>
      </c>
      <c r="Q16" s="656"/>
      <c r="R16" s="656"/>
      <c r="S16" s="656"/>
      <c r="T16" s="656"/>
      <c r="U16" s="656"/>
      <c r="V16" s="657"/>
      <c r="W16" s="655">
        <v>-52</v>
      </c>
      <c r="X16" s="656"/>
      <c r="Y16" s="656"/>
      <c r="Z16" s="656"/>
      <c r="AA16" s="656"/>
      <c r="AB16" s="656"/>
      <c r="AC16" s="657"/>
      <c r="AD16" s="655">
        <v>-46</v>
      </c>
      <c r="AE16" s="656"/>
      <c r="AF16" s="656"/>
      <c r="AG16" s="656"/>
      <c r="AH16" s="656"/>
      <c r="AI16" s="656"/>
      <c r="AJ16" s="657"/>
      <c r="AK16" s="655" t="s">
        <v>740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710</v>
      </c>
      <c r="Q17" s="656"/>
      <c r="R17" s="656"/>
      <c r="S17" s="656"/>
      <c r="T17" s="656"/>
      <c r="U17" s="656"/>
      <c r="V17" s="657"/>
      <c r="W17" s="655" t="s">
        <v>710</v>
      </c>
      <c r="X17" s="656"/>
      <c r="Y17" s="656"/>
      <c r="Z17" s="656"/>
      <c r="AA17" s="656"/>
      <c r="AB17" s="656"/>
      <c r="AC17" s="657"/>
      <c r="AD17" s="655" t="s">
        <v>710</v>
      </c>
      <c r="AE17" s="656"/>
      <c r="AF17" s="656"/>
      <c r="AG17" s="656"/>
      <c r="AH17" s="656"/>
      <c r="AI17" s="656"/>
      <c r="AJ17" s="657"/>
      <c r="AK17" s="655" t="s">
        <v>740</v>
      </c>
      <c r="AL17" s="656"/>
      <c r="AM17" s="656"/>
      <c r="AN17" s="656"/>
      <c r="AO17" s="656"/>
      <c r="AP17" s="656"/>
      <c r="AQ17" s="657"/>
      <c r="AR17" s="929"/>
      <c r="AS17" s="929"/>
      <c r="AT17" s="929"/>
      <c r="AU17" s="929"/>
      <c r="AV17" s="929"/>
      <c r="AW17" s="929"/>
      <c r="AX17" s="930"/>
    </row>
    <row r="18" spans="1:50" ht="24.75" customHeight="1" x14ac:dyDescent="0.15">
      <c r="A18" s="612"/>
      <c r="B18" s="613"/>
      <c r="C18" s="613"/>
      <c r="D18" s="613"/>
      <c r="E18" s="613"/>
      <c r="F18" s="614"/>
      <c r="G18" s="725"/>
      <c r="H18" s="726"/>
      <c r="I18" s="714" t="s">
        <v>20</v>
      </c>
      <c r="J18" s="715"/>
      <c r="K18" s="715"/>
      <c r="L18" s="715"/>
      <c r="M18" s="715"/>
      <c r="N18" s="715"/>
      <c r="O18" s="716"/>
      <c r="P18" s="889">
        <f>SUM(P13:V17)</f>
        <v>190</v>
      </c>
      <c r="Q18" s="890"/>
      <c r="R18" s="890"/>
      <c r="S18" s="890"/>
      <c r="T18" s="890"/>
      <c r="U18" s="890"/>
      <c r="V18" s="891"/>
      <c r="W18" s="889">
        <f>SUM(W13:AC17)</f>
        <v>275</v>
      </c>
      <c r="X18" s="890"/>
      <c r="Y18" s="890"/>
      <c r="Z18" s="890"/>
      <c r="AA18" s="890"/>
      <c r="AB18" s="890"/>
      <c r="AC18" s="891"/>
      <c r="AD18" s="889">
        <f>SUM(AD13:AJ17)</f>
        <v>465</v>
      </c>
      <c r="AE18" s="890"/>
      <c r="AF18" s="890"/>
      <c r="AG18" s="890"/>
      <c r="AH18" s="890"/>
      <c r="AI18" s="890"/>
      <c r="AJ18" s="891"/>
      <c r="AK18" s="889">
        <f>SUM(AK13:AQ17)</f>
        <v>513</v>
      </c>
      <c r="AL18" s="890"/>
      <c r="AM18" s="890"/>
      <c r="AN18" s="890"/>
      <c r="AO18" s="890"/>
      <c r="AP18" s="890"/>
      <c r="AQ18" s="891"/>
      <c r="AR18" s="889">
        <f>SUM(AR13:AX17)</f>
        <v>0</v>
      </c>
      <c r="AS18" s="890"/>
      <c r="AT18" s="890"/>
      <c r="AU18" s="890"/>
      <c r="AV18" s="890"/>
      <c r="AW18" s="890"/>
      <c r="AX18" s="892"/>
    </row>
    <row r="19" spans="1:50" ht="24.75" customHeight="1" x14ac:dyDescent="0.15">
      <c r="A19" s="612"/>
      <c r="B19" s="613"/>
      <c r="C19" s="613"/>
      <c r="D19" s="613"/>
      <c r="E19" s="613"/>
      <c r="F19" s="614"/>
      <c r="G19" s="887" t="s">
        <v>9</v>
      </c>
      <c r="H19" s="888"/>
      <c r="I19" s="888"/>
      <c r="J19" s="888"/>
      <c r="K19" s="888"/>
      <c r="L19" s="888"/>
      <c r="M19" s="888"/>
      <c r="N19" s="888"/>
      <c r="O19" s="888"/>
      <c r="P19" s="655">
        <v>170</v>
      </c>
      <c r="Q19" s="656"/>
      <c r="R19" s="656"/>
      <c r="S19" s="656"/>
      <c r="T19" s="656"/>
      <c r="U19" s="656"/>
      <c r="V19" s="657"/>
      <c r="W19" s="655">
        <v>233</v>
      </c>
      <c r="X19" s="656"/>
      <c r="Y19" s="656"/>
      <c r="Z19" s="656"/>
      <c r="AA19" s="656"/>
      <c r="AB19" s="656"/>
      <c r="AC19" s="657"/>
      <c r="AD19" s="655">
        <v>393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87" t="s">
        <v>10</v>
      </c>
      <c r="H20" s="888"/>
      <c r="I20" s="888"/>
      <c r="J20" s="888"/>
      <c r="K20" s="888"/>
      <c r="L20" s="888"/>
      <c r="M20" s="888"/>
      <c r="N20" s="888"/>
      <c r="O20" s="888"/>
      <c r="P20" s="316">
        <f>IF(P18=0, "-", SUM(P19)/P18)</f>
        <v>0.89473684210526316</v>
      </c>
      <c r="Q20" s="316"/>
      <c r="R20" s="316"/>
      <c r="S20" s="316"/>
      <c r="T20" s="316"/>
      <c r="U20" s="316"/>
      <c r="V20" s="316"/>
      <c r="W20" s="316">
        <f t="shared" ref="W20" si="0">IF(W18=0, "-", SUM(W19)/W18)</f>
        <v>0.84727272727272729</v>
      </c>
      <c r="X20" s="316"/>
      <c r="Y20" s="316"/>
      <c r="Z20" s="316"/>
      <c r="AA20" s="316"/>
      <c r="AB20" s="316"/>
      <c r="AC20" s="316"/>
      <c r="AD20" s="316">
        <f t="shared" ref="AD20" si="1">IF(AD18=0, "-", SUM(AD19)/AD18)</f>
        <v>0.84516129032258069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0"/>
      <c r="B21" s="861"/>
      <c r="C21" s="861"/>
      <c r="D21" s="861"/>
      <c r="E21" s="861"/>
      <c r="F21" s="978"/>
      <c r="G21" s="314" t="s">
        <v>348</v>
      </c>
      <c r="H21" s="315"/>
      <c r="I21" s="315"/>
      <c r="J21" s="315"/>
      <c r="K21" s="315"/>
      <c r="L21" s="315"/>
      <c r="M21" s="315"/>
      <c r="N21" s="315"/>
      <c r="O21" s="315"/>
      <c r="P21" s="316">
        <f>IF(P19=0, "-", SUM(P19)/SUM(P13,P14))</f>
        <v>0.89473684210526316</v>
      </c>
      <c r="Q21" s="316"/>
      <c r="R21" s="316"/>
      <c r="S21" s="316"/>
      <c r="T21" s="316"/>
      <c r="U21" s="316"/>
      <c r="V21" s="316"/>
      <c r="W21" s="316">
        <f t="shared" ref="W21" si="2">IF(W19=0, "-", SUM(W19)/SUM(W13,W14))</f>
        <v>0.71253822629969421</v>
      </c>
      <c r="X21" s="316"/>
      <c r="Y21" s="316"/>
      <c r="Z21" s="316"/>
      <c r="AA21" s="316"/>
      <c r="AB21" s="316"/>
      <c r="AC21" s="316"/>
      <c r="AD21" s="316">
        <f t="shared" ref="AD21" si="3">IF(AD19=0, "-", SUM(AD19)/SUM(AD13,AD14))</f>
        <v>0.85620915032679734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4" t="s">
        <v>698</v>
      </c>
      <c r="B22" s="985"/>
      <c r="C22" s="985"/>
      <c r="D22" s="985"/>
      <c r="E22" s="985"/>
      <c r="F22" s="986"/>
      <c r="G22" s="980" t="s">
        <v>327</v>
      </c>
      <c r="H22" s="222"/>
      <c r="I22" s="222"/>
      <c r="J22" s="222"/>
      <c r="K22" s="222"/>
      <c r="L22" s="222"/>
      <c r="M22" s="222"/>
      <c r="N22" s="222"/>
      <c r="O22" s="223"/>
      <c r="P22" s="945" t="s">
        <v>696</v>
      </c>
      <c r="Q22" s="222"/>
      <c r="R22" s="222"/>
      <c r="S22" s="222"/>
      <c r="T22" s="222"/>
      <c r="U22" s="222"/>
      <c r="V22" s="223"/>
      <c r="W22" s="945" t="s">
        <v>697</v>
      </c>
      <c r="X22" s="222"/>
      <c r="Y22" s="222"/>
      <c r="Z22" s="222"/>
      <c r="AA22" s="222"/>
      <c r="AB22" s="222"/>
      <c r="AC22" s="223"/>
      <c r="AD22" s="945" t="s">
        <v>326</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81" t="s">
        <v>904</v>
      </c>
      <c r="H23" s="982"/>
      <c r="I23" s="982"/>
      <c r="J23" s="982"/>
      <c r="K23" s="982"/>
      <c r="L23" s="982"/>
      <c r="M23" s="982"/>
      <c r="N23" s="982"/>
      <c r="O23" s="983"/>
      <c r="P23" s="931">
        <v>230</v>
      </c>
      <c r="Q23" s="932"/>
      <c r="R23" s="932"/>
      <c r="S23" s="932"/>
      <c r="T23" s="932"/>
      <c r="U23" s="932"/>
      <c r="V23" s="946"/>
      <c r="W23" s="931"/>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713</v>
      </c>
      <c r="H24" s="948"/>
      <c r="I24" s="948"/>
      <c r="J24" s="948"/>
      <c r="K24" s="948"/>
      <c r="L24" s="948"/>
      <c r="M24" s="948"/>
      <c r="N24" s="948"/>
      <c r="O24" s="949"/>
      <c r="P24" s="655">
        <v>140</v>
      </c>
      <c r="Q24" s="656"/>
      <c r="R24" s="656"/>
      <c r="S24" s="656"/>
      <c r="T24" s="656"/>
      <c r="U24" s="656"/>
      <c r="V24" s="657"/>
      <c r="W24" s="655"/>
      <c r="X24" s="656"/>
      <c r="Y24" s="656"/>
      <c r="Z24" s="656"/>
      <c r="AA24" s="656"/>
      <c r="AB24" s="656"/>
      <c r="AC24" s="657"/>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47" t="s">
        <v>714</v>
      </c>
      <c r="H25" s="948"/>
      <c r="I25" s="948"/>
      <c r="J25" s="948"/>
      <c r="K25" s="948"/>
      <c r="L25" s="948"/>
      <c r="M25" s="948"/>
      <c r="N25" s="948"/>
      <c r="O25" s="949"/>
      <c r="P25" s="655">
        <v>75</v>
      </c>
      <c r="Q25" s="656"/>
      <c r="R25" s="656"/>
      <c r="S25" s="656"/>
      <c r="T25" s="656"/>
      <c r="U25" s="656"/>
      <c r="V25" s="657"/>
      <c r="W25" s="655"/>
      <c r="X25" s="656"/>
      <c r="Y25" s="656"/>
      <c r="Z25" s="656"/>
      <c r="AA25" s="656"/>
      <c r="AB25" s="656"/>
      <c r="AC25" s="657"/>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47" t="s">
        <v>715</v>
      </c>
      <c r="H26" s="948"/>
      <c r="I26" s="948"/>
      <c r="J26" s="948"/>
      <c r="K26" s="948"/>
      <c r="L26" s="948"/>
      <c r="M26" s="948"/>
      <c r="N26" s="948"/>
      <c r="O26" s="949"/>
      <c r="P26" s="655">
        <v>20</v>
      </c>
      <c r="Q26" s="656"/>
      <c r="R26" s="656"/>
      <c r="S26" s="656"/>
      <c r="T26" s="656"/>
      <c r="U26" s="656"/>
      <c r="V26" s="657"/>
      <c r="W26" s="655"/>
      <c r="X26" s="656"/>
      <c r="Y26" s="656"/>
      <c r="Z26" s="656"/>
      <c r="AA26" s="656"/>
      <c r="AB26" s="656"/>
      <c r="AC26" s="657"/>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47" t="s">
        <v>716</v>
      </c>
      <c r="H27" s="948"/>
      <c r="I27" s="948"/>
      <c r="J27" s="948"/>
      <c r="K27" s="948"/>
      <c r="L27" s="948"/>
      <c r="M27" s="948"/>
      <c r="N27" s="948"/>
      <c r="O27" s="949"/>
      <c r="P27" s="655">
        <v>2</v>
      </c>
      <c r="Q27" s="656"/>
      <c r="R27" s="656"/>
      <c r="S27" s="656"/>
      <c r="T27" s="656"/>
      <c r="U27" s="656"/>
      <c r="V27" s="657"/>
      <c r="W27" s="655"/>
      <c r="X27" s="656"/>
      <c r="Y27" s="656"/>
      <c r="Z27" s="656"/>
      <c r="AA27" s="656"/>
      <c r="AB27" s="656"/>
      <c r="AC27" s="657"/>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331</v>
      </c>
      <c r="H28" s="951"/>
      <c r="I28" s="951"/>
      <c r="J28" s="951"/>
      <c r="K28" s="951"/>
      <c r="L28" s="951"/>
      <c r="M28" s="951"/>
      <c r="N28" s="951"/>
      <c r="O28" s="952"/>
      <c r="P28" s="889">
        <f>P29-SUM(P23:P27)</f>
        <v>0</v>
      </c>
      <c r="Q28" s="890"/>
      <c r="R28" s="890"/>
      <c r="S28" s="890"/>
      <c r="T28" s="890"/>
      <c r="U28" s="890"/>
      <c r="V28" s="891"/>
      <c r="W28" s="889">
        <f>W29-SUM(W23:W27)</f>
        <v>0</v>
      </c>
      <c r="X28" s="890"/>
      <c r="Y28" s="890"/>
      <c r="Z28" s="890"/>
      <c r="AA28" s="890"/>
      <c r="AB28" s="890"/>
      <c r="AC28" s="89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328</v>
      </c>
      <c r="H29" s="954"/>
      <c r="I29" s="954"/>
      <c r="J29" s="954"/>
      <c r="K29" s="954"/>
      <c r="L29" s="954"/>
      <c r="M29" s="954"/>
      <c r="N29" s="954"/>
      <c r="O29" s="955"/>
      <c r="P29" s="963">
        <f>AK13</f>
        <v>467</v>
      </c>
      <c r="Q29" s="964"/>
      <c r="R29" s="964"/>
      <c r="S29" s="964"/>
      <c r="T29" s="964"/>
      <c r="U29" s="964"/>
      <c r="V29" s="965"/>
      <c r="W29" s="963">
        <f>AR13</f>
        <v>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2" t="s">
        <v>343</v>
      </c>
      <c r="B30" s="873"/>
      <c r="C30" s="873"/>
      <c r="D30" s="873"/>
      <c r="E30" s="873"/>
      <c r="F30" s="874"/>
      <c r="G30" s="771" t="s">
        <v>146</v>
      </c>
      <c r="H30" s="772"/>
      <c r="I30" s="772"/>
      <c r="J30" s="772"/>
      <c r="K30" s="772"/>
      <c r="L30" s="772"/>
      <c r="M30" s="772"/>
      <c r="N30" s="772"/>
      <c r="O30" s="773"/>
      <c r="P30" s="868" t="s">
        <v>59</v>
      </c>
      <c r="Q30" s="772"/>
      <c r="R30" s="772"/>
      <c r="S30" s="772"/>
      <c r="T30" s="772"/>
      <c r="U30" s="772"/>
      <c r="V30" s="772"/>
      <c r="W30" s="772"/>
      <c r="X30" s="773"/>
      <c r="Y30" s="865"/>
      <c r="Z30" s="866"/>
      <c r="AA30" s="867"/>
      <c r="AB30" s="869" t="s">
        <v>11</v>
      </c>
      <c r="AC30" s="870"/>
      <c r="AD30" s="871"/>
      <c r="AE30" s="869" t="s">
        <v>381</v>
      </c>
      <c r="AF30" s="870"/>
      <c r="AG30" s="870"/>
      <c r="AH30" s="871"/>
      <c r="AI30" s="926" t="s">
        <v>403</v>
      </c>
      <c r="AJ30" s="926"/>
      <c r="AK30" s="926"/>
      <c r="AL30" s="869"/>
      <c r="AM30" s="926" t="s">
        <v>500</v>
      </c>
      <c r="AN30" s="926"/>
      <c r="AO30" s="926"/>
      <c r="AP30" s="869"/>
      <c r="AQ30" s="765" t="s">
        <v>231</v>
      </c>
      <c r="AR30" s="766"/>
      <c r="AS30" s="766"/>
      <c r="AT30" s="767"/>
      <c r="AU30" s="772" t="s">
        <v>134</v>
      </c>
      <c r="AV30" s="772"/>
      <c r="AW30" s="772"/>
      <c r="AX30" s="92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7"/>
      <c r="AJ31" s="927"/>
      <c r="AK31" s="927"/>
      <c r="AL31" s="407"/>
      <c r="AM31" s="927"/>
      <c r="AN31" s="927"/>
      <c r="AO31" s="927"/>
      <c r="AP31" s="407"/>
      <c r="AQ31" s="250">
        <v>5</v>
      </c>
      <c r="AR31" s="201"/>
      <c r="AS31" s="136" t="s">
        <v>232</v>
      </c>
      <c r="AT31" s="137"/>
      <c r="AU31" s="200" t="s">
        <v>710</v>
      </c>
      <c r="AV31" s="200"/>
      <c r="AW31" s="392" t="s">
        <v>179</v>
      </c>
      <c r="AX31" s="393"/>
    </row>
    <row r="32" spans="1:50" ht="102.6" customHeight="1" x14ac:dyDescent="0.15">
      <c r="A32" s="397"/>
      <c r="B32" s="395"/>
      <c r="C32" s="395"/>
      <c r="D32" s="395"/>
      <c r="E32" s="395"/>
      <c r="F32" s="396"/>
      <c r="G32" s="563" t="s">
        <v>814</v>
      </c>
      <c r="H32" s="564"/>
      <c r="I32" s="564"/>
      <c r="J32" s="564"/>
      <c r="K32" s="564"/>
      <c r="L32" s="564"/>
      <c r="M32" s="564"/>
      <c r="N32" s="564"/>
      <c r="O32" s="565"/>
      <c r="P32" s="108" t="s">
        <v>811</v>
      </c>
      <c r="Q32" s="108"/>
      <c r="R32" s="108"/>
      <c r="S32" s="108"/>
      <c r="T32" s="108"/>
      <c r="U32" s="108"/>
      <c r="V32" s="108"/>
      <c r="W32" s="108"/>
      <c r="X32" s="109"/>
      <c r="Y32" s="470" t="s">
        <v>12</v>
      </c>
      <c r="Z32" s="530"/>
      <c r="AA32" s="531"/>
      <c r="AB32" s="460" t="s">
        <v>717</v>
      </c>
      <c r="AC32" s="460"/>
      <c r="AD32" s="460"/>
      <c r="AE32" s="218">
        <v>213</v>
      </c>
      <c r="AF32" s="219"/>
      <c r="AG32" s="219"/>
      <c r="AH32" s="219"/>
      <c r="AI32" s="218">
        <v>802</v>
      </c>
      <c r="AJ32" s="219"/>
      <c r="AK32" s="219"/>
      <c r="AL32" s="219"/>
      <c r="AM32" s="218">
        <f>1957+150</f>
        <v>2107</v>
      </c>
      <c r="AN32" s="219"/>
      <c r="AO32" s="219"/>
      <c r="AP32" s="219"/>
      <c r="AQ32" s="336" t="s">
        <v>710</v>
      </c>
      <c r="AR32" s="208"/>
      <c r="AS32" s="208"/>
      <c r="AT32" s="337"/>
      <c r="AU32" s="219" t="s">
        <v>710</v>
      </c>
      <c r="AV32" s="219"/>
      <c r="AW32" s="219"/>
      <c r="AX32" s="221"/>
    </row>
    <row r="33" spans="1:51" ht="102.6"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v>1000</v>
      </c>
      <c r="AF33" s="219"/>
      <c r="AG33" s="219"/>
      <c r="AH33" s="219"/>
      <c r="AI33" s="218">
        <v>1000</v>
      </c>
      <c r="AJ33" s="219"/>
      <c r="AK33" s="219"/>
      <c r="AL33" s="219"/>
      <c r="AM33" s="218">
        <v>2000</v>
      </c>
      <c r="AN33" s="219"/>
      <c r="AO33" s="219"/>
      <c r="AP33" s="219"/>
      <c r="AQ33" s="336">
        <v>2000</v>
      </c>
      <c r="AR33" s="208"/>
      <c r="AS33" s="208"/>
      <c r="AT33" s="337"/>
      <c r="AU33" s="219">
        <v>2000</v>
      </c>
      <c r="AV33" s="219"/>
      <c r="AW33" s="219"/>
      <c r="AX33" s="221"/>
    </row>
    <row r="34" spans="1:51" ht="122.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21.3</v>
      </c>
      <c r="AF34" s="219"/>
      <c r="AG34" s="219"/>
      <c r="AH34" s="219"/>
      <c r="AI34" s="218">
        <v>80.2</v>
      </c>
      <c r="AJ34" s="219"/>
      <c r="AK34" s="219"/>
      <c r="AL34" s="219"/>
      <c r="AM34" s="218">
        <f>(AM32/AM33)*100</f>
        <v>105.35000000000001</v>
      </c>
      <c r="AN34" s="219"/>
      <c r="AO34" s="219"/>
      <c r="AP34" s="219"/>
      <c r="AQ34" s="336" t="s">
        <v>710</v>
      </c>
      <c r="AR34" s="208"/>
      <c r="AS34" s="208"/>
      <c r="AT34" s="337"/>
      <c r="AU34" s="219" t="s">
        <v>710</v>
      </c>
      <c r="AV34" s="219"/>
      <c r="AW34" s="219"/>
      <c r="AX34" s="221"/>
    </row>
    <row r="35" spans="1:51" ht="23.25" customHeight="1" x14ac:dyDescent="0.15">
      <c r="A35" s="228" t="s">
        <v>371</v>
      </c>
      <c r="B35" s="229"/>
      <c r="C35" s="229"/>
      <c r="D35" s="229"/>
      <c r="E35" s="229"/>
      <c r="F35" s="230"/>
      <c r="G35" s="234" t="s">
        <v>813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343</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381</v>
      </c>
      <c r="AF37" s="247"/>
      <c r="AG37" s="247"/>
      <c r="AH37" s="247"/>
      <c r="AI37" s="247" t="s">
        <v>403</v>
      </c>
      <c r="AJ37" s="247"/>
      <c r="AK37" s="247"/>
      <c r="AL37" s="247"/>
      <c r="AM37" s="247" t="s">
        <v>500</v>
      </c>
      <c r="AN37" s="247"/>
      <c r="AO37" s="247"/>
      <c r="AP37" s="247"/>
      <c r="AQ37" s="154" t="s">
        <v>231</v>
      </c>
      <c r="AR37" s="155"/>
      <c r="AS37" s="155"/>
      <c r="AT37" s="156"/>
      <c r="AU37" s="411" t="s">
        <v>134</v>
      </c>
      <c r="AV37" s="411"/>
      <c r="AW37" s="411"/>
      <c r="AX37" s="921"/>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5</v>
      </c>
      <c r="AR38" s="201"/>
      <c r="AS38" s="136" t="s">
        <v>232</v>
      </c>
      <c r="AT38" s="137"/>
      <c r="AU38" s="200">
        <v>12</v>
      </c>
      <c r="AV38" s="200"/>
      <c r="AW38" s="392" t="s">
        <v>179</v>
      </c>
      <c r="AX38" s="393"/>
      <c r="AY38">
        <f>$AY$37</f>
        <v>1</v>
      </c>
    </row>
    <row r="39" spans="1:51" ht="51" customHeight="1" x14ac:dyDescent="0.15">
      <c r="A39" s="397"/>
      <c r="B39" s="395"/>
      <c r="C39" s="395"/>
      <c r="D39" s="395"/>
      <c r="E39" s="395"/>
      <c r="F39" s="396"/>
      <c r="G39" s="563" t="s">
        <v>817</v>
      </c>
      <c r="H39" s="564"/>
      <c r="I39" s="564"/>
      <c r="J39" s="564"/>
      <c r="K39" s="564"/>
      <c r="L39" s="564"/>
      <c r="M39" s="564"/>
      <c r="N39" s="564"/>
      <c r="O39" s="565"/>
      <c r="P39" s="108" t="s">
        <v>815</v>
      </c>
      <c r="Q39" s="108"/>
      <c r="R39" s="108"/>
      <c r="S39" s="108"/>
      <c r="T39" s="108"/>
      <c r="U39" s="108"/>
      <c r="V39" s="108"/>
      <c r="W39" s="108"/>
      <c r="X39" s="109"/>
      <c r="Y39" s="470" t="s">
        <v>12</v>
      </c>
      <c r="Z39" s="530"/>
      <c r="AA39" s="531"/>
      <c r="AB39" s="460" t="s">
        <v>816</v>
      </c>
      <c r="AC39" s="460"/>
      <c r="AD39" s="460"/>
      <c r="AE39" s="218" t="s">
        <v>810</v>
      </c>
      <c r="AF39" s="219"/>
      <c r="AG39" s="219"/>
      <c r="AH39" s="219"/>
      <c r="AI39" s="218" t="s">
        <v>810</v>
      </c>
      <c r="AJ39" s="219"/>
      <c r="AK39" s="219"/>
      <c r="AL39" s="219"/>
      <c r="AM39" s="218">
        <v>0</v>
      </c>
      <c r="AN39" s="219"/>
      <c r="AO39" s="219"/>
      <c r="AP39" s="219"/>
      <c r="AQ39" s="336" t="s">
        <v>810</v>
      </c>
      <c r="AR39" s="208"/>
      <c r="AS39" s="208"/>
      <c r="AT39" s="337"/>
      <c r="AU39" s="219" t="s">
        <v>710</v>
      </c>
      <c r="AV39" s="219"/>
      <c r="AW39" s="219"/>
      <c r="AX39" s="221"/>
      <c r="AY39">
        <f t="shared" ref="AY39:AY43" si="4">$AY$37</f>
        <v>1</v>
      </c>
    </row>
    <row r="40" spans="1:51" ht="5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816</v>
      </c>
      <c r="AC40" s="522"/>
      <c r="AD40" s="522"/>
      <c r="AE40" s="218" t="s">
        <v>810</v>
      </c>
      <c r="AF40" s="219"/>
      <c r="AG40" s="219"/>
      <c r="AH40" s="219"/>
      <c r="AI40" s="218" t="s">
        <v>810</v>
      </c>
      <c r="AJ40" s="219"/>
      <c r="AK40" s="219"/>
      <c r="AL40" s="219"/>
      <c r="AM40" s="218">
        <v>0</v>
      </c>
      <c r="AN40" s="219"/>
      <c r="AO40" s="219"/>
      <c r="AP40" s="219"/>
      <c r="AQ40" s="336">
        <v>50</v>
      </c>
      <c r="AR40" s="208"/>
      <c r="AS40" s="208"/>
      <c r="AT40" s="337"/>
      <c r="AU40" s="219">
        <v>100</v>
      </c>
      <c r="AV40" s="219"/>
      <c r="AW40" s="219"/>
      <c r="AX40" s="221"/>
      <c r="AY40">
        <f t="shared" si="4"/>
        <v>1</v>
      </c>
    </row>
    <row r="41" spans="1:51" ht="5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810</v>
      </c>
      <c r="AF41" s="219"/>
      <c r="AG41" s="219"/>
      <c r="AH41" s="219"/>
      <c r="AI41" s="218" t="s">
        <v>810</v>
      </c>
      <c r="AJ41" s="219"/>
      <c r="AK41" s="219"/>
      <c r="AL41" s="219"/>
      <c r="AM41" s="218">
        <v>0</v>
      </c>
      <c r="AN41" s="219"/>
      <c r="AO41" s="219"/>
      <c r="AP41" s="219"/>
      <c r="AQ41" s="336" t="s">
        <v>810</v>
      </c>
      <c r="AR41" s="208"/>
      <c r="AS41" s="208"/>
      <c r="AT41" s="337"/>
      <c r="AU41" s="219" t="s">
        <v>710</v>
      </c>
      <c r="AV41" s="219"/>
      <c r="AW41" s="219"/>
      <c r="AX41" s="221"/>
      <c r="AY41">
        <f t="shared" si="4"/>
        <v>1</v>
      </c>
    </row>
    <row r="42" spans="1:51" ht="23.25" customHeight="1" x14ac:dyDescent="0.15">
      <c r="A42" s="228" t="s">
        <v>371</v>
      </c>
      <c r="B42" s="229"/>
      <c r="C42" s="229"/>
      <c r="D42" s="229"/>
      <c r="E42" s="229"/>
      <c r="F42" s="230"/>
      <c r="G42" s="234" t="s">
        <v>812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343</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381</v>
      </c>
      <c r="AF44" s="247"/>
      <c r="AG44" s="247"/>
      <c r="AH44" s="247"/>
      <c r="AI44" s="247" t="s">
        <v>403</v>
      </c>
      <c r="AJ44" s="247"/>
      <c r="AK44" s="247"/>
      <c r="AL44" s="247"/>
      <c r="AM44" s="247" t="s">
        <v>500</v>
      </c>
      <c r="AN44" s="247"/>
      <c r="AO44" s="247"/>
      <c r="AP44" s="247"/>
      <c r="AQ44" s="154" t="s">
        <v>231</v>
      </c>
      <c r="AR44" s="155"/>
      <c r="AS44" s="155"/>
      <c r="AT44" s="156"/>
      <c r="AU44" s="411" t="s">
        <v>134</v>
      </c>
      <c r="AV44" s="411"/>
      <c r="AW44" s="411"/>
      <c r="AX44" s="92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381</v>
      </c>
      <c r="AF51" s="247"/>
      <c r="AG51" s="247"/>
      <c r="AH51" s="247"/>
      <c r="AI51" s="247" t="s">
        <v>403</v>
      </c>
      <c r="AJ51" s="247"/>
      <c r="AK51" s="247"/>
      <c r="AL51" s="247"/>
      <c r="AM51" s="247" t="s">
        <v>500</v>
      </c>
      <c r="AN51" s="247"/>
      <c r="AO51" s="247"/>
      <c r="AP51" s="247"/>
      <c r="AQ51" s="154" t="s">
        <v>231</v>
      </c>
      <c r="AR51" s="155"/>
      <c r="AS51" s="155"/>
      <c r="AT51" s="156"/>
      <c r="AU51" s="936" t="s">
        <v>134</v>
      </c>
      <c r="AV51" s="936"/>
      <c r="AW51" s="936"/>
      <c r="AX51" s="93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381</v>
      </c>
      <c r="AF58" s="247"/>
      <c r="AG58" s="247"/>
      <c r="AH58" s="247"/>
      <c r="AI58" s="247" t="s">
        <v>403</v>
      </c>
      <c r="AJ58" s="247"/>
      <c r="AK58" s="247"/>
      <c r="AL58" s="247"/>
      <c r="AM58" s="247" t="s">
        <v>500</v>
      </c>
      <c r="AN58" s="247"/>
      <c r="AO58" s="247"/>
      <c r="AP58" s="247"/>
      <c r="AQ58" s="154" t="s">
        <v>231</v>
      </c>
      <c r="AR58" s="155"/>
      <c r="AS58" s="155"/>
      <c r="AT58" s="156"/>
      <c r="AU58" s="936" t="s">
        <v>134</v>
      </c>
      <c r="AV58" s="936"/>
      <c r="AW58" s="936"/>
      <c r="AX58" s="93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344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339</v>
      </c>
      <c r="X65" s="487"/>
      <c r="Y65" s="490"/>
      <c r="Z65" s="490"/>
      <c r="AA65" s="491"/>
      <c r="AB65" s="241" t="s">
        <v>11</v>
      </c>
      <c r="AC65" s="242"/>
      <c r="AD65" s="243"/>
      <c r="AE65" s="247" t="s">
        <v>381</v>
      </c>
      <c r="AF65" s="247"/>
      <c r="AG65" s="247"/>
      <c r="AH65" s="247"/>
      <c r="AI65" s="247" t="s">
        <v>403</v>
      </c>
      <c r="AJ65" s="247"/>
      <c r="AK65" s="247"/>
      <c r="AL65" s="247"/>
      <c r="AM65" s="247" t="s">
        <v>500</v>
      </c>
      <c r="AN65" s="247"/>
      <c r="AO65" s="247"/>
      <c r="AP65" s="247"/>
      <c r="AQ65" s="158" t="s">
        <v>231</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710</v>
      </c>
      <c r="AR66" s="201"/>
      <c r="AS66" s="136" t="s">
        <v>232</v>
      </c>
      <c r="AT66" s="137"/>
      <c r="AU66" s="200" t="s">
        <v>710</v>
      </c>
      <c r="AV66" s="200"/>
      <c r="AW66" s="245" t="s">
        <v>342</v>
      </c>
      <c r="AX66" s="251"/>
      <c r="AY66">
        <f>$AY$65</f>
        <v>1</v>
      </c>
    </row>
    <row r="67" spans="1:51" ht="37.5" customHeight="1" x14ac:dyDescent="0.15">
      <c r="A67" s="474"/>
      <c r="B67" s="475"/>
      <c r="C67" s="475"/>
      <c r="D67" s="475"/>
      <c r="E67" s="475"/>
      <c r="F67" s="476"/>
      <c r="G67" s="252" t="s">
        <v>233</v>
      </c>
      <c r="H67" s="255" t="s">
        <v>718</v>
      </c>
      <c r="I67" s="256"/>
      <c r="J67" s="256"/>
      <c r="K67" s="256"/>
      <c r="L67" s="256"/>
      <c r="M67" s="256"/>
      <c r="N67" s="256"/>
      <c r="O67" s="257"/>
      <c r="P67" s="255" t="s">
        <v>710</v>
      </c>
      <c r="Q67" s="256"/>
      <c r="R67" s="256"/>
      <c r="S67" s="256"/>
      <c r="T67" s="256"/>
      <c r="U67" s="256"/>
      <c r="V67" s="257"/>
      <c r="W67" s="261"/>
      <c r="X67" s="262"/>
      <c r="Y67" s="267" t="s">
        <v>12</v>
      </c>
      <c r="Z67" s="267"/>
      <c r="AA67" s="268"/>
      <c r="AB67" s="269" t="s">
        <v>361</v>
      </c>
      <c r="AC67" s="269"/>
      <c r="AD67" s="269"/>
      <c r="AE67" s="218" t="s">
        <v>710</v>
      </c>
      <c r="AF67" s="219"/>
      <c r="AG67" s="219"/>
      <c r="AH67" s="219"/>
      <c r="AI67" s="218" t="s">
        <v>710</v>
      </c>
      <c r="AJ67" s="219"/>
      <c r="AK67" s="219"/>
      <c r="AL67" s="219"/>
      <c r="AM67" s="218" t="s">
        <v>740</v>
      </c>
      <c r="AN67" s="219"/>
      <c r="AO67" s="219"/>
      <c r="AP67" s="219"/>
      <c r="AQ67" s="218" t="s">
        <v>710</v>
      </c>
      <c r="AR67" s="219"/>
      <c r="AS67" s="219"/>
      <c r="AT67" s="220"/>
      <c r="AU67" s="219" t="s">
        <v>710</v>
      </c>
      <c r="AV67" s="219"/>
      <c r="AW67" s="219"/>
      <c r="AX67" s="221"/>
      <c r="AY67">
        <f t="shared" ref="AY67:AY72" si="8">$AY$65</f>
        <v>1</v>
      </c>
    </row>
    <row r="68" spans="1:51" ht="37.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361</v>
      </c>
      <c r="AC68" s="224"/>
      <c r="AD68" s="224"/>
      <c r="AE68" s="218" t="s">
        <v>710</v>
      </c>
      <c r="AF68" s="219"/>
      <c r="AG68" s="219"/>
      <c r="AH68" s="219"/>
      <c r="AI68" s="218" t="s">
        <v>710</v>
      </c>
      <c r="AJ68" s="219"/>
      <c r="AK68" s="219"/>
      <c r="AL68" s="219"/>
      <c r="AM68" s="218" t="s">
        <v>741</v>
      </c>
      <c r="AN68" s="219"/>
      <c r="AO68" s="219"/>
      <c r="AP68" s="219"/>
      <c r="AQ68" s="218" t="s">
        <v>710</v>
      </c>
      <c r="AR68" s="219"/>
      <c r="AS68" s="219"/>
      <c r="AT68" s="220"/>
      <c r="AU68" s="219" t="s">
        <v>710</v>
      </c>
      <c r="AV68" s="219"/>
      <c r="AW68" s="219"/>
      <c r="AX68" s="221"/>
      <c r="AY68">
        <f t="shared" si="8"/>
        <v>1</v>
      </c>
    </row>
    <row r="69" spans="1:51" ht="59.8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362</v>
      </c>
      <c r="AC69" s="227"/>
      <c r="AD69" s="227"/>
      <c r="AE69" s="225" t="s">
        <v>710</v>
      </c>
      <c r="AF69" s="226"/>
      <c r="AG69" s="226"/>
      <c r="AH69" s="226"/>
      <c r="AI69" s="225" t="s">
        <v>710</v>
      </c>
      <c r="AJ69" s="226"/>
      <c r="AK69" s="226"/>
      <c r="AL69" s="226"/>
      <c r="AM69" s="225" t="s">
        <v>740</v>
      </c>
      <c r="AN69" s="226"/>
      <c r="AO69" s="226"/>
      <c r="AP69" s="226"/>
      <c r="AQ69" s="218" t="s">
        <v>710</v>
      </c>
      <c r="AR69" s="219"/>
      <c r="AS69" s="219"/>
      <c r="AT69" s="220"/>
      <c r="AU69" s="219" t="s">
        <v>710</v>
      </c>
      <c r="AV69" s="219"/>
      <c r="AW69" s="219"/>
      <c r="AX69" s="221"/>
      <c r="AY69">
        <f t="shared" si="8"/>
        <v>1</v>
      </c>
    </row>
    <row r="70" spans="1:51" ht="37.5" customHeight="1" x14ac:dyDescent="0.15">
      <c r="A70" s="474" t="s">
        <v>349</v>
      </c>
      <c r="B70" s="475"/>
      <c r="C70" s="475"/>
      <c r="D70" s="475"/>
      <c r="E70" s="475"/>
      <c r="F70" s="476"/>
      <c r="G70" s="253" t="s">
        <v>234</v>
      </c>
      <c r="H70" s="305" t="s">
        <v>710</v>
      </c>
      <c r="I70" s="305"/>
      <c r="J70" s="305"/>
      <c r="K70" s="305"/>
      <c r="L70" s="305"/>
      <c r="M70" s="305"/>
      <c r="N70" s="305"/>
      <c r="O70" s="305"/>
      <c r="P70" s="305" t="s">
        <v>710</v>
      </c>
      <c r="Q70" s="305"/>
      <c r="R70" s="305"/>
      <c r="S70" s="305"/>
      <c r="T70" s="305"/>
      <c r="U70" s="305"/>
      <c r="V70" s="305"/>
      <c r="W70" s="308" t="s">
        <v>360</v>
      </c>
      <c r="X70" s="309"/>
      <c r="Y70" s="267" t="s">
        <v>12</v>
      </c>
      <c r="Z70" s="267"/>
      <c r="AA70" s="268"/>
      <c r="AB70" s="269" t="s">
        <v>361</v>
      </c>
      <c r="AC70" s="269"/>
      <c r="AD70" s="269"/>
      <c r="AE70" s="218" t="s">
        <v>710</v>
      </c>
      <c r="AF70" s="219"/>
      <c r="AG70" s="219"/>
      <c r="AH70" s="219"/>
      <c r="AI70" s="218" t="s">
        <v>710</v>
      </c>
      <c r="AJ70" s="219"/>
      <c r="AK70" s="219"/>
      <c r="AL70" s="219"/>
      <c r="AM70" s="218" t="s">
        <v>740</v>
      </c>
      <c r="AN70" s="219"/>
      <c r="AO70" s="219"/>
      <c r="AP70" s="219"/>
      <c r="AQ70" s="218" t="s">
        <v>710</v>
      </c>
      <c r="AR70" s="219"/>
      <c r="AS70" s="219"/>
      <c r="AT70" s="220"/>
      <c r="AU70" s="219" t="s">
        <v>710</v>
      </c>
      <c r="AV70" s="219"/>
      <c r="AW70" s="219"/>
      <c r="AX70" s="221"/>
      <c r="AY70">
        <f t="shared" si="8"/>
        <v>1</v>
      </c>
    </row>
    <row r="71" spans="1:51" ht="37.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361</v>
      </c>
      <c r="AC71" s="224"/>
      <c r="AD71" s="224"/>
      <c r="AE71" s="218" t="s">
        <v>710</v>
      </c>
      <c r="AF71" s="219"/>
      <c r="AG71" s="219"/>
      <c r="AH71" s="219"/>
      <c r="AI71" s="218" t="s">
        <v>710</v>
      </c>
      <c r="AJ71" s="219"/>
      <c r="AK71" s="219"/>
      <c r="AL71" s="219"/>
      <c r="AM71" s="218" t="s">
        <v>741</v>
      </c>
      <c r="AN71" s="219"/>
      <c r="AO71" s="219"/>
      <c r="AP71" s="219"/>
      <c r="AQ71" s="218" t="s">
        <v>710</v>
      </c>
      <c r="AR71" s="219"/>
      <c r="AS71" s="219"/>
      <c r="AT71" s="220"/>
      <c r="AU71" s="219" t="s">
        <v>710</v>
      </c>
      <c r="AV71" s="219"/>
      <c r="AW71" s="219"/>
      <c r="AX71" s="221"/>
      <c r="AY71">
        <f t="shared" si="8"/>
        <v>1</v>
      </c>
    </row>
    <row r="72" spans="1:51" ht="37.5"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362</v>
      </c>
      <c r="AC72" s="227"/>
      <c r="AD72" s="227"/>
      <c r="AE72" s="225" t="s">
        <v>710</v>
      </c>
      <c r="AF72" s="226"/>
      <c r="AG72" s="226"/>
      <c r="AH72" s="226"/>
      <c r="AI72" s="225" t="s">
        <v>710</v>
      </c>
      <c r="AJ72" s="226"/>
      <c r="AK72" s="226"/>
      <c r="AL72" s="226"/>
      <c r="AM72" s="225" t="s">
        <v>740</v>
      </c>
      <c r="AN72" s="226"/>
      <c r="AO72" s="226"/>
      <c r="AP72" s="304"/>
      <c r="AQ72" s="218" t="s">
        <v>710</v>
      </c>
      <c r="AR72" s="219"/>
      <c r="AS72" s="219"/>
      <c r="AT72" s="220"/>
      <c r="AU72" s="219" t="s">
        <v>710</v>
      </c>
      <c r="AV72" s="219"/>
      <c r="AW72" s="219"/>
      <c r="AX72" s="221"/>
      <c r="AY72">
        <f t="shared" si="8"/>
        <v>1</v>
      </c>
    </row>
    <row r="73" spans="1:51" ht="18.75" hidden="1" customHeight="1" x14ac:dyDescent="0.15">
      <c r="A73" s="505" t="s">
        <v>344</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381</v>
      </c>
      <c r="AF73" s="247"/>
      <c r="AG73" s="247"/>
      <c r="AH73" s="247"/>
      <c r="AI73" s="247" t="s">
        <v>403</v>
      </c>
      <c r="AJ73" s="247"/>
      <c r="AK73" s="247"/>
      <c r="AL73" s="247"/>
      <c r="AM73" s="247" t="s">
        <v>500</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901"/>
      <c r="AF77" s="902"/>
      <c r="AG77" s="902"/>
      <c r="AH77" s="902"/>
      <c r="AI77" s="901"/>
      <c r="AJ77" s="902"/>
      <c r="AK77" s="902"/>
      <c r="AL77" s="902"/>
      <c r="AM77" s="901"/>
      <c r="AN77" s="902"/>
      <c r="AO77" s="902"/>
      <c r="AP77" s="902"/>
      <c r="AQ77" s="336"/>
      <c r="AR77" s="208"/>
      <c r="AS77" s="208"/>
      <c r="AT77" s="337"/>
      <c r="AU77" s="219"/>
      <c r="AV77" s="219"/>
      <c r="AW77" s="219"/>
      <c r="AX77" s="221"/>
      <c r="AY77">
        <f t="shared" si="9"/>
        <v>0</v>
      </c>
    </row>
    <row r="78" spans="1:51" ht="69.75" hidden="1" customHeight="1" x14ac:dyDescent="0.15">
      <c r="A78" s="329" t="s">
        <v>374</v>
      </c>
      <c r="B78" s="330"/>
      <c r="C78" s="330"/>
      <c r="D78" s="330"/>
      <c r="E78" s="327" t="s">
        <v>322</v>
      </c>
      <c r="F78" s="328"/>
      <c r="G78" s="54" t="s">
        <v>234</v>
      </c>
      <c r="H78" s="586"/>
      <c r="I78" s="587"/>
      <c r="J78" s="587"/>
      <c r="K78" s="587"/>
      <c r="L78" s="587"/>
      <c r="M78" s="587"/>
      <c r="N78" s="587"/>
      <c r="O78" s="588"/>
      <c r="P78" s="150"/>
      <c r="Q78" s="150"/>
      <c r="R78" s="150"/>
      <c r="S78" s="150"/>
      <c r="T78" s="150"/>
      <c r="U78" s="150"/>
      <c r="V78" s="150"/>
      <c r="W78" s="150"/>
      <c r="X78" s="15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338</v>
      </c>
      <c r="AP79" s="274"/>
      <c r="AQ79" s="274"/>
      <c r="AR79" s="76" t="s">
        <v>336</v>
      </c>
      <c r="AS79" s="273"/>
      <c r="AT79" s="274"/>
      <c r="AU79" s="274"/>
      <c r="AV79" s="274"/>
      <c r="AW79" s="274"/>
      <c r="AX79" s="979"/>
      <c r="AY79">
        <f>COUNTIF($AR$79,"☑")</f>
        <v>0</v>
      </c>
    </row>
    <row r="80" spans="1:51" ht="18.75" hidden="1" customHeight="1" x14ac:dyDescent="0.15">
      <c r="A80" s="875"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3.1" hidden="1" customHeight="1" x14ac:dyDescent="0.15">
      <c r="A81" s="87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3.1" hidden="1" customHeight="1" x14ac:dyDescent="0.15">
      <c r="A82" s="876"/>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95"/>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6"/>
      <c r="AY82">
        <f t="shared" ref="AY82:AY89" si="10">$AY$80</f>
        <v>0</v>
      </c>
    </row>
    <row r="83" spans="1:60" ht="23.1" hidden="1" customHeight="1" x14ac:dyDescent="0.15">
      <c r="A83" s="876"/>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97"/>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8"/>
      <c r="AY83">
        <f t="shared" si="10"/>
        <v>0</v>
      </c>
    </row>
    <row r="84" spans="1:60" ht="19.5" hidden="1" customHeight="1" x14ac:dyDescent="0.15">
      <c r="A84" s="876"/>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99"/>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900"/>
      <c r="AY84">
        <f t="shared" si="10"/>
        <v>0</v>
      </c>
    </row>
    <row r="85" spans="1:60" ht="18.75" hidden="1" customHeight="1" x14ac:dyDescent="0.15">
      <c r="A85" s="87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381</v>
      </c>
      <c r="AF85" s="247"/>
      <c r="AG85" s="247"/>
      <c r="AH85" s="247"/>
      <c r="AI85" s="247" t="s">
        <v>403</v>
      </c>
      <c r="AJ85" s="247"/>
      <c r="AK85" s="247"/>
      <c r="AL85" s="247"/>
      <c r="AM85" s="247" t="s">
        <v>500</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7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76"/>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381</v>
      </c>
      <c r="AF90" s="247"/>
      <c r="AG90" s="247"/>
      <c r="AH90" s="247"/>
      <c r="AI90" s="247" t="s">
        <v>403</v>
      </c>
      <c r="AJ90" s="247"/>
      <c r="AK90" s="247"/>
      <c r="AL90" s="247"/>
      <c r="AM90" s="247" t="s">
        <v>500</v>
      </c>
      <c r="AN90" s="247"/>
      <c r="AO90" s="247"/>
      <c r="AP90" s="247"/>
      <c r="AQ90" s="158" t="s">
        <v>231</v>
      </c>
      <c r="AR90" s="133"/>
      <c r="AS90" s="133"/>
      <c r="AT90" s="134"/>
      <c r="AU90" s="532" t="s">
        <v>134</v>
      </c>
      <c r="AV90" s="532"/>
      <c r="AW90" s="532"/>
      <c r="AX90" s="533"/>
      <c r="AY90">
        <f>COUNTA($G$92)</f>
        <v>0</v>
      </c>
    </row>
    <row r="91" spans="1:60" ht="18.75" hidden="1" customHeight="1" x14ac:dyDescent="0.15">
      <c r="A91" s="87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7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381</v>
      </c>
      <c r="AF95" s="247"/>
      <c r="AG95" s="247"/>
      <c r="AH95" s="247"/>
      <c r="AI95" s="247" t="s">
        <v>403</v>
      </c>
      <c r="AJ95" s="247"/>
      <c r="AK95" s="247"/>
      <c r="AL95" s="247"/>
      <c r="AM95" s="247" t="s">
        <v>500</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7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7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906" t="s">
        <v>13</v>
      </c>
      <c r="Z99" s="907"/>
      <c r="AA99" s="908"/>
      <c r="AB99" s="903" t="s">
        <v>14</v>
      </c>
      <c r="AC99" s="904"/>
      <c r="AD99" s="90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2.1" customHeight="1" x14ac:dyDescent="0.15">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5"/>
      <c r="Z100" s="866"/>
      <c r="AA100" s="867"/>
      <c r="AB100" s="480" t="s">
        <v>11</v>
      </c>
      <c r="AC100" s="480"/>
      <c r="AD100" s="480"/>
      <c r="AE100" s="538" t="s">
        <v>381</v>
      </c>
      <c r="AF100" s="539"/>
      <c r="AG100" s="539"/>
      <c r="AH100" s="540"/>
      <c r="AI100" s="538" t="s">
        <v>403</v>
      </c>
      <c r="AJ100" s="539"/>
      <c r="AK100" s="539"/>
      <c r="AL100" s="540"/>
      <c r="AM100" s="538" t="s">
        <v>500</v>
      </c>
      <c r="AN100" s="539"/>
      <c r="AO100" s="539"/>
      <c r="AP100" s="540"/>
      <c r="AQ100" s="317" t="s">
        <v>408</v>
      </c>
      <c r="AR100" s="318"/>
      <c r="AS100" s="318"/>
      <c r="AT100" s="319"/>
      <c r="AU100" s="317" t="s">
        <v>532</v>
      </c>
      <c r="AV100" s="318"/>
      <c r="AW100" s="318"/>
      <c r="AX100" s="320"/>
    </row>
    <row r="101" spans="1:60" ht="23.25" customHeight="1" x14ac:dyDescent="0.15">
      <c r="A101" s="418"/>
      <c r="B101" s="419"/>
      <c r="C101" s="419"/>
      <c r="D101" s="419"/>
      <c r="E101" s="419"/>
      <c r="F101" s="420"/>
      <c r="G101" s="108" t="s">
        <v>821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v>1</v>
      </c>
      <c r="AF101" s="282"/>
      <c r="AG101" s="282"/>
      <c r="AH101" s="282"/>
      <c r="AI101" s="282">
        <v>0</v>
      </c>
      <c r="AJ101" s="282"/>
      <c r="AK101" s="282"/>
      <c r="AL101" s="282"/>
      <c r="AM101" s="282">
        <v>1</v>
      </c>
      <c r="AN101" s="282"/>
      <c r="AO101" s="282"/>
      <c r="AP101" s="282"/>
      <c r="AQ101" s="282" t="s">
        <v>912</v>
      </c>
      <c r="AR101" s="282"/>
      <c r="AS101" s="282"/>
      <c r="AT101" s="282"/>
      <c r="AU101" s="218" t="s">
        <v>740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t="s">
        <v>740</v>
      </c>
      <c r="AV102" s="226"/>
      <c r="AW102" s="226"/>
      <c r="AX102" s="321"/>
    </row>
    <row r="103" spans="1:60" ht="32.1" customHeight="1" x14ac:dyDescent="0.15">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381</v>
      </c>
      <c r="AF103" s="247"/>
      <c r="AG103" s="247"/>
      <c r="AH103" s="247"/>
      <c r="AI103" s="247" t="s">
        <v>403</v>
      </c>
      <c r="AJ103" s="247"/>
      <c r="AK103" s="247"/>
      <c r="AL103" s="247"/>
      <c r="AM103" s="247" t="s">
        <v>500</v>
      </c>
      <c r="AN103" s="247"/>
      <c r="AO103" s="247"/>
      <c r="AP103" s="247"/>
      <c r="AQ103" s="279" t="s">
        <v>408</v>
      </c>
      <c r="AR103" s="280"/>
      <c r="AS103" s="280"/>
      <c r="AT103" s="280"/>
      <c r="AU103" s="279" t="s">
        <v>532</v>
      </c>
      <c r="AV103" s="280"/>
      <c r="AW103" s="280"/>
      <c r="AX103" s="281"/>
      <c r="AY103">
        <f>COUNTA($G$104)</f>
        <v>1</v>
      </c>
    </row>
    <row r="104" spans="1:60" ht="35.450000000000003" customHeight="1" x14ac:dyDescent="0.15">
      <c r="A104" s="418"/>
      <c r="B104" s="419"/>
      <c r="C104" s="419"/>
      <c r="D104" s="419"/>
      <c r="E104" s="419"/>
      <c r="F104" s="420"/>
      <c r="G104" s="108" t="s">
        <v>820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719</v>
      </c>
      <c r="AC104" s="545"/>
      <c r="AD104" s="546"/>
      <c r="AE104" s="282">
        <v>1</v>
      </c>
      <c r="AF104" s="282"/>
      <c r="AG104" s="282"/>
      <c r="AH104" s="282"/>
      <c r="AI104" s="282">
        <v>1</v>
      </c>
      <c r="AJ104" s="282"/>
      <c r="AK104" s="282"/>
      <c r="AL104" s="282"/>
      <c r="AM104" s="282">
        <v>1</v>
      </c>
      <c r="AN104" s="282"/>
      <c r="AO104" s="282"/>
      <c r="AP104" s="282"/>
      <c r="AQ104" s="282" t="s">
        <v>912</v>
      </c>
      <c r="AR104" s="282"/>
      <c r="AS104" s="282"/>
      <c r="AT104" s="282"/>
      <c r="AU104" s="282" t="s">
        <v>740</v>
      </c>
      <c r="AV104" s="282"/>
      <c r="AW104" s="282"/>
      <c r="AX104" s="283"/>
      <c r="AY104">
        <f>$AY$103</f>
        <v>1</v>
      </c>
    </row>
    <row r="105" spans="1:60" ht="35.450000000000003"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719</v>
      </c>
      <c r="AC105" s="468"/>
      <c r="AD105" s="469"/>
      <c r="AE105" s="282">
        <v>1</v>
      </c>
      <c r="AF105" s="282"/>
      <c r="AG105" s="282"/>
      <c r="AH105" s="282"/>
      <c r="AI105" s="282">
        <v>2</v>
      </c>
      <c r="AJ105" s="282"/>
      <c r="AK105" s="282"/>
      <c r="AL105" s="282"/>
      <c r="AM105" s="282">
        <v>2</v>
      </c>
      <c r="AN105" s="282"/>
      <c r="AO105" s="282"/>
      <c r="AP105" s="282"/>
      <c r="AQ105" s="282">
        <v>2</v>
      </c>
      <c r="AR105" s="282"/>
      <c r="AS105" s="282"/>
      <c r="AT105" s="282"/>
      <c r="AU105" s="282" t="s">
        <v>740</v>
      </c>
      <c r="AV105" s="282"/>
      <c r="AW105" s="282"/>
      <c r="AX105" s="283"/>
      <c r="AY105">
        <f>$AY$103</f>
        <v>1</v>
      </c>
    </row>
    <row r="106" spans="1:60" ht="32.1" hidden="1" customHeight="1" x14ac:dyDescent="0.15">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381</v>
      </c>
      <c r="AF106" s="247"/>
      <c r="AG106" s="247"/>
      <c r="AH106" s="247"/>
      <c r="AI106" s="247" t="s">
        <v>403</v>
      </c>
      <c r="AJ106" s="247"/>
      <c r="AK106" s="247"/>
      <c r="AL106" s="247"/>
      <c r="AM106" s="247" t="s">
        <v>500</v>
      </c>
      <c r="AN106" s="247"/>
      <c r="AO106" s="247"/>
      <c r="AP106" s="247"/>
      <c r="AQ106" s="279" t="s">
        <v>408</v>
      </c>
      <c r="AR106" s="280"/>
      <c r="AS106" s="280"/>
      <c r="AT106" s="280"/>
      <c r="AU106" s="279" t="s">
        <v>532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2.1" hidden="1" customHeight="1" x14ac:dyDescent="0.15">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381</v>
      </c>
      <c r="AF109" s="247"/>
      <c r="AG109" s="247"/>
      <c r="AH109" s="247"/>
      <c r="AI109" s="247" t="s">
        <v>403</v>
      </c>
      <c r="AJ109" s="247"/>
      <c r="AK109" s="247"/>
      <c r="AL109" s="247"/>
      <c r="AM109" s="247" t="s">
        <v>500</v>
      </c>
      <c r="AN109" s="247"/>
      <c r="AO109" s="247"/>
      <c r="AP109" s="247"/>
      <c r="AQ109" s="279" t="s">
        <v>408</v>
      </c>
      <c r="AR109" s="280"/>
      <c r="AS109" s="280"/>
      <c r="AT109" s="280"/>
      <c r="AU109" s="279" t="s">
        <v>532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2.1" hidden="1" customHeight="1" x14ac:dyDescent="0.15">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381</v>
      </c>
      <c r="AF112" s="247"/>
      <c r="AG112" s="247"/>
      <c r="AH112" s="247"/>
      <c r="AI112" s="247" t="s">
        <v>403</v>
      </c>
      <c r="AJ112" s="247"/>
      <c r="AK112" s="247"/>
      <c r="AL112" s="247"/>
      <c r="AM112" s="247" t="s">
        <v>500</v>
      </c>
      <c r="AN112" s="247"/>
      <c r="AO112" s="247"/>
      <c r="AP112" s="247"/>
      <c r="AQ112" s="279" t="s">
        <v>408</v>
      </c>
      <c r="AR112" s="280"/>
      <c r="AS112" s="280"/>
      <c r="AT112" s="280"/>
      <c r="AU112" s="279" t="s">
        <v>532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381</v>
      </c>
      <c r="AF115" s="247"/>
      <c r="AG115" s="247"/>
      <c r="AH115" s="247"/>
      <c r="AI115" s="247" t="s">
        <v>403</v>
      </c>
      <c r="AJ115" s="247"/>
      <c r="AK115" s="247"/>
      <c r="AL115" s="247"/>
      <c r="AM115" s="247" t="s">
        <v>500</v>
      </c>
      <c r="AN115" s="247"/>
      <c r="AO115" s="247"/>
      <c r="AP115" s="247"/>
      <c r="AQ115" s="589" t="s">
        <v>533</v>
      </c>
      <c r="AR115" s="590"/>
      <c r="AS115" s="590"/>
      <c r="AT115" s="590"/>
      <c r="AU115" s="590"/>
      <c r="AV115" s="590"/>
      <c r="AW115" s="590"/>
      <c r="AX115" s="591"/>
    </row>
    <row r="116" spans="1:51" ht="23.25" customHeight="1" x14ac:dyDescent="0.15">
      <c r="A116" s="435"/>
      <c r="B116" s="436"/>
      <c r="C116" s="436"/>
      <c r="D116" s="436"/>
      <c r="E116" s="436"/>
      <c r="F116" s="437"/>
      <c r="G116" s="387" t="s">
        <v>720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721</v>
      </c>
      <c r="AC116" s="462"/>
      <c r="AD116" s="463"/>
      <c r="AE116" s="282">
        <v>4.5</v>
      </c>
      <c r="AF116" s="282"/>
      <c r="AG116" s="282"/>
      <c r="AH116" s="282"/>
      <c r="AI116" s="282">
        <v>6.9</v>
      </c>
      <c r="AJ116" s="282"/>
      <c r="AK116" s="282"/>
      <c r="AL116" s="282"/>
      <c r="AM116" s="282">
        <v>6.7</v>
      </c>
      <c r="AN116" s="282"/>
      <c r="AO116" s="282"/>
      <c r="AP116" s="282"/>
      <c r="AQ116" s="218">
        <v>8.6999999999999993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722</v>
      </c>
      <c r="AC117" s="472"/>
      <c r="AD117" s="473"/>
      <c r="AE117" s="550" t="s">
        <v>723</v>
      </c>
      <c r="AF117" s="550"/>
      <c r="AG117" s="550"/>
      <c r="AH117" s="550"/>
      <c r="AI117" s="550" t="s">
        <v>743</v>
      </c>
      <c r="AJ117" s="550"/>
      <c r="AK117" s="550"/>
      <c r="AL117" s="550"/>
      <c r="AM117" s="550" t="s">
        <v>744</v>
      </c>
      <c r="AN117" s="550"/>
      <c r="AO117" s="550"/>
      <c r="AP117" s="550"/>
      <c r="AQ117" s="550" t="s">
        <v>742</v>
      </c>
      <c r="AR117" s="550"/>
      <c r="AS117" s="550"/>
      <c r="AT117" s="550"/>
      <c r="AU117" s="550"/>
      <c r="AV117" s="550"/>
      <c r="AW117" s="550"/>
      <c r="AX117" s="551"/>
    </row>
    <row r="118" spans="1:51" ht="23.4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381</v>
      </c>
      <c r="AF118" s="247"/>
      <c r="AG118" s="247"/>
      <c r="AH118" s="247"/>
      <c r="AI118" s="247" t="s">
        <v>403</v>
      </c>
      <c r="AJ118" s="247"/>
      <c r="AK118" s="247"/>
      <c r="AL118" s="247"/>
      <c r="AM118" s="247" t="s">
        <v>500</v>
      </c>
      <c r="AN118" s="247"/>
      <c r="AO118" s="247"/>
      <c r="AP118" s="247"/>
      <c r="AQ118" s="589" t="s">
        <v>533</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822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724</v>
      </c>
      <c r="AC119" s="462"/>
      <c r="AD119" s="463"/>
      <c r="AE119" s="282">
        <v>25</v>
      </c>
      <c r="AF119" s="282"/>
      <c r="AG119" s="282"/>
      <c r="AH119" s="282"/>
      <c r="AI119" s="282">
        <v>48</v>
      </c>
      <c r="AJ119" s="282"/>
      <c r="AK119" s="282"/>
      <c r="AL119" s="282"/>
      <c r="AM119" s="282">
        <v>50</v>
      </c>
      <c r="AN119" s="282"/>
      <c r="AO119" s="282"/>
      <c r="AP119" s="282"/>
      <c r="AQ119" s="282">
        <v>34</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725</v>
      </c>
      <c r="AC120" s="472"/>
      <c r="AD120" s="473"/>
      <c r="AE120" s="550" t="s">
        <v>726</v>
      </c>
      <c r="AF120" s="550"/>
      <c r="AG120" s="550"/>
      <c r="AH120" s="550"/>
      <c r="AI120" s="550" t="s">
        <v>727</v>
      </c>
      <c r="AJ120" s="550"/>
      <c r="AK120" s="550"/>
      <c r="AL120" s="550"/>
      <c r="AM120" s="550" t="s">
        <v>745</v>
      </c>
      <c r="AN120" s="550"/>
      <c r="AO120" s="550"/>
      <c r="AP120" s="550"/>
      <c r="AQ120" s="550" t="s">
        <v>819</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381</v>
      </c>
      <c r="AF121" s="247"/>
      <c r="AG121" s="247"/>
      <c r="AH121" s="247"/>
      <c r="AI121" s="247" t="s">
        <v>403</v>
      </c>
      <c r="AJ121" s="247"/>
      <c r="AK121" s="247"/>
      <c r="AL121" s="247"/>
      <c r="AM121" s="247" t="s">
        <v>500</v>
      </c>
      <c r="AN121" s="247"/>
      <c r="AO121" s="247"/>
      <c r="AP121" s="247"/>
      <c r="AQ121" s="589" t="s">
        <v>533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353</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381</v>
      </c>
      <c r="AF124" s="247"/>
      <c r="AG124" s="247"/>
      <c r="AH124" s="247"/>
      <c r="AI124" s="247" t="s">
        <v>403</v>
      </c>
      <c r="AJ124" s="247"/>
      <c r="AK124" s="247"/>
      <c r="AL124" s="247"/>
      <c r="AM124" s="247" t="s">
        <v>500</v>
      </c>
      <c r="AN124" s="247"/>
      <c r="AO124" s="247"/>
      <c r="AP124" s="247"/>
      <c r="AQ124" s="589" t="s">
        <v>533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353</v>
      </c>
      <c r="H125" s="387"/>
      <c r="I125" s="387"/>
      <c r="J125" s="387"/>
      <c r="K125" s="387"/>
      <c r="L125" s="387"/>
      <c r="M125" s="387"/>
      <c r="N125" s="387"/>
      <c r="O125" s="387"/>
      <c r="P125" s="387"/>
      <c r="Q125" s="387"/>
      <c r="R125" s="387"/>
      <c r="S125" s="387"/>
      <c r="T125" s="387"/>
      <c r="U125" s="387"/>
      <c r="V125" s="387"/>
      <c r="W125" s="387"/>
      <c r="X125" s="94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2"/>
      <c r="Y126" s="470" t="s">
        <v>49</v>
      </c>
      <c r="Z126" s="444"/>
      <c r="AA126" s="445"/>
      <c r="AB126" s="471" t="s">
        <v>728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8"/>
      <c r="Z127" s="939"/>
      <c r="AA127" s="940"/>
      <c r="AB127" s="407" t="s">
        <v>11</v>
      </c>
      <c r="AC127" s="408"/>
      <c r="AD127" s="409"/>
      <c r="AE127" s="247" t="s">
        <v>381</v>
      </c>
      <c r="AF127" s="247"/>
      <c r="AG127" s="247"/>
      <c r="AH127" s="247"/>
      <c r="AI127" s="247" t="s">
        <v>403</v>
      </c>
      <c r="AJ127" s="247"/>
      <c r="AK127" s="247"/>
      <c r="AL127" s="247"/>
      <c r="AM127" s="247" t="s">
        <v>500</v>
      </c>
      <c r="AN127" s="247"/>
      <c r="AO127" s="247"/>
      <c r="AP127" s="247"/>
      <c r="AQ127" s="589" t="s">
        <v>533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396</v>
      </c>
      <c r="B130" s="186"/>
      <c r="C130" s="185" t="s">
        <v>235</v>
      </c>
      <c r="D130" s="186"/>
      <c r="E130" s="170" t="s">
        <v>264</v>
      </c>
      <c r="F130" s="171"/>
      <c r="G130" s="172" t="s">
        <v>397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381</v>
      </c>
      <c r="AF132" s="133"/>
      <c r="AG132" s="133"/>
      <c r="AH132" s="134"/>
      <c r="AI132" s="158" t="s">
        <v>403</v>
      </c>
      <c r="AJ132" s="133"/>
      <c r="AK132" s="133"/>
      <c r="AL132" s="134"/>
      <c r="AM132" s="158" t="s">
        <v>690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710</v>
      </c>
      <c r="AR133" s="200"/>
      <c r="AS133" s="136" t="s">
        <v>232</v>
      </c>
      <c r="AT133" s="137"/>
      <c r="AU133" s="201" t="s">
        <v>710</v>
      </c>
      <c r="AV133" s="201"/>
      <c r="AW133" s="136" t="s">
        <v>179</v>
      </c>
      <c r="AX133" s="196"/>
      <c r="AY133">
        <f>$AY$132</f>
        <v>1</v>
      </c>
    </row>
    <row r="134" spans="1:51" ht="39.75" customHeight="1" x14ac:dyDescent="0.15">
      <c r="A134" s="190"/>
      <c r="B134" s="187"/>
      <c r="C134" s="181"/>
      <c r="D134" s="187"/>
      <c r="E134" s="181"/>
      <c r="F134" s="182"/>
      <c r="G134" s="107" t="s">
        <v>901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730</v>
      </c>
      <c r="AC134" s="206"/>
      <c r="AD134" s="206"/>
      <c r="AE134" s="207">
        <v>72</v>
      </c>
      <c r="AF134" s="208"/>
      <c r="AG134" s="208"/>
      <c r="AH134" s="208"/>
      <c r="AI134" s="207">
        <v>77</v>
      </c>
      <c r="AJ134" s="208"/>
      <c r="AK134" s="208"/>
      <c r="AL134" s="208"/>
      <c r="AM134" s="207">
        <v>78</v>
      </c>
      <c r="AN134" s="208"/>
      <c r="AO134" s="208"/>
      <c r="AP134" s="208"/>
      <c r="AQ134" s="207" t="s">
        <v>710</v>
      </c>
      <c r="AR134" s="208"/>
      <c r="AS134" s="208"/>
      <c r="AT134" s="208"/>
      <c r="AU134" s="207" t="s">
        <v>710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t="s">
        <v>710</v>
      </c>
      <c r="AF135" s="208"/>
      <c r="AG135" s="208"/>
      <c r="AH135" s="208"/>
      <c r="AI135" s="207" t="s">
        <v>710</v>
      </c>
      <c r="AJ135" s="208"/>
      <c r="AK135" s="208"/>
      <c r="AL135" s="208"/>
      <c r="AM135" s="207" t="s">
        <v>741</v>
      </c>
      <c r="AN135" s="208"/>
      <c r="AO135" s="208"/>
      <c r="AP135" s="208"/>
      <c r="AQ135" s="207" t="s">
        <v>710</v>
      </c>
      <c r="AR135" s="208"/>
      <c r="AS135" s="208"/>
      <c r="AT135" s="208"/>
      <c r="AU135" s="207" t="s">
        <v>710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381</v>
      </c>
      <c r="AF136" s="133"/>
      <c r="AG136" s="133"/>
      <c r="AH136" s="134"/>
      <c r="AI136" s="158" t="s">
        <v>403</v>
      </c>
      <c r="AJ136" s="133"/>
      <c r="AK136" s="133"/>
      <c r="AL136" s="134"/>
      <c r="AM136" s="158" t="s">
        <v>690</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710</v>
      </c>
      <c r="AR137" s="200"/>
      <c r="AS137" s="136" t="s">
        <v>232</v>
      </c>
      <c r="AT137" s="137"/>
      <c r="AU137" s="201" t="s">
        <v>710</v>
      </c>
      <c r="AV137" s="201"/>
      <c r="AW137" s="136" t="s">
        <v>179</v>
      </c>
      <c r="AX137" s="196"/>
      <c r="AY137">
        <f>$AY$136</f>
        <v>1</v>
      </c>
    </row>
    <row r="138" spans="1:51" ht="39.75" customHeight="1" x14ac:dyDescent="0.15">
      <c r="A138" s="190"/>
      <c r="B138" s="187"/>
      <c r="C138" s="181"/>
      <c r="D138" s="187"/>
      <c r="E138" s="181"/>
      <c r="F138" s="182"/>
      <c r="G138" s="107" t="s">
        <v>902</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730</v>
      </c>
      <c r="AC138" s="206"/>
      <c r="AD138" s="206"/>
      <c r="AE138" s="207">
        <v>161</v>
      </c>
      <c r="AF138" s="208"/>
      <c r="AG138" s="208"/>
      <c r="AH138" s="208"/>
      <c r="AI138" s="207">
        <v>166</v>
      </c>
      <c r="AJ138" s="208"/>
      <c r="AK138" s="208"/>
      <c r="AL138" s="208"/>
      <c r="AM138" s="207">
        <v>174</v>
      </c>
      <c r="AN138" s="208"/>
      <c r="AO138" s="208"/>
      <c r="AP138" s="208"/>
      <c r="AQ138" s="207" t="s">
        <v>710</v>
      </c>
      <c r="AR138" s="208"/>
      <c r="AS138" s="208"/>
      <c r="AT138" s="208"/>
      <c r="AU138" s="207" t="s">
        <v>710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730</v>
      </c>
      <c r="AC139" s="214"/>
      <c r="AD139" s="214"/>
      <c r="AE139" s="207" t="s">
        <v>710</v>
      </c>
      <c r="AF139" s="208"/>
      <c r="AG139" s="208"/>
      <c r="AH139" s="208"/>
      <c r="AI139" s="207" t="s">
        <v>710</v>
      </c>
      <c r="AJ139" s="208"/>
      <c r="AK139" s="208"/>
      <c r="AL139" s="208"/>
      <c r="AM139" s="207" t="s">
        <v>741</v>
      </c>
      <c r="AN139" s="208"/>
      <c r="AO139" s="208"/>
      <c r="AP139" s="208"/>
      <c r="AQ139" s="207" t="s">
        <v>710</v>
      </c>
      <c r="AR139" s="208"/>
      <c r="AS139" s="208"/>
      <c r="AT139" s="208"/>
      <c r="AU139" s="207" t="s">
        <v>710</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381</v>
      </c>
      <c r="AF140" s="133"/>
      <c r="AG140" s="133"/>
      <c r="AH140" s="134"/>
      <c r="AI140" s="158" t="s">
        <v>403</v>
      </c>
      <c r="AJ140" s="133"/>
      <c r="AK140" s="133"/>
      <c r="AL140" s="134"/>
      <c r="AM140" s="158" t="s">
        <v>690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381</v>
      </c>
      <c r="AF144" s="133"/>
      <c r="AG144" s="133"/>
      <c r="AH144" s="134"/>
      <c r="AI144" s="158" t="s">
        <v>403</v>
      </c>
      <c r="AJ144" s="133"/>
      <c r="AK144" s="133"/>
      <c r="AL144" s="134"/>
      <c r="AM144" s="158" t="s">
        <v>690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381</v>
      </c>
      <c r="AF148" s="133"/>
      <c r="AG148" s="133"/>
      <c r="AH148" s="134"/>
      <c r="AI148" s="158" t="s">
        <v>403</v>
      </c>
      <c r="AJ148" s="133"/>
      <c r="AK148" s="133"/>
      <c r="AL148" s="134"/>
      <c r="AM148" s="158" t="s">
        <v>690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3.1"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3.1"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3.1"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3.1"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3.1"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3.1"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3.1"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3.1"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3.1"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3.1"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3.1"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3.1"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3.1"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3.1"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3.1"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3.1"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3.1"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3.1"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3.1"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3.1"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3.1"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3.1"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3.1"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3.1"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3.1"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3.1"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3.1"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3.1"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3.1"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3.1"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381</v>
      </c>
      <c r="AF192" s="133"/>
      <c r="AG192" s="133"/>
      <c r="AH192" s="134"/>
      <c r="AI192" s="158" t="s">
        <v>403</v>
      </c>
      <c r="AJ192" s="133"/>
      <c r="AK192" s="133"/>
      <c r="AL192" s="134"/>
      <c r="AM192" s="158" t="s">
        <v>690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381</v>
      </c>
      <c r="AF196" s="133"/>
      <c r="AG196" s="133"/>
      <c r="AH196" s="134"/>
      <c r="AI196" s="158" t="s">
        <v>403</v>
      </c>
      <c r="AJ196" s="133"/>
      <c r="AK196" s="133"/>
      <c r="AL196" s="134"/>
      <c r="AM196" s="158" t="s">
        <v>690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381</v>
      </c>
      <c r="AF200" s="133"/>
      <c r="AG200" s="133"/>
      <c r="AH200" s="134"/>
      <c r="AI200" s="158" t="s">
        <v>403</v>
      </c>
      <c r="AJ200" s="133"/>
      <c r="AK200" s="133"/>
      <c r="AL200" s="134"/>
      <c r="AM200" s="158" t="s">
        <v>690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381</v>
      </c>
      <c r="AF204" s="133"/>
      <c r="AG204" s="133"/>
      <c r="AH204" s="134"/>
      <c r="AI204" s="158" t="s">
        <v>403</v>
      </c>
      <c r="AJ204" s="133"/>
      <c r="AK204" s="133"/>
      <c r="AL204" s="134"/>
      <c r="AM204" s="158" t="s">
        <v>690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381</v>
      </c>
      <c r="AF208" s="133"/>
      <c r="AG208" s="133"/>
      <c r="AH208" s="134"/>
      <c r="AI208" s="158" t="s">
        <v>403</v>
      </c>
      <c r="AJ208" s="133"/>
      <c r="AK208" s="133"/>
      <c r="AL208" s="134"/>
      <c r="AM208" s="158" t="s">
        <v>690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3.1"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3.1"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3.1"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3.1"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3.1"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3.1"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3.1"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3.1"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3.1"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3.1"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3.1"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3.1"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3.1"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3.1"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3.1"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3.1"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3.1"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3.1"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3.1"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3.1"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3.1"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3.1"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3.1"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3.1"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3.1"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3.1"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3.1"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3.1"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3.1"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3.1"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381</v>
      </c>
      <c r="AF252" s="133"/>
      <c r="AG252" s="133"/>
      <c r="AH252" s="134"/>
      <c r="AI252" s="158" t="s">
        <v>403</v>
      </c>
      <c r="AJ252" s="133"/>
      <c r="AK252" s="133"/>
      <c r="AL252" s="134"/>
      <c r="AM252" s="158" t="s">
        <v>690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381</v>
      </c>
      <c r="AF256" s="133"/>
      <c r="AG256" s="133"/>
      <c r="AH256" s="134"/>
      <c r="AI256" s="158" t="s">
        <v>403</v>
      </c>
      <c r="AJ256" s="133"/>
      <c r="AK256" s="133"/>
      <c r="AL256" s="134"/>
      <c r="AM256" s="158" t="s">
        <v>690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381</v>
      </c>
      <c r="AF260" s="133"/>
      <c r="AG260" s="133"/>
      <c r="AH260" s="134"/>
      <c r="AI260" s="158" t="s">
        <v>403</v>
      </c>
      <c r="AJ260" s="133"/>
      <c r="AK260" s="133"/>
      <c r="AL260" s="134"/>
      <c r="AM260" s="158" t="s">
        <v>690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381</v>
      </c>
      <c r="AF264" s="133"/>
      <c r="AG264" s="133"/>
      <c r="AH264" s="134"/>
      <c r="AI264" s="158" t="s">
        <v>403</v>
      </c>
      <c r="AJ264" s="133"/>
      <c r="AK264" s="133"/>
      <c r="AL264" s="134"/>
      <c r="AM264" s="158" t="s">
        <v>690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381</v>
      </c>
      <c r="AF268" s="133"/>
      <c r="AG268" s="133"/>
      <c r="AH268" s="134"/>
      <c r="AI268" s="158" t="s">
        <v>403</v>
      </c>
      <c r="AJ268" s="133"/>
      <c r="AK268" s="133"/>
      <c r="AL268" s="134"/>
      <c r="AM268" s="158" t="s">
        <v>690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3.1"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3.1"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3.1"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3.1"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3.1"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3.1"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3.1"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3.1"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3.1"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3.1"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3.1"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3.1"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3.1"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3.1"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3.1"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3.1"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3.1"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3.1"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3.1"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3.1"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3.1"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3.1"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3.1"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3.1"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3.1"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3.1"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3.1"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3.1"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3.1"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3.1"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381</v>
      </c>
      <c r="AF312" s="133"/>
      <c r="AG312" s="133"/>
      <c r="AH312" s="134"/>
      <c r="AI312" s="158" t="s">
        <v>403</v>
      </c>
      <c r="AJ312" s="133"/>
      <c r="AK312" s="133"/>
      <c r="AL312" s="134"/>
      <c r="AM312" s="158" t="s">
        <v>690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381</v>
      </c>
      <c r="AF316" s="133"/>
      <c r="AG316" s="133"/>
      <c r="AH316" s="134"/>
      <c r="AI316" s="158" t="s">
        <v>403</v>
      </c>
      <c r="AJ316" s="133"/>
      <c r="AK316" s="133"/>
      <c r="AL316" s="134"/>
      <c r="AM316" s="158" t="s">
        <v>690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381</v>
      </c>
      <c r="AF320" s="133"/>
      <c r="AG320" s="133"/>
      <c r="AH320" s="134"/>
      <c r="AI320" s="158" t="s">
        <v>403</v>
      </c>
      <c r="AJ320" s="133"/>
      <c r="AK320" s="133"/>
      <c r="AL320" s="134"/>
      <c r="AM320" s="158" t="s">
        <v>690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381</v>
      </c>
      <c r="AF324" s="133"/>
      <c r="AG324" s="133"/>
      <c r="AH324" s="134"/>
      <c r="AI324" s="158" t="s">
        <v>403</v>
      </c>
      <c r="AJ324" s="133"/>
      <c r="AK324" s="133"/>
      <c r="AL324" s="134"/>
      <c r="AM324" s="158" t="s">
        <v>690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381</v>
      </c>
      <c r="AF328" s="133"/>
      <c r="AG328" s="133"/>
      <c r="AH328" s="134"/>
      <c r="AI328" s="158" t="s">
        <v>403</v>
      </c>
      <c r="AJ328" s="133"/>
      <c r="AK328" s="133"/>
      <c r="AL328" s="134"/>
      <c r="AM328" s="158" t="s">
        <v>690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3.1"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3.1"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3.1"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3.1"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3.1"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3.1"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3.1"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3.1"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3.1"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3.1"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3.1"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3.1"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3.1"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3.1"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3.1"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3.1"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3.1"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3.1"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3.1"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3.1"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3.1"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3.1"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3.1"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3.1"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3.1"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3.1"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3.1"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3.1"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3.1"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3.1"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381</v>
      </c>
      <c r="AF372" s="133"/>
      <c r="AG372" s="133"/>
      <c r="AH372" s="134"/>
      <c r="AI372" s="158" t="s">
        <v>403</v>
      </c>
      <c r="AJ372" s="133"/>
      <c r="AK372" s="133"/>
      <c r="AL372" s="134"/>
      <c r="AM372" s="158" t="s">
        <v>690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381</v>
      </c>
      <c r="AF376" s="133"/>
      <c r="AG376" s="133"/>
      <c r="AH376" s="134"/>
      <c r="AI376" s="158" t="s">
        <v>403</v>
      </c>
      <c r="AJ376" s="133"/>
      <c r="AK376" s="133"/>
      <c r="AL376" s="134"/>
      <c r="AM376" s="158" t="s">
        <v>690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381</v>
      </c>
      <c r="AF380" s="133"/>
      <c r="AG380" s="133"/>
      <c r="AH380" s="134"/>
      <c r="AI380" s="158" t="s">
        <v>403</v>
      </c>
      <c r="AJ380" s="133"/>
      <c r="AK380" s="133"/>
      <c r="AL380" s="134"/>
      <c r="AM380" s="158" t="s">
        <v>690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381</v>
      </c>
      <c r="AF384" s="133"/>
      <c r="AG384" s="133"/>
      <c r="AH384" s="134"/>
      <c r="AI384" s="158" t="s">
        <v>403</v>
      </c>
      <c r="AJ384" s="133"/>
      <c r="AK384" s="133"/>
      <c r="AL384" s="134"/>
      <c r="AM384" s="158" t="s">
        <v>690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381</v>
      </c>
      <c r="AF388" s="133"/>
      <c r="AG388" s="133"/>
      <c r="AH388" s="134"/>
      <c r="AI388" s="158" t="s">
        <v>403</v>
      </c>
      <c r="AJ388" s="133"/>
      <c r="AK388" s="133"/>
      <c r="AL388" s="134"/>
      <c r="AM388" s="158" t="s">
        <v>690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3.1"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3.1"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3.1"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3.1"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3.1"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3.1"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3.1"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3.1"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3.1"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3.1"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3.1"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3.1"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3.1"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3.1"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3.1"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3.1"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3.1"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3.1"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3.1"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3.1"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3.1"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3.1"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3.1"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3.1"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3.1"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3.1"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3.1"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3.1"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3.1"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3.1"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662</v>
      </c>
      <c r="D430" s="943"/>
      <c r="E430" s="175" t="s">
        <v>390</v>
      </c>
      <c r="F430" s="909"/>
      <c r="G430" s="910" t="s">
        <v>251</v>
      </c>
      <c r="H430" s="126"/>
      <c r="I430" s="126"/>
      <c r="J430" s="911" t="s">
        <v>710</v>
      </c>
      <c r="K430" s="912"/>
      <c r="L430" s="912"/>
      <c r="M430" s="912"/>
      <c r="N430" s="912"/>
      <c r="O430" s="912"/>
      <c r="P430" s="912"/>
      <c r="Q430" s="912"/>
      <c r="R430" s="912"/>
      <c r="S430" s="912"/>
      <c r="T430" s="913"/>
      <c r="U430" s="587" t="s">
        <v>740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4"/>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534</v>
      </c>
      <c r="AJ431" s="334"/>
      <c r="AK431" s="334"/>
      <c r="AL431" s="158"/>
      <c r="AM431" s="334" t="s">
        <v>535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710</v>
      </c>
      <c r="AF432" s="201"/>
      <c r="AG432" s="136" t="s">
        <v>232</v>
      </c>
      <c r="AH432" s="137"/>
      <c r="AI432" s="335"/>
      <c r="AJ432" s="335"/>
      <c r="AK432" s="335"/>
      <c r="AL432" s="157"/>
      <c r="AM432" s="335"/>
      <c r="AN432" s="335"/>
      <c r="AO432" s="335"/>
      <c r="AP432" s="157"/>
      <c r="AQ432" s="250" t="s">
        <v>710</v>
      </c>
      <c r="AR432" s="201"/>
      <c r="AS432" s="136" t="s">
        <v>232</v>
      </c>
      <c r="AT432" s="137"/>
      <c r="AU432" s="201" t="s">
        <v>710</v>
      </c>
      <c r="AV432" s="201"/>
      <c r="AW432" s="136" t="s">
        <v>179</v>
      </c>
      <c r="AX432" s="196"/>
      <c r="AY432">
        <f>$AY$431</f>
        <v>1</v>
      </c>
    </row>
    <row r="433" spans="1:51" ht="23.25" customHeight="1" x14ac:dyDescent="0.15">
      <c r="A433" s="190"/>
      <c r="B433" s="187"/>
      <c r="C433" s="181"/>
      <c r="D433" s="187"/>
      <c r="E433" s="338"/>
      <c r="F433" s="339"/>
      <c r="G433" s="107" t="s">
        <v>710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710</v>
      </c>
      <c r="AC433" s="214"/>
      <c r="AD433" s="214"/>
      <c r="AE433" s="336" t="s">
        <v>710</v>
      </c>
      <c r="AF433" s="208"/>
      <c r="AG433" s="208"/>
      <c r="AH433" s="208"/>
      <c r="AI433" s="336" t="s">
        <v>710</v>
      </c>
      <c r="AJ433" s="208"/>
      <c r="AK433" s="208"/>
      <c r="AL433" s="208"/>
      <c r="AM433" s="336" t="s">
        <v>747</v>
      </c>
      <c r="AN433" s="208"/>
      <c r="AO433" s="208"/>
      <c r="AP433" s="337"/>
      <c r="AQ433" s="336" t="s">
        <v>710</v>
      </c>
      <c r="AR433" s="208"/>
      <c r="AS433" s="208"/>
      <c r="AT433" s="337"/>
      <c r="AU433" s="208" t="s">
        <v>710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710</v>
      </c>
      <c r="AC434" s="206"/>
      <c r="AD434" s="206"/>
      <c r="AE434" s="336" t="s">
        <v>710</v>
      </c>
      <c r="AF434" s="208"/>
      <c r="AG434" s="208"/>
      <c r="AH434" s="337"/>
      <c r="AI434" s="336" t="s">
        <v>710</v>
      </c>
      <c r="AJ434" s="208"/>
      <c r="AK434" s="208"/>
      <c r="AL434" s="208"/>
      <c r="AM434" s="336" t="s">
        <v>741</v>
      </c>
      <c r="AN434" s="208"/>
      <c r="AO434" s="208"/>
      <c r="AP434" s="337"/>
      <c r="AQ434" s="336" t="s">
        <v>710</v>
      </c>
      <c r="AR434" s="208"/>
      <c r="AS434" s="208"/>
      <c r="AT434" s="337"/>
      <c r="AU434" s="208" t="s">
        <v>710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710</v>
      </c>
      <c r="AF435" s="208"/>
      <c r="AG435" s="208"/>
      <c r="AH435" s="337"/>
      <c r="AI435" s="336" t="s">
        <v>710</v>
      </c>
      <c r="AJ435" s="208"/>
      <c r="AK435" s="208"/>
      <c r="AL435" s="208"/>
      <c r="AM435" s="336" t="s">
        <v>748</v>
      </c>
      <c r="AN435" s="208"/>
      <c r="AO435" s="208"/>
      <c r="AP435" s="337"/>
      <c r="AQ435" s="336" t="s">
        <v>710</v>
      </c>
      <c r="AR435" s="208"/>
      <c r="AS435" s="208"/>
      <c r="AT435" s="337"/>
      <c r="AU435" s="208" t="s">
        <v>710</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534</v>
      </c>
      <c r="AJ436" s="334"/>
      <c r="AK436" s="334"/>
      <c r="AL436" s="158"/>
      <c r="AM436" s="334" t="s">
        <v>535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534</v>
      </c>
      <c r="AJ441" s="334"/>
      <c r="AK441" s="334"/>
      <c r="AL441" s="158"/>
      <c r="AM441" s="334" t="s">
        <v>535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534</v>
      </c>
      <c r="AJ446" s="334"/>
      <c r="AK446" s="334"/>
      <c r="AL446" s="158"/>
      <c r="AM446" s="334" t="s">
        <v>535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534</v>
      </c>
      <c r="AJ451" s="334"/>
      <c r="AK451" s="334"/>
      <c r="AL451" s="158"/>
      <c r="AM451" s="334" t="s">
        <v>535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534</v>
      </c>
      <c r="AJ456" s="334"/>
      <c r="AK456" s="334"/>
      <c r="AL456" s="158"/>
      <c r="AM456" s="334" t="s">
        <v>535</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740</v>
      </c>
      <c r="AF457" s="201"/>
      <c r="AG457" s="136" t="s">
        <v>232</v>
      </c>
      <c r="AH457" s="137"/>
      <c r="AI457" s="335"/>
      <c r="AJ457" s="335"/>
      <c r="AK457" s="335"/>
      <c r="AL457" s="157"/>
      <c r="AM457" s="335"/>
      <c r="AN457" s="335"/>
      <c r="AO457" s="335"/>
      <c r="AP457" s="157"/>
      <c r="AQ457" s="250" t="s">
        <v>750</v>
      </c>
      <c r="AR457" s="201"/>
      <c r="AS457" s="136" t="s">
        <v>232</v>
      </c>
      <c r="AT457" s="137"/>
      <c r="AU457" s="201" t="s">
        <v>751</v>
      </c>
      <c r="AV457" s="201"/>
      <c r="AW457" s="136" t="s">
        <v>179</v>
      </c>
      <c r="AX457" s="196"/>
      <c r="AY457">
        <f>$AY$456</f>
        <v>1</v>
      </c>
    </row>
    <row r="458" spans="1:51" ht="23.25" customHeight="1" x14ac:dyDescent="0.15">
      <c r="A458" s="190"/>
      <c r="B458" s="187"/>
      <c r="C458" s="181"/>
      <c r="D458" s="187"/>
      <c r="E458" s="338"/>
      <c r="F458" s="339"/>
      <c r="G458" s="107" t="s">
        <v>740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740</v>
      </c>
      <c r="AC458" s="214"/>
      <c r="AD458" s="214"/>
      <c r="AE458" s="336" t="s">
        <v>740</v>
      </c>
      <c r="AF458" s="208"/>
      <c r="AG458" s="208"/>
      <c r="AH458" s="208"/>
      <c r="AI458" s="336" t="s">
        <v>740</v>
      </c>
      <c r="AJ458" s="208"/>
      <c r="AK458" s="208"/>
      <c r="AL458" s="208"/>
      <c r="AM458" s="336" t="s">
        <v>740</v>
      </c>
      <c r="AN458" s="208"/>
      <c r="AO458" s="208"/>
      <c r="AP458" s="337"/>
      <c r="AQ458" s="336" t="s">
        <v>748</v>
      </c>
      <c r="AR458" s="208"/>
      <c r="AS458" s="208"/>
      <c r="AT458" s="337"/>
      <c r="AU458" s="208" t="s">
        <v>752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749</v>
      </c>
      <c r="AC459" s="206"/>
      <c r="AD459" s="206"/>
      <c r="AE459" s="336" t="s">
        <v>740</v>
      </c>
      <c r="AF459" s="208"/>
      <c r="AG459" s="208"/>
      <c r="AH459" s="337"/>
      <c r="AI459" s="336" t="s">
        <v>740</v>
      </c>
      <c r="AJ459" s="208"/>
      <c r="AK459" s="208"/>
      <c r="AL459" s="208"/>
      <c r="AM459" s="336" t="s">
        <v>740</v>
      </c>
      <c r="AN459" s="208"/>
      <c r="AO459" s="208"/>
      <c r="AP459" s="337"/>
      <c r="AQ459" s="336" t="s">
        <v>740</v>
      </c>
      <c r="AR459" s="208"/>
      <c r="AS459" s="208"/>
      <c r="AT459" s="337"/>
      <c r="AU459" s="208" t="s">
        <v>740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740</v>
      </c>
      <c r="AF460" s="208"/>
      <c r="AG460" s="208"/>
      <c r="AH460" s="337"/>
      <c r="AI460" s="336" t="s">
        <v>740</v>
      </c>
      <c r="AJ460" s="208"/>
      <c r="AK460" s="208"/>
      <c r="AL460" s="208"/>
      <c r="AM460" s="336" t="s">
        <v>740</v>
      </c>
      <c r="AN460" s="208"/>
      <c r="AO460" s="208"/>
      <c r="AP460" s="337"/>
      <c r="AQ460" s="336" t="s">
        <v>740</v>
      </c>
      <c r="AR460" s="208"/>
      <c r="AS460" s="208"/>
      <c r="AT460" s="337"/>
      <c r="AU460" s="208" t="s">
        <v>740</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534</v>
      </c>
      <c r="AJ461" s="334"/>
      <c r="AK461" s="334"/>
      <c r="AL461" s="158"/>
      <c r="AM461" s="334" t="s">
        <v>535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534</v>
      </c>
      <c r="AJ466" s="334"/>
      <c r="AK466" s="334"/>
      <c r="AL466" s="158"/>
      <c r="AM466" s="334" t="s">
        <v>535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534</v>
      </c>
      <c r="AJ471" s="334"/>
      <c r="AK471" s="334"/>
      <c r="AL471" s="158"/>
      <c r="AM471" s="334" t="s">
        <v>535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534</v>
      </c>
      <c r="AJ476" s="334"/>
      <c r="AK476" s="334"/>
      <c r="AL476" s="158"/>
      <c r="AM476" s="334" t="s">
        <v>535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393</v>
      </c>
      <c r="F484" s="176"/>
      <c r="G484" s="910" t="s">
        <v>251</v>
      </c>
      <c r="H484" s="126"/>
      <c r="I484" s="126"/>
      <c r="J484" s="911"/>
      <c r="K484" s="912"/>
      <c r="L484" s="912"/>
      <c r="M484" s="912"/>
      <c r="N484" s="912"/>
      <c r="O484" s="912"/>
      <c r="P484" s="912"/>
      <c r="Q484" s="912"/>
      <c r="R484" s="912"/>
      <c r="S484" s="912"/>
      <c r="T484" s="91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4"/>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534</v>
      </c>
      <c r="AJ485" s="334"/>
      <c r="AK485" s="334"/>
      <c r="AL485" s="158"/>
      <c r="AM485" s="334" t="s">
        <v>535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534</v>
      </c>
      <c r="AJ490" s="334"/>
      <c r="AK490" s="334"/>
      <c r="AL490" s="158"/>
      <c r="AM490" s="334" t="s">
        <v>535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534</v>
      </c>
      <c r="AJ495" s="334"/>
      <c r="AK495" s="334"/>
      <c r="AL495" s="158"/>
      <c r="AM495" s="334" t="s">
        <v>535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534</v>
      </c>
      <c r="AJ500" s="334"/>
      <c r="AK500" s="334"/>
      <c r="AL500" s="158"/>
      <c r="AM500" s="334" t="s">
        <v>535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534</v>
      </c>
      <c r="AJ505" s="334"/>
      <c r="AK505" s="334"/>
      <c r="AL505" s="158"/>
      <c r="AM505" s="334" t="s">
        <v>535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534</v>
      </c>
      <c r="AJ510" s="334"/>
      <c r="AK510" s="334"/>
      <c r="AL510" s="158"/>
      <c r="AM510" s="334" t="s">
        <v>535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534</v>
      </c>
      <c r="AJ515" s="334"/>
      <c r="AK515" s="334"/>
      <c r="AL515" s="158"/>
      <c r="AM515" s="334" t="s">
        <v>535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534</v>
      </c>
      <c r="AJ520" s="334"/>
      <c r="AK520" s="334"/>
      <c r="AL520" s="158"/>
      <c r="AM520" s="334" t="s">
        <v>535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534</v>
      </c>
      <c r="AJ525" s="334"/>
      <c r="AK525" s="334"/>
      <c r="AL525" s="158"/>
      <c r="AM525" s="334" t="s">
        <v>535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534</v>
      </c>
      <c r="AJ530" s="334"/>
      <c r="AK530" s="334"/>
      <c r="AL530" s="158"/>
      <c r="AM530" s="334" t="s">
        <v>535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394</v>
      </c>
      <c r="F538" s="176"/>
      <c r="G538" s="910" t="s">
        <v>251</v>
      </c>
      <c r="H538" s="126"/>
      <c r="I538" s="126"/>
      <c r="J538" s="911"/>
      <c r="K538" s="912"/>
      <c r="L538" s="912"/>
      <c r="M538" s="912"/>
      <c r="N538" s="912"/>
      <c r="O538" s="912"/>
      <c r="P538" s="912"/>
      <c r="Q538" s="912"/>
      <c r="R538" s="912"/>
      <c r="S538" s="912"/>
      <c r="T538" s="91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4"/>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534</v>
      </c>
      <c r="AJ539" s="334"/>
      <c r="AK539" s="334"/>
      <c r="AL539" s="158"/>
      <c r="AM539" s="334" t="s">
        <v>535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534</v>
      </c>
      <c r="AJ544" s="334"/>
      <c r="AK544" s="334"/>
      <c r="AL544" s="158"/>
      <c r="AM544" s="334" t="s">
        <v>535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534</v>
      </c>
      <c r="AJ549" s="334"/>
      <c r="AK549" s="334"/>
      <c r="AL549" s="158"/>
      <c r="AM549" s="334" t="s">
        <v>535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534</v>
      </c>
      <c r="AJ554" s="334"/>
      <c r="AK554" s="334"/>
      <c r="AL554" s="158"/>
      <c r="AM554" s="334" t="s">
        <v>535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534</v>
      </c>
      <c r="AJ559" s="334"/>
      <c r="AK559" s="334"/>
      <c r="AL559" s="158"/>
      <c r="AM559" s="334" t="s">
        <v>535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534</v>
      </c>
      <c r="AJ564" s="334"/>
      <c r="AK564" s="334"/>
      <c r="AL564" s="158"/>
      <c r="AM564" s="334" t="s">
        <v>535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534</v>
      </c>
      <c r="AJ569" s="334"/>
      <c r="AK569" s="334"/>
      <c r="AL569" s="158"/>
      <c r="AM569" s="334" t="s">
        <v>535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534</v>
      </c>
      <c r="AJ574" s="334"/>
      <c r="AK574" s="334"/>
      <c r="AL574" s="158"/>
      <c r="AM574" s="334" t="s">
        <v>535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534</v>
      </c>
      <c r="AJ579" s="334"/>
      <c r="AK579" s="334"/>
      <c r="AL579" s="158"/>
      <c r="AM579" s="334" t="s">
        <v>535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534</v>
      </c>
      <c r="AJ584" s="334"/>
      <c r="AK584" s="334"/>
      <c r="AL584" s="158"/>
      <c r="AM584" s="334" t="s">
        <v>535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393</v>
      </c>
      <c r="F592" s="176"/>
      <c r="G592" s="910" t="s">
        <v>251</v>
      </c>
      <c r="H592" s="126"/>
      <c r="I592" s="126"/>
      <c r="J592" s="911"/>
      <c r="K592" s="912"/>
      <c r="L592" s="912"/>
      <c r="M592" s="912"/>
      <c r="N592" s="912"/>
      <c r="O592" s="912"/>
      <c r="P592" s="912"/>
      <c r="Q592" s="912"/>
      <c r="R592" s="912"/>
      <c r="S592" s="912"/>
      <c r="T592" s="91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4"/>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534</v>
      </c>
      <c r="AJ593" s="334"/>
      <c r="AK593" s="334"/>
      <c r="AL593" s="158"/>
      <c r="AM593" s="334" t="s">
        <v>535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534</v>
      </c>
      <c r="AJ598" s="334"/>
      <c r="AK598" s="334"/>
      <c r="AL598" s="158"/>
      <c r="AM598" s="334" t="s">
        <v>535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534</v>
      </c>
      <c r="AJ603" s="334"/>
      <c r="AK603" s="334"/>
      <c r="AL603" s="158"/>
      <c r="AM603" s="334" t="s">
        <v>535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534</v>
      </c>
      <c r="AJ608" s="334"/>
      <c r="AK608" s="334"/>
      <c r="AL608" s="158"/>
      <c r="AM608" s="334" t="s">
        <v>535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534</v>
      </c>
      <c r="AJ613" s="334"/>
      <c r="AK613" s="334"/>
      <c r="AL613" s="158"/>
      <c r="AM613" s="334" t="s">
        <v>535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534</v>
      </c>
      <c r="AJ618" s="334"/>
      <c r="AK618" s="334"/>
      <c r="AL618" s="158"/>
      <c r="AM618" s="334" t="s">
        <v>535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534</v>
      </c>
      <c r="AJ623" s="334"/>
      <c r="AK623" s="334"/>
      <c r="AL623" s="158"/>
      <c r="AM623" s="334" t="s">
        <v>535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534</v>
      </c>
      <c r="AJ628" s="334"/>
      <c r="AK628" s="334"/>
      <c r="AL628" s="158"/>
      <c r="AM628" s="334" t="s">
        <v>535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534</v>
      </c>
      <c r="AJ633" s="334"/>
      <c r="AK633" s="334"/>
      <c r="AL633" s="158"/>
      <c r="AM633" s="334" t="s">
        <v>535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534</v>
      </c>
      <c r="AJ638" s="334"/>
      <c r="AK638" s="334"/>
      <c r="AL638" s="158"/>
      <c r="AM638" s="334" t="s">
        <v>535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394</v>
      </c>
      <c r="F646" s="176"/>
      <c r="G646" s="910" t="s">
        <v>251</v>
      </c>
      <c r="H646" s="126"/>
      <c r="I646" s="126"/>
      <c r="J646" s="911"/>
      <c r="K646" s="912"/>
      <c r="L646" s="912"/>
      <c r="M646" s="912"/>
      <c r="N646" s="912"/>
      <c r="O646" s="912"/>
      <c r="P646" s="912"/>
      <c r="Q646" s="912"/>
      <c r="R646" s="912"/>
      <c r="S646" s="912"/>
      <c r="T646" s="91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4"/>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534</v>
      </c>
      <c r="AJ647" s="334"/>
      <c r="AK647" s="334"/>
      <c r="AL647" s="158"/>
      <c r="AM647" s="334" t="s">
        <v>535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534</v>
      </c>
      <c r="AJ652" s="334"/>
      <c r="AK652" s="334"/>
      <c r="AL652" s="158"/>
      <c r="AM652" s="334" t="s">
        <v>535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534</v>
      </c>
      <c r="AJ657" s="334"/>
      <c r="AK657" s="334"/>
      <c r="AL657" s="158"/>
      <c r="AM657" s="334" t="s">
        <v>535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534</v>
      </c>
      <c r="AJ662" s="334"/>
      <c r="AK662" s="334"/>
      <c r="AL662" s="158"/>
      <c r="AM662" s="334" t="s">
        <v>535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534</v>
      </c>
      <c r="AJ667" s="334"/>
      <c r="AK667" s="334"/>
      <c r="AL667" s="158"/>
      <c r="AM667" s="334" t="s">
        <v>535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534</v>
      </c>
      <c r="AJ672" s="334"/>
      <c r="AK672" s="334"/>
      <c r="AL672" s="158"/>
      <c r="AM672" s="334" t="s">
        <v>535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534</v>
      </c>
      <c r="AJ677" s="334"/>
      <c r="AK677" s="334"/>
      <c r="AL677" s="158"/>
      <c r="AM677" s="334" t="s">
        <v>535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534</v>
      </c>
      <c r="AJ682" s="334"/>
      <c r="AK682" s="334"/>
      <c r="AL682" s="158"/>
      <c r="AM682" s="334" t="s">
        <v>535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534</v>
      </c>
      <c r="AJ687" s="334"/>
      <c r="AK687" s="334"/>
      <c r="AL687" s="158"/>
      <c r="AM687" s="334" t="s">
        <v>535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534</v>
      </c>
      <c r="AJ692" s="334"/>
      <c r="AK692" s="334"/>
      <c r="AL692" s="158"/>
      <c r="AM692" s="334" t="s">
        <v>535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9.7" customHeight="1" x14ac:dyDescent="0.15">
      <c r="A702" s="881" t="s">
        <v>140</v>
      </c>
      <c r="B702" s="882"/>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49.7" customHeight="1" x14ac:dyDescent="0.15">
      <c r="A703" s="883"/>
      <c r="B703" s="884"/>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49.7" customHeight="1" x14ac:dyDescent="0.15">
      <c r="A704" s="885"/>
      <c r="B704" s="886"/>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85" customHeight="1" x14ac:dyDescent="0.15">
      <c r="A706" s="640"/>
      <c r="B706" s="641"/>
      <c r="C706" s="792"/>
      <c r="D706" s="793"/>
      <c r="E706" s="728" t="s">
        <v>372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85" customHeight="1" x14ac:dyDescent="0.15">
      <c r="A707" s="640"/>
      <c r="B707" s="641"/>
      <c r="C707" s="794"/>
      <c r="D707" s="795"/>
      <c r="E707" s="731" t="s">
        <v>314</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8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740</v>
      </c>
      <c r="AH708" s="741"/>
      <c r="AI708" s="741"/>
      <c r="AJ708" s="741"/>
      <c r="AK708" s="741"/>
      <c r="AL708" s="741"/>
      <c r="AM708" s="741"/>
      <c r="AN708" s="741"/>
      <c r="AO708" s="741"/>
      <c r="AP708" s="741"/>
      <c r="AQ708" s="741"/>
      <c r="AR708" s="741"/>
      <c r="AS708" s="741"/>
      <c r="AT708" s="741"/>
      <c r="AU708" s="741"/>
      <c r="AV708" s="741"/>
      <c r="AW708" s="741"/>
      <c r="AX708" s="742"/>
    </row>
    <row r="709" spans="1:50" ht="26.8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818</v>
      </c>
      <c r="AH709" s="105"/>
      <c r="AI709" s="105"/>
      <c r="AJ709" s="105"/>
      <c r="AK709" s="105"/>
      <c r="AL709" s="105"/>
      <c r="AM709" s="105"/>
      <c r="AN709" s="105"/>
      <c r="AO709" s="105"/>
      <c r="AP709" s="105"/>
      <c r="AQ709" s="105"/>
      <c r="AR709" s="105"/>
      <c r="AS709" s="105"/>
      <c r="AT709" s="105"/>
      <c r="AU709" s="105"/>
      <c r="AV709" s="105"/>
      <c r="AW709" s="105"/>
      <c r="AX709" s="106"/>
    </row>
    <row r="710" spans="1:50" ht="26.8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740</v>
      </c>
      <c r="AH710" s="105"/>
      <c r="AI710" s="105"/>
      <c r="AJ710" s="105"/>
      <c r="AK710" s="105"/>
      <c r="AL710" s="105"/>
      <c r="AM710" s="105"/>
      <c r="AN710" s="105"/>
      <c r="AO710" s="105"/>
      <c r="AP710" s="105"/>
      <c r="AQ710" s="105"/>
      <c r="AR710" s="105"/>
      <c r="AS710" s="105"/>
      <c r="AT710" s="105"/>
      <c r="AU710" s="105"/>
      <c r="AV710" s="105"/>
      <c r="AW710" s="105"/>
      <c r="AX710" s="106"/>
    </row>
    <row r="711" spans="1:50" ht="26.8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85" customHeight="1" x14ac:dyDescent="0.15">
      <c r="A712" s="640"/>
      <c r="B712" s="642"/>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754</v>
      </c>
      <c r="AE712" s="781"/>
      <c r="AF712" s="781"/>
      <c r="AG712" s="805" t="s">
        <v>741</v>
      </c>
      <c r="AH712" s="806"/>
      <c r="AI712" s="806"/>
      <c r="AJ712" s="806"/>
      <c r="AK712" s="806"/>
      <c r="AL712" s="806"/>
      <c r="AM712" s="806"/>
      <c r="AN712" s="806"/>
      <c r="AO712" s="806"/>
      <c r="AP712" s="806"/>
      <c r="AQ712" s="806"/>
      <c r="AR712" s="806"/>
      <c r="AS712" s="806"/>
      <c r="AT712" s="806"/>
      <c r="AU712" s="806"/>
      <c r="AV712" s="806"/>
      <c r="AW712" s="806"/>
      <c r="AX712" s="807"/>
    </row>
    <row r="713" spans="1:50" ht="26.85" customHeight="1" x14ac:dyDescent="0.15">
      <c r="A713" s="640"/>
      <c r="B713" s="642"/>
      <c r="C713" s="959" t="s">
        <v>341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739</v>
      </c>
      <c r="AE713" s="323"/>
      <c r="AF713" s="661"/>
      <c r="AG713" s="104" t="s">
        <v>760</v>
      </c>
      <c r="AH713" s="105"/>
      <c r="AI713" s="105"/>
      <c r="AJ713" s="105"/>
      <c r="AK713" s="105"/>
      <c r="AL713" s="105"/>
      <c r="AM713" s="105"/>
      <c r="AN713" s="105"/>
      <c r="AO713" s="105"/>
      <c r="AP713" s="105"/>
      <c r="AQ713" s="105"/>
      <c r="AR713" s="105"/>
      <c r="AS713" s="105"/>
      <c r="AT713" s="105"/>
      <c r="AU713" s="105"/>
      <c r="AV713" s="105"/>
      <c r="AW713" s="105"/>
      <c r="AX713" s="106"/>
    </row>
    <row r="714" spans="1:50" ht="26.85" customHeight="1" x14ac:dyDescent="0.15">
      <c r="A714" s="643"/>
      <c r="B714" s="644"/>
      <c r="C714" s="645" t="s">
        <v>319</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762</v>
      </c>
      <c r="AH715" s="741"/>
      <c r="AI715" s="741"/>
      <c r="AJ715" s="741"/>
      <c r="AK715" s="741"/>
      <c r="AL715" s="741"/>
      <c r="AM715" s="741"/>
      <c r="AN715" s="741"/>
      <c r="AO715" s="741"/>
      <c r="AP715" s="741"/>
      <c r="AQ715" s="741"/>
      <c r="AR715" s="741"/>
      <c r="AS715" s="741"/>
      <c r="AT715" s="741"/>
      <c r="AU715" s="741"/>
      <c r="AV715" s="741"/>
      <c r="AW715" s="741"/>
      <c r="AX715" s="742"/>
    </row>
    <row r="716" spans="1:50" ht="65.099999999999994"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46.7"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823</v>
      </c>
      <c r="AE717" s="323"/>
      <c r="AF717" s="323"/>
      <c r="AG717" s="104" t="s">
        <v>824</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754</v>
      </c>
      <c r="AE719" s="603"/>
      <c r="AF719" s="603"/>
      <c r="AG719" s="128" t="s">
        <v>905</v>
      </c>
      <c r="AH719" s="108"/>
      <c r="AI719" s="108"/>
      <c r="AJ719" s="108"/>
      <c r="AK719" s="108"/>
      <c r="AL719" s="108"/>
      <c r="AM719" s="108"/>
      <c r="AN719" s="108"/>
      <c r="AO719" s="108"/>
      <c r="AP719" s="108"/>
      <c r="AQ719" s="108"/>
      <c r="AR719" s="108"/>
      <c r="AS719" s="108"/>
      <c r="AT719" s="108"/>
      <c r="AU719" s="108"/>
      <c r="AV719" s="108"/>
      <c r="AW719" s="108"/>
      <c r="AX719" s="129"/>
    </row>
    <row r="720" spans="1:50" ht="20.100000000000001" customHeight="1" x14ac:dyDescent="0.15">
      <c r="A720" s="776"/>
      <c r="B720" s="777"/>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11" customHeight="1" x14ac:dyDescent="0.15">
      <c r="A726" s="638" t="s">
        <v>48</v>
      </c>
      <c r="B726" s="797"/>
      <c r="C726" s="810" t="s">
        <v>53</v>
      </c>
      <c r="D726" s="832"/>
      <c r="E726" s="832"/>
      <c r="F726" s="833"/>
      <c r="G726" s="576" t="s">
        <v>913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111" customHeight="1" thickBot="1" x14ac:dyDescent="0.2">
      <c r="A727" s="798"/>
      <c r="B727" s="799"/>
      <c r="C727" s="746" t="s">
        <v>57</v>
      </c>
      <c r="D727" s="747"/>
      <c r="E727" s="747"/>
      <c r="F727" s="748"/>
      <c r="G727" s="574" t="s">
        <v>911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8.099999999999994"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8.099999999999994"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8.099999999999994"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1002" t="s">
        <v>663</v>
      </c>
      <c r="B737" s="211"/>
      <c r="C737" s="211"/>
      <c r="D737" s="212"/>
      <c r="E737" s="966" t="s">
        <v>908</v>
      </c>
      <c r="F737" s="967"/>
      <c r="G737" s="967"/>
      <c r="H737" s="967"/>
      <c r="I737" s="967"/>
      <c r="J737" s="967"/>
      <c r="K737" s="967"/>
      <c r="L737" s="967"/>
      <c r="M737" s="967"/>
      <c r="N737" s="967"/>
      <c r="O737" s="967"/>
      <c r="P737" s="969"/>
      <c r="Q737" s="966" t="s">
        <v>906</v>
      </c>
      <c r="R737" s="967"/>
      <c r="S737" s="967"/>
      <c r="T737" s="967"/>
      <c r="U737" s="967"/>
      <c r="V737" s="967"/>
      <c r="W737" s="967"/>
      <c r="X737" s="967"/>
      <c r="Y737" s="967"/>
      <c r="Z737" s="967"/>
      <c r="AA737" s="967"/>
      <c r="AB737" s="969"/>
      <c r="AC737" s="966" t="s">
        <v>907</v>
      </c>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1" t="s">
        <v>388</v>
      </c>
      <c r="B738" s="361"/>
      <c r="C738" s="361"/>
      <c r="D738" s="361"/>
      <c r="E738" s="966" t="s">
        <v>731</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1" t="s">
        <v>387</v>
      </c>
      <c r="B739" s="361"/>
      <c r="C739" s="361"/>
      <c r="D739" s="361"/>
      <c r="E739" s="966" t="s">
        <v>732</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1" t="s">
        <v>386</v>
      </c>
      <c r="B740" s="361"/>
      <c r="C740" s="361"/>
      <c r="D740" s="361"/>
      <c r="E740" s="966" t="s">
        <v>733</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1" t="s">
        <v>385</v>
      </c>
      <c r="B741" s="361"/>
      <c r="C741" s="361"/>
      <c r="D741" s="361"/>
      <c r="E741" s="966" t="s">
        <v>734</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1" t="s">
        <v>384</v>
      </c>
      <c r="B742" s="361"/>
      <c r="C742" s="361"/>
      <c r="D742" s="361"/>
      <c r="E742" s="966" t="s">
        <v>735</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1" t="s">
        <v>383</v>
      </c>
      <c r="B743" s="361"/>
      <c r="C743" s="361"/>
      <c r="D743" s="361"/>
      <c r="E743" s="966" t="s">
        <v>736</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1" t="s">
        <v>382</v>
      </c>
      <c r="B744" s="361"/>
      <c r="C744" s="361"/>
      <c r="D744" s="361"/>
      <c r="E744" s="966" t="s">
        <v>737</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1" t="s">
        <v>381</v>
      </c>
      <c r="B745" s="361"/>
      <c r="C745" s="361"/>
      <c r="D745" s="361"/>
      <c r="E745" s="1003" t="s">
        <v>738</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1" t="s">
        <v>536</v>
      </c>
      <c r="B746" s="361"/>
      <c r="C746" s="361"/>
      <c r="D746" s="361"/>
      <c r="E746" s="972" t="s">
        <v>702</v>
      </c>
      <c r="F746" s="970"/>
      <c r="G746" s="970"/>
      <c r="H746" s="100" t="str">
        <f>IF(E746="","","-")</f>
        <v>-</v>
      </c>
      <c r="I746" s="970"/>
      <c r="J746" s="970"/>
      <c r="K746" s="100" t="str">
        <f>IF(I746="","","-")</f>
        <v/>
      </c>
      <c r="L746" s="971">
        <v>93</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1" t="s">
        <v>500</v>
      </c>
      <c r="B747" s="361"/>
      <c r="C747" s="361"/>
      <c r="D747" s="361"/>
      <c r="E747" s="972" t="s">
        <v>702</v>
      </c>
      <c r="F747" s="970"/>
      <c r="G747" s="970"/>
      <c r="H747" s="100" t="str">
        <f>IF(E747="","","-")</f>
        <v>-</v>
      </c>
      <c r="I747" s="970"/>
      <c r="J747" s="970"/>
      <c r="K747" s="100" t="str">
        <f>IF(I747="","","-")</f>
        <v/>
      </c>
      <c r="L747" s="971">
        <v>95</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2" t="s">
        <v>375</v>
      </c>
      <c r="B748" s="613"/>
      <c r="C748" s="613"/>
      <c r="D748" s="613"/>
      <c r="E748" s="613"/>
      <c r="F748" s="614"/>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8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377</v>
      </c>
      <c r="B787" s="627"/>
      <c r="C787" s="627"/>
      <c r="D787" s="627"/>
      <c r="E787" s="627"/>
      <c r="F787" s="628"/>
      <c r="G787" s="593" t="s">
        <v>769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808</v>
      </c>
      <c r="H789" s="669"/>
      <c r="I789" s="669"/>
      <c r="J789" s="669"/>
      <c r="K789" s="670"/>
      <c r="L789" s="662" t="s">
        <v>795</v>
      </c>
      <c r="M789" s="663"/>
      <c r="N789" s="663"/>
      <c r="O789" s="663"/>
      <c r="P789" s="663"/>
      <c r="Q789" s="663"/>
      <c r="R789" s="663"/>
      <c r="S789" s="663"/>
      <c r="T789" s="663"/>
      <c r="U789" s="663"/>
      <c r="V789" s="663"/>
      <c r="W789" s="663"/>
      <c r="X789" s="664"/>
      <c r="Y789" s="382">
        <v>3.7</v>
      </c>
      <c r="Z789" s="383"/>
      <c r="AA789" s="383"/>
      <c r="AB789" s="800"/>
      <c r="AC789" s="668" t="s">
        <v>796</v>
      </c>
      <c r="AD789" s="669"/>
      <c r="AE789" s="669"/>
      <c r="AF789" s="669"/>
      <c r="AG789" s="670"/>
      <c r="AH789" s="662" t="s">
        <v>799</v>
      </c>
      <c r="AI789" s="663"/>
      <c r="AJ789" s="663"/>
      <c r="AK789" s="663"/>
      <c r="AL789" s="663"/>
      <c r="AM789" s="663"/>
      <c r="AN789" s="663"/>
      <c r="AO789" s="663"/>
      <c r="AP789" s="663"/>
      <c r="AQ789" s="663"/>
      <c r="AR789" s="663"/>
      <c r="AS789" s="663"/>
      <c r="AT789" s="664"/>
      <c r="AU789" s="382">
        <v>9.6999999999999993</v>
      </c>
      <c r="AV789" s="383"/>
      <c r="AW789" s="383"/>
      <c r="AX789" s="384"/>
    </row>
    <row r="790" spans="1:51" ht="24.75" customHeight="1" x14ac:dyDescent="0.15">
      <c r="A790" s="629"/>
      <c r="B790" s="630"/>
      <c r="C790" s="630"/>
      <c r="D790" s="630"/>
      <c r="E790" s="630"/>
      <c r="F790" s="631"/>
      <c r="G790" s="604" t="s">
        <v>844</v>
      </c>
      <c r="H790" s="605"/>
      <c r="I790" s="605"/>
      <c r="J790" s="605"/>
      <c r="K790" s="606"/>
      <c r="L790" s="596" t="s">
        <v>845</v>
      </c>
      <c r="M790" s="597"/>
      <c r="N790" s="597"/>
      <c r="O790" s="597"/>
      <c r="P790" s="597"/>
      <c r="Q790" s="597"/>
      <c r="R790" s="597"/>
      <c r="S790" s="597"/>
      <c r="T790" s="597"/>
      <c r="U790" s="597"/>
      <c r="V790" s="597"/>
      <c r="W790" s="597"/>
      <c r="X790" s="598"/>
      <c r="Y790" s="599">
        <v>1.2</v>
      </c>
      <c r="Z790" s="600"/>
      <c r="AA790" s="600"/>
      <c r="AB790" s="610"/>
      <c r="AC790" s="604" t="s">
        <v>849</v>
      </c>
      <c r="AD790" s="605"/>
      <c r="AE790" s="605"/>
      <c r="AF790" s="605"/>
      <c r="AG790" s="606"/>
      <c r="AH790" s="596" t="s">
        <v>850</v>
      </c>
      <c r="AI790" s="597"/>
      <c r="AJ790" s="597"/>
      <c r="AK790" s="597"/>
      <c r="AL790" s="597"/>
      <c r="AM790" s="597"/>
      <c r="AN790" s="597"/>
      <c r="AO790" s="597"/>
      <c r="AP790" s="597"/>
      <c r="AQ790" s="597"/>
      <c r="AR790" s="597"/>
      <c r="AS790" s="597"/>
      <c r="AT790" s="598"/>
      <c r="AU790" s="599">
        <v>9.1999999999999993</v>
      </c>
      <c r="AV790" s="600"/>
      <c r="AW790" s="600"/>
      <c r="AX790" s="601"/>
    </row>
    <row r="791" spans="1:51" ht="24.75" customHeight="1" x14ac:dyDescent="0.15">
      <c r="A791" s="629"/>
      <c r="B791" s="630"/>
      <c r="C791" s="630"/>
      <c r="D791" s="630"/>
      <c r="E791" s="630"/>
      <c r="F791" s="631"/>
      <c r="G791" s="604" t="s">
        <v>843</v>
      </c>
      <c r="H791" s="605"/>
      <c r="I791" s="605"/>
      <c r="J791" s="605"/>
      <c r="K791" s="606"/>
      <c r="L791" s="596" t="s">
        <v>848</v>
      </c>
      <c r="M791" s="597"/>
      <c r="N791" s="597"/>
      <c r="O791" s="597"/>
      <c r="P791" s="597"/>
      <c r="Q791" s="597"/>
      <c r="R791" s="597"/>
      <c r="S791" s="597"/>
      <c r="T791" s="597"/>
      <c r="U791" s="597"/>
      <c r="V791" s="597"/>
      <c r="W791" s="597"/>
      <c r="X791" s="598"/>
      <c r="Y791" s="599">
        <v>0.7</v>
      </c>
      <c r="Z791" s="600"/>
      <c r="AA791" s="600"/>
      <c r="AB791" s="610"/>
      <c r="AC791" s="604" t="s">
        <v>855</v>
      </c>
      <c r="AD791" s="605"/>
      <c r="AE791" s="605"/>
      <c r="AF791" s="605"/>
      <c r="AG791" s="606"/>
      <c r="AH791" s="596" t="s">
        <v>856</v>
      </c>
      <c r="AI791" s="597"/>
      <c r="AJ791" s="597"/>
      <c r="AK791" s="597"/>
      <c r="AL791" s="597"/>
      <c r="AM791" s="597"/>
      <c r="AN791" s="597"/>
      <c r="AO791" s="597"/>
      <c r="AP791" s="597"/>
      <c r="AQ791" s="597"/>
      <c r="AR791" s="597"/>
      <c r="AS791" s="597"/>
      <c r="AT791" s="598"/>
      <c r="AU791" s="599">
        <v>5.4</v>
      </c>
      <c r="AV791" s="600"/>
      <c r="AW791" s="600"/>
      <c r="AX791" s="601"/>
    </row>
    <row r="792" spans="1:51" ht="24.75" customHeight="1" x14ac:dyDescent="0.15">
      <c r="A792" s="629"/>
      <c r="B792" s="630"/>
      <c r="C792" s="630"/>
      <c r="D792" s="630"/>
      <c r="E792" s="630"/>
      <c r="F792" s="631"/>
      <c r="G792" s="604" t="s">
        <v>846</v>
      </c>
      <c r="H792" s="605"/>
      <c r="I792" s="605"/>
      <c r="J792" s="605"/>
      <c r="K792" s="606"/>
      <c r="L792" s="596" t="s">
        <v>847</v>
      </c>
      <c r="M792" s="597"/>
      <c r="N792" s="597"/>
      <c r="O792" s="597"/>
      <c r="P792" s="597"/>
      <c r="Q792" s="597"/>
      <c r="R792" s="597"/>
      <c r="S792" s="597"/>
      <c r="T792" s="597"/>
      <c r="U792" s="597"/>
      <c r="V792" s="597"/>
      <c r="W792" s="597"/>
      <c r="X792" s="598"/>
      <c r="Y792" s="599">
        <v>0.1</v>
      </c>
      <c r="Z792" s="600"/>
      <c r="AA792" s="600"/>
      <c r="AB792" s="610"/>
      <c r="AC792" s="604" t="s">
        <v>853</v>
      </c>
      <c r="AD792" s="605"/>
      <c r="AE792" s="605"/>
      <c r="AF792" s="605"/>
      <c r="AG792" s="606"/>
      <c r="AH792" s="596" t="s">
        <v>854</v>
      </c>
      <c r="AI792" s="597"/>
      <c r="AJ792" s="597"/>
      <c r="AK792" s="597"/>
      <c r="AL792" s="597"/>
      <c r="AM792" s="597"/>
      <c r="AN792" s="597"/>
      <c r="AO792" s="597"/>
      <c r="AP792" s="597"/>
      <c r="AQ792" s="597"/>
      <c r="AR792" s="597"/>
      <c r="AS792" s="597"/>
      <c r="AT792" s="598"/>
      <c r="AU792" s="599">
        <v>1.9</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860</v>
      </c>
      <c r="AD793" s="605"/>
      <c r="AE793" s="605"/>
      <c r="AF793" s="605"/>
      <c r="AG793" s="606"/>
      <c r="AH793" s="596" t="s">
        <v>859</v>
      </c>
      <c r="AI793" s="597"/>
      <c r="AJ793" s="597"/>
      <c r="AK793" s="597"/>
      <c r="AL793" s="597"/>
      <c r="AM793" s="597"/>
      <c r="AN793" s="597"/>
      <c r="AO793" s="597"/>
      <c r="AP793" s="597"/>
      <c r="AQ793" s="597"/>
      <c r="AR793" s="597"/>
      <c r="AS793" s="597"/>
      <c r="AT793" s="598"/>
      <c r="AU793" s="599">
        <v>0.9</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797</v>
      </c>
      <c r="AD794" s="605"/>
      <c r="AE794" s="605"/>
      <c r="AF794" s="605"/>
      <c r="AG794" s="606"/>
      <c r="AH794" s="596" t="s">
        <v>800</v>
      </c>
      <c r="AI794" s="597"/>
      <c r="AJ794" s="597"/>
      <c r="AK794" s="597"/>
      <c r="AL794" s="597"/>
      <c r="AM794" s="597"/>
      <c r="AN794" s="597"/>
      <c r="AO794" s="597"/>
      <c r="AP794" s="597"/>
      <c r="AQ794" s="597"/>
      <c r="AR794" s="597"/>
      <c r="AS794" s="597"/>
      <c r="AT794" s="598"/>
      <c r="AU794" s="599">
        <v>0.1</v>
      </c>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798</v>
      </c>
      <c r="AD795" s="605"/>
      <c r="AE795" s="605"/>
      <c r="AF795" s="605"/>
      <c r="AG795" s="606"/>
      <c r="AH795" s="596" t="s">
        <v>801</v>
      </c>
      <c r="AI795" s="597"/>
      <c r="AJ795" s="597"/>
      <c r="AK795" s="597"/>
      <c r="AL795" s="597"/>
      <c r="AM795" s="597"/>
      <c r="AN795" s="597"/>
      <c r="AO795" s="597"/>
      <c r="AP795" s="597"/>
      <c r="AQ795" s="597"/>
      <c r="AR795" s="597"/>
      <c r="AS795" s="597"/>
      <c r="AT795" s="598"/>
      <c r="AU795" s="599">
        <v>0.1</v>
      </c>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t="s">
        <v>851</v>
      </c>
      <c r="AD796" s="605"/>
      <c r="AE796" s="605"/>
      <c r="AF796" s="605"/>
      <c r="AG796" s="606"/>
      <c r="AH796" s="596" t="s">
        <v>852</v>
      </c>
      <c r="AI796" s="597"/>
      <c r="AJ796" s="597"/>
      <c r="AK796" s="597"/>
      <c r="AL796" s="597"/>
      <c r="AM796" s="597"/>
      <c r="AN796" s="597"/>
      <c r="AO796" s="597"/>
      <c r="AP796" s="597"/>
      <c r="AQ796" s="597"/>
      <c r="AR796" s="597"/>
      <c r="AS796" s="597"/>
      <c r="AT796" s="598"/>
      <c r="AU796" s="599">
        <v>0.1</v>
      </c>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t="s">
        <v>857</v>
      </c>
      <c r="AD797" s="605"/>
      <c r="AE797" s="605"/>
      <c r="AF797" s="605"/>
      <c r="AG797" s="606"/>
      <c r="AH797" s="596" t="s">
        <v>858</v>
      </c>
      <c r="AI797" s="597"/>
      <c r="AJ797" s="597"/>
      <c r="AK797" s="597"/>
      <c r="AL797" s="597"/>
      <c r="AM797" s="597"/>
      <c r="AN797" s="597"/>
      <c r="AO797" s="597"/>
      <c r="AP797" s="597"/>
      <c r="AQ797" s="597"/>
      <c r="AR797" s="597"/>
      <c r="AS797" s="597"/>
      <c r="AT797" s="598"/>
      <c r="AU797" s="599">
        <v>0.1</v>
      </c>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27.5</v>
      </c>
      <c r="AV799" s="827"/>
      <c r="AW799" s="827"/>
      <c r="AX799" s="829"/>
    </row>
    <row r="800" spans="1:51" ht="24.75" customHeight="1" x14ac:dyDescent="0.15">
      <c r="A800" s="629"/>
      <c r="B800" s="630"/>
      <c r="C800" s="630"/>
      <c r="D800" s="630"/>
      <c r="E800" s="630"/>
      <c r="F800" s="631"/>
      <c r="G800" s="593" t="s">
        <v>841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804</v>
      </c>
      <c r="H802" s="669"/>
      <c r="I802" s="669"/>
      <c r="J802" s="669"/>
      <c r="K802" s="670"/>
      <c r="L802" s="662" t="s">
        <v>806</v>
      </c>
      <c r="M802" s="663"/>
      <c r="N802" s="663"/>
      <c r="O802" s="663"/>
      <c r="P802" s="663"/>
      <c r="Q802" s="663"/>
      <c r="R802" s="663"/>
      <c r="S802" s="663"/>
      <c r="T802" s="663"/>
      <c r="U802" s="663"/>
      <c r="V802" s="663"/>
      <c r="W802" s="663"/>
      <c r="X802" s="664"/>
      <c r="Y802" s="382">
        <v>21.4</v>
      </c>
      <c r="Z802" s="383"/>
      <c r="AA802" s="383"/>
      <c r="AB802" s="800"/>
      <c r="AC802" s="668" t="s">
        <v>794</v>
      </c>
      <c r="AD802" s="669"/>
      <c r="AE802" s="669"/>
      <c r="AF802" s="669"/>
      <c r="AG802" s="670"/>
      <c r="AH802" s="662" t="s">
        <v>795</v>
      </c>
      <c r="AI802" s="663"/>
      <c r="AJ802" s="663"/>
      <c r="AK802" s="663"/>
      <c r="AL802" s="663"/>
      <c r="AM802" s="663"/>
      <c r="AN802" s="663"/>
      <c r="AO802" s="663"/>
      <c r="AP802" s="663"/>
      <c r="AQ802" s="663"/>
      <c r="AR802" s="663"/>
      <c r="AS802" s="663"/>
      <c r="AT802" s="664"/>
      <c r="AU802" s="382">
        <v>27.6</v>
      </c>
      <c r="AV802" s="383"/>
      <c r="AW802" s="383"/>
      <c r="AX802" s="384"/>
      <c r="AY802">
        <f t="shared" ref="AY802:AY812" si="115">$AY$800</f>
        <v>2</v>
      </c>
    </row>
    <row r="803" spans="1:51" ht="24.75" customHeight="1" x14ac:dyDescent="0.15">
      <c r="A803" s="629"/>
      <c r="B803" s="630"/>
      <c r="C803" s="630"/>
      <c r="D803" s="630"/>
      <c r="E803" s="630"/>
      <c r="F803" s="631"/>
      <c r="G803" s="604" t="s">
        <v>863</v>
      </c>
      <c r="H803" s="605"/>
      <c r="I803" s="605"/>
      <c r="J803" s="605"/>
      <c r="K803" s="606"/>
      <c r="L803" s="596" t="s">
        <v>862</v>
      </c>
      <c r="M803" s="597"/>
      <c r="N803" s="597"/>
      <c r="O803" s="597"/>
      <c r="P803" s="597"/>
      <c r="Q803" s="597"/>
      <c r="R803" s="597"/>
      <c r="S803" s="597"/>
      <c r="T803" s="597"/>
      <c r="U803" s="597"/>
      <c r="V803" s="597"/>
      <c r="W803" s="597"/>
      <c r="X803" s="598"/>
      <c r="Y803" s="599">
        <v>13.2</v>
      </c>
      <c r="Z803" s="600"/>
      <c r="AA803" s="600"/>
      <c r="AB803" s="610"/>
      <c r="AC803" s="604" t="s">
        <v>870</v>
      </c>
      <c r="AD803" s="605"/>
      <c r="AE803" s="605"/>
      <c r="AF803" s="605"/>
      <c r="AG803" s="606"/>
      <c r="AH803" s="596" t="s">
        <v>862</v>
      </c>
      <c r="AI803" s="597"/>
      <c r="AJ803" s="597"/>
      <c r="AK803" s="597"/>
      <c r="AL803" s="597"/>
      <c r="AM803" s="597"/>
      <c r="AN803" s="597"/>
      <c r="AO803" s="597"/>
      <c r="AP803" s="597"/>
      <c r="AQ803" s="597"/>
      <c r="AR803" s="597"/>
      <c r="AS803" s="597"/>
      <c r="AT803" s="598"/>
      <c r="AU803" s="599">
        <v>6.5</v>
      </c>
      <c r="AV803" s="600"/>
      <c r="AW803" s="600"/>
      <c r="AX803" s="601"/>
      <c r="AY803">
        <f t="shared" si="115"/>
        <v>2</v>
      </c>
    </row>
    <row r="804" spans="1:51" ht="24.75" customHeight="1" x14ac:dyDescent="0.15">
      <c r="A804" s="629"/>
      <c r="B804" s="630"/>
      <c r="C804" s="630"/>
      <c r="D804" s="630"/>
      <c r="E804" s="630"/>
      <c r="F804" s="631"/>
      <c r="G804" s="604" t="s">
        <v>805</v>
      </c>
      <c r="H804" s="605"/>
      <c r="I804" s="605"/>
      <c r="J804" s="605"/>
      <c r="K804" s="606"/>
      <c r="L804" s="596" t="s">
        <v>807</v>
      </c>
      <c r="M804" s="597"/>
      <c r="N804" s="597"/>
      <c r="O804" s="597"/>
      <c r="P804" s="597"/>
      <c r="Q804" s="597"/>
      <c r="R804" s="597"/>
      <c r="S804" s="597"/>
      <c r="T804" s="597"/>
      <c r="U804" s="597"/>
      <c r="V804" s="597"/>
      <c r="W804" s="597"/>
      <c r="X804" s="598"/>
      <c r="Y804" s="599">
        <v>3.2</v>
      </c>
      <c r="Z804" s="600"/>
      <c r="AA804" s="600"/>
      <c r="AB804" s="610"/>
      <c r="AC804" s="604" t="s">
        <v>875</v>
      </c>
      <c r="AD804" s="605"/>
      <c r="AE804" s="605"/>
      <c r="AF804" s="605"/>
      <c r="AG804" s="606"/>
      <c r="AH804" s="596" t="s">
        <v>874</v>
      </c>
      <c r="AI804" s="597"/>
      <c r="AJ804" s="597"/>
      <c r="AK804" s="597"/>
      <c r="AL804" s="597"/>
      <c r="AM804" s="597"/>
      <c r="AN804" s="597"/>
      <c r="AO804" s="597"/>
      <c r="AP804" s="597"/>
      <c r="AQ804" s="597"/>
      <c r="AR804" s="597"/>
      <c r="AS804" s="597"/>
      <c r="AT804" s="598"/>
      <c r="AU804" s="599">
        <v>6.2</v>
      </c>
      <c r="AV804" s="600"/>
      <c r="AW804" s="600"/>
      <c r="AX804" s="601"/>
      <c r="AY804">
        <f t="shared" si="115"/>
        <v>2</v>
      </c>
    </row>
    <row r="805" spans="1:51" ht="24.75" customHeight="1" x14ac:dyDescent="0.15">
      <c r="A805" s="629"/>
      <c r="B805" s="630"/>
      <c r="C805" s="630"/>
      <c r="D805" s="630"/>
      <c r="E805" s="630"/>
      <c r="F805" s="631"/>
      <c r="G805" s="604" t="s">
        <v>864</v>
      </c>
      <c r="H805" s="605"/>
      <c r="I805" s="605"/>
      <c r="J805" s="605"/>
      <c r="K805" s="606"/>
      <c r="L805" s="596" t="s">
        <v>865</v>
      </c>
      <c r="M805" s="597"/>
      <c r="N805" s="597"/>
      <c r="O805" s="597"/>
      <c r="P805" s="597"/>
      <c r="Q805" s="597"/>
      <c r="R805" s="597"/>
      <c r="S805" s="597"/>
      <c r="T805" s="597"/>
      <c r="U805" s="597"/>
      <c r="V805" s="597"/>
      <c r="W805" s="597"/>
      <c r="X805" s="598"/>
      <c r="Y805" s="599">
        <v>2.5</v>
      </c>
      <c r="Z805" s="600"/>
      <c r="AA805" s="600"/>
      <c r="AB805" s="610"/>
      <c r="AC805" s="604" t="s">
        <v>871</v>
      </c>
      <c r="AD805" s="605"/>
      <c r="AE805" s="605"/>
      <c r="AF805" s="605"/>
      <c r="AG805" s="606"/>
      <c r="AH805" s="596"/>
      <c r="AI805" s="597"/>
      <c r="AJ805" s="597"/>
      <c r="AK805" s="597"/>
      <c r="AL805" s="597"/>
      <c r="AM805" s="597"/>
      <c r="AN805" s="597"/>
      <c r="AO805" s="597"/>
      <c r="AP805" s="597"/>
      <c r="AQ805" s="597"/>
      <c r="AR805" s="597"/>
      <c r="AS805" s="597"/>
      <c r="AT805" s="598"/>
      <c r="AU805" s="599">
        <v>4.9000000000000004</v>
      </c>
      <c r="AV805" s="600"/>
      <c r="AW805" s="600"/>
      <c r="AX805" s="601"/>
      <c r="AY805">
        <f t="shared" si="115"/>
        <v>2</v>
      </c>
    </row>
    <row r="806" spans="1:51" ht="24.75" customHeight="1" x14ac:dyDescent="0.15">
      <c r="A806" s="629"/>
      <c r="B806" s="630"/>
      <c r="C806" s="630"/>
      <c r="D806" s="630"/>
      <c r="E806" s="630"/>
      <c r="F806" s="631"/>
      <c r="G806" s="604" t="s">
        <v>868</v>
      </c>
      <c r="H806" s="605"/>
      <c r="I806" s="605"/>
      <c r="J806" s="605"/>
      <c r="K806" s="606"/>
      <c r="L806" s="596" t="s">
        <v>861</v>
      </c>
      <c r="M806" s="597"/>
      <c r="N806" s="597"/>
      <c r="O806" s="597"/>
      <c r="P806" s="597"/>
      <c r="Q806" s="597"/>
      <c r="R806" s="597"/>
      <c r="S806" s="597"/>
      <c r="T806" s="597"/>
      <c r="U806" s="597"/>
      <c r="V806" s="597"/>
      <c r="W806" s="597"/>
      <c r="X806" s="598"/>
      <c r="Y806" s="599">
        <v>0.4</v>
      </c>
      <c r="Z806" s="600"/>
      <c r="AA806" s="600"/>
      <c r="AB806" s="610"/>
      <c r="AC806" s="604" t="s">
        <v>872</v>
      </c>
      <c r="AD806" s="605"/>
      <c r="AE806" s="605"/>
      <c r="AF806" s="605"/>
      <c r="AG806" s="606"/>
      <c r="AH806" s="596" t="s">
        <v>873</v>
      </c>
      <c r="AI806" s="597"/>
      <c r="AJ806" s="597"/>
      <c r="AK806" s="597"/>
      <c r="AL806" s="597"/>
      <c r="AM806" s="597"/>
      <c r="AN806" s="597"/>
      <c r="AO806" s="597"/>
      <c r="AP806" s="597"/>
      <c r="AQ806" s="597"/>
      <c r="AR806" s="597"/>
      <c r="AS806" s="597"/>
      <c r="AT806" s="598"/>
      <c r="AU806" s="599">
        <v>3.3</v>
      </c>
      <c r="AV806" s="600"/>
      <c r="AW806" s="600"/>
      <c r="AX806" s="601"/>
      <c r="AY806">
        <f t="shared" si="115"/>
        <v>2</v>
      </c>
    </row>
    <row r="807" spans="1:51" ht="24.75" customHeight="1" x14ac:dyDescent="0.15">
      <c r="A807" s="629"/>
      <c r="B807" s="630"/>
      <c r="C807" s="630"/>
      <c r="D807" s="630"/>
      <c r="E807" s="630"/>
      <c r="F807" s="631"/>
      <c r="G807" s="604" t="s">
        <v>866</v>
      </c>
      <c r="H807" s="605"/>
      <c r="I807" s="605"/>
      <c r="J807" s="605"/>
      <c r="K807" s="606"/>
      <c r="L807" s="596" t="s">
        <v>867</v>
      </c>
      <c r="M807" s="597"/>
      <c r="N807" s="597"/>
      <c r="O807" s="597"/>
      <c r="P807" s="597"/>
      <c r="Q807" s="597"/>
      <c r="R807" s="597"/>
      <c r="S807" s="597"/>
      <c r="T807" s="597"/>
      <c r="U807" s="597"/>
      <c r="V807" s="597"/>
      <c r="W807" s="597"/>
      <c r="X807" s="598"/>
      <c r="Y807" s="599">
        <v>0.3</v>
      </c>
      <c r="Z807" s="600"/>
      <c r="AA807" s="600"/>
      <c r="AB807" s="610"/>
      <c r="AC807" s="604" t="s">
        <v>855</v>
      </c>
      <c r="AD807" s="605"/>
      <c r="AE807" s="605"/>
      <c r="AF807" s="605"/>
      <c r="AG807" s="606"/>
      <c r="AH807" s="596" t="s">
        <v>869</v>
      </c>
      <c r="AI807" s="597"/>
      <c r="AJ807" s="597"/>
      <c r="AK807" s="597"/>
      <c r="AL807" s="597"/>
      <c r="AM807" s="597"/>
      <c r="AN807" s="597"/>
      <c r="AO807" s="597"/>
      <c r="AP807" s="597"/>
      <c r="AQ807" s="597"/>
      <c r="AR807" s="597"/>
      <c r="AS807" s="597"/>
      <c r="AT807" s="598"/>
      <c r="AU807" s="599">
        <v>0.5</v>
      </c>
      <c r="AV807" s="600"/>
      <c r="AW807" s="600"/>
      <c r="AX807" s="601"/>
      <c r="AY807">
        <f t="shared" si="115"/>
        <v>2</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40.999999999999993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49</v>
      </c>
      <c r="AV812" s="827"/>
      <c r="AW812" s="827"/>
      <c r="AX812" s="829"/>
      <c r="AY812">
        <f t="shared" si="115"/>
        <v>2</v>
      </c>
    </row>
    <row r="813" spans="1:51" ht="24.75" customHeight="1" x14ac:dyDescent="0.15">
      <c r="A813" s="629"/>
      <c r="B813" s="630"/>
      <c r="C813" s="630"/>
      <c r="D813" s="630"/>
      <c r="E813" s="630"/>
      <c r="F813" s="631"/>
      <c r="G813" s="593" t="s">
        <v>767</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774</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740" t="s">
        <v>802</v>
      </c>
      <c r="H815" s="834"/>
      <c r="I815" s="834"/>
      <c r="J815" s="834"/>
      <c r="K815" s="835"/>
      <c r="L815" s="836" t="s">
        <v>803</v>
      </c>
      <c r="M815" s="837"/>
      <c r="N815" s="837"/>
      <c r="O815" s="837"/>
      <c r="P815" s="837"/>
      <c r="Q815" s="837"/>
      <c r="R815" s="837"/>
      <c r="S815" s="837"/>
      <c r="T815" s="837"/>
      <c r="U815" s="837"/>
      <c r="V815" s="837"/>
      <c r="W815" s="837"/>
      <c r="X815" s="838"/>
      <c r="Y815" s="839">
        <v>2.7</v>
      </c>
      <c r="Z815" s="840"/>
      <c r="AA815" s="840"/>
      <c r="AB815" s="841"/>
      <c r="AC815" s="668" t="s">
        <v>883</v>
      </c>
      <c r="AD815" s="669"/>
      <c r="AE815" s="669"/>
      <c r="AF815" s="669"/>
      <c r="AG815" s="670"/>
      <c r="AH815" s="662" t="s">
        <v>884</v>
      </c>
      <c r="AI815" s="663"/>
      <c r="AJ815" s="663"/>
      <c r="AK815" s="663"/>
      <c r="AL815" s="663"/>
      <c r="AM815" s="663"/>
      <c r="AN815" s="663"/>
      <c r="AO815" s="663"/>
      <c r="AP815" s="663"/>
      <c r="AQ815" s="663"/>
      <c r="AR815" s="663"/>
      <c r="AS815" s="663"/>
      <c r="AT815" s="664"/>
      <c r="AU815" s="382">
        <v>3.5</v>
      </c>
      <c r="AV815" s="383"/>
      <c r="AW815" s="383"/>
      <c r="AX815" s="384"/>
      <c r="AY815">
        <f t="shared" ref="AY815:AY825" si="116">$AY$813</f>
        <v>2</v>
      </c>
    </row>
    <row r="816" spans="1:51" ht="24.75" customHeight="1" x14ac:dyDescent="0.15">
      <c r="A816" s="629"/>
      <c r="B816" s="630"/>
      <c r="C816" s="630"/>
      <c r="D816" s="630"/>
      <c r="E816" s="630"/>
      <c r="F816" s="631"/>
      <c r="G816" s="104" t="s">
        <v>855</v>
      </c>
      <c r="H816" s="842"/>
      <c r="I816" s="842"/>
      <c r="J816" s="842"/>
      <c r="K816" s="843"/>
      <c r="L816" s="844" t="s">
        <v>877</v>
      </c>
      <c r="M816" s="845"/>
      <c r="N816" s="845"/>
      <c r="O816" s="845"/>
      <c r="P816" s="845"/>
      <c r="Q816" s="845"/>
      <c r="R816" s="845"/>
      <c r="S816" s="845"/>
      <c r="T816" s="845"/>
      <c r="U816" s="845"/>
      <c r="V816" s="845"/>
      <c r="W816" s="845"/>
      <c r="X816" s="846"/>
      <c r="Y816" s="847">
        <v>0.7</v>
      </c>
      <c r="Z816" s="848"/>
      <c r="AA816" s="848"/>
      <c r="AB816" s="849"/>
      <c r="AC816" s="604" t="s">
        <v>882</v>
      </c>
      <c r="AD816" s="605"/>
      <c r="AE816" s="605"/>
      <c r="AF816" s="605"/>
      <c r="AG816" s="606"/>
      <c r="AH816" s="596" t="s">
        <v>886</v>
      </c>
      <c r="AI816" s="597"/>
      <c r="AJ816" s="597"/>
      <c r="AK816" s="597"/>
      <c r="AL816" s="597"/>
      <c r="AM816" s="597"/>
      <c r="AN816" s="597"/>
      <c r="AO816" s="597"/>
      <c r="AP816" s="597"/>
      <c r="AQ816" s="597"/>
      <c r="AR816" s="597"/>
      <c r="AS816" s="597"/>
      <c r="AT816" s="598"/>
      <c r="AU816" s="599">
        <v>0.3</v>
      </c>
      <c r="AV816" s="600"/>
      <c r="AW816" s="600"/>
      <c r="AX816" s="601"/>
      <c r="AY816">
        <f t="shared" si="116"/>
        <v>2</v>
      </c>
    </row>
    <row r="817" spans="1:51" ht="24.75" customHeight="1" x14ac:dyDescent="0.15">
      <c r="A817" s="629"/>
      <c r="B817" s="630"/>
      <c r="C817" s="630"/>
      <c r="D817" s="630"/>
      <c r="E817" s="630"/>
      <c r="F817" s="631"/>
      <c r="G817" s="104" t="s">
        <v>879</v>
      </c>
      <c r="H817" s="842"/>
      <c r="I817" s="842"/>
      <c r="J817" s="842"/>
      <c r="K817" s="843"/>
      <c r="L817" s="844" t="s">
        <v>880</v>
      </c>
      <c r="M817" s="845"/>
      <c r="N817" s="845"/>
      <c r="O817" s="845"/>
      <c r="P817" s="845"/>
      <c r="Q817" s="845"/>
      <c r="R817" s="845"/>
      <c r="S817" s="845"/>
      <c r="T817" s="845"/>
      <c r="U817" s="845"/>
      <c r="V817" s="845"/>
      <c r="W817" s="845"/>
      <c r="X817" s="846"/>
      <c r="Y817" s="847">
        <v>0.4</v>
      </c>
      <c r="Z817" s="848"/>
      <c r="AA817" s="848"/>
      <c r="AB817" s="849"/>
      <c r="AC817" s="604" t="s">
        <v>853</v>
      </c>
      <c r="AD817" s="605"/>
      <c r="AE817" s="605"/>
      <c r="AF817" s="605"/>
      <c r="AG817" s="606"/>
      <c r="AH817" s="596" t="s">
        <v>885</v>
      </c>
      <c r="AI817" s="597"/>
      <c r="AJ817" s="597"/>
      <c r="AK817" s="597"/>
      <c r="AL817" s="597"/>
      <c r="AM817" s="597"/>
      <c r="AN817" s="597"/>
      <c r="AO817" s="597"/>
      <c r="AP817" s="597"/>
      <c r="AQ817" s="597"/>
      <c r="AR817" s="597"/>
      <c r="AS817" s="597"/>
      <c r="AT817" s="598"/>
      <c r="AU817" s="599">
        <v>0.2</v>
      </c>
      <c r="AV817" s="600"/>
      <c r="AW817" s="600"/>
      <c r="AX817" s="601"/>
      <c r="AY817">
        <f t="shared" si="116"/>
        <v>2</v>
      </c>
    </row>
    <row r="818" spans="1:51" ht="24.75" customHeight="1" x14ac:dyDescent="0.15">
      <c r="A818" s="629"/>
      <c r="B818" s="630"/>
      <c r="C818" s="630"/>
      <c r="D818" s="630"/>
      <c r="E818" s="630"/>
      <c r="F818" s="631"/>
      <c r="G818" s="104" t="s">
        <v>876</v>
      </c>
      <c r="H818" s="842"/>
      <c r="I818" s="842"/>
      <c r="J818" s="842"/>
      <c r="K818" s="843"/>
      <c r="L818" s="844" t="s">
        <v>881</v>
      </c>
      <c r="M818" s="845"/>
      <c r="N818" s="845"/>
      <c r="O818" s="845"/>
      <c r="P818" s="845"/>
      <c r="Q818" s="845"/>
      <c r="R818" s="845"/>
      <c r="S818" s="845"/>
      <c r="T818" s="845"/>
      <c r="U818" s="845"/>
      <c r="V818" s="845"/>
      <c r="W818" s="845"/>
      <c r="X818" s="846"/>
      <c r="Y818" s="847">
        <v>0.1</v>
      </c>
      <c r="Z818" s="848"/>
      <c r="AA818" s="848"/>
      <c r="AB818" s="849"/>
      <c r="AC818" s="604" t="s">
        <v>889</v>
      </c>
      <c r="AD818" s="605"/>
      <c r="AE818" s="605"/>
      <c r="AF818" s="605"/>
      <c r="AG818" s="606"/>
      <c r="AH818" s="596" t="s">
        <v>888</v>
      </c>
      <c r="AI818" s="597"/>
      <c r="AJ818" s="597"/>
      <c r="AK818" s="597"/>
      <c r="AL818" s="597"/>
      <c r="AM818" s="597"/>
      <c r="AN818" s="597"/>
      <c r="AO818" s="597"/>
      <c r="AP818" s="597"/>
      <c r="AQ818" s="597"/>
      <c r="AR818" s="597"/>
      <c r="AS818" s="597"/>
      <c r="AT818" s="598"/>
      <c r="AU818" s="599">
        <v>0.2</v>
      </c>
      <c r="AV818" s="600"/>
      <c r="AW818" s="600"/>
      <c r="AX818" s="601"/>
      <c r="AY818">
        <f t="shared" si="116"/>
        <v>2</v>
      </c>
    </row>
    <row r="819" spans="1:51" ht="24.75" customHeight="1" x14ac:dyDescent="0.15">
      <c r="A819" s="629"/>
      <c r="B819" s="630"/>
      <c r="C819" s="630"/>
      <c r="D819" s="630"/>
      <c r="E819" s="630"/>
      <c r="F819" s="631"/>
      <c r="G819" s="104" t="s">
        <v>878</v>
      </c>
      <c r="H819" s="842"/>
      <c r="I819" s="842"/>
      <c r="J819" s="842"/>
      <c r="K819" s="843"/>
      <c r="L819" s="844" t="s">
        <v>847</v>
      </c>
      <c r="M819" s="845"/>
      <c r="N819" s="845"/>
      <c r="O819" s="845"/>
      <c r="P819" s="845"/>
      <c r="Q819" s="845"/>
      <c r="R819" s="845"/>
      <c r="S819" s="845"/>
      <c r="T819" s="845"/>
      <c r="U819" s="845"/>
      <c r="V819" s="845"/>
      <c r="W819" s="845"/>
      <c r="X819" s="846"/>
      <c r="Y819" s="847">
        <v>0.1</v>
      </c>
      <c r="Z819" s="848"/>
      <c r="AA819" s="848"/>
      <c r="AB819" s="849"/>
      <c r="AC819" s="604" t="s">
        <v>890</v>
      </c>
      <c r="AD819" s="605"/>
      <c r="AE819" s="605"/>
      <c r="AF819" s="605"/>
      <c r="AG819" s="606"/>
      <c r="AH819" s="596" t="s">
        <v>887</v>
      </c>
      <c r="AI819" s="597"/>
      <c r="AJ819" s="597"/>
      <c r="AK819" s="597"/>
      <c r="AL819" s="597"/>
      <c r="AM819" s="597"/>
      <c r="AN819" s="597"/>
      <c r="AO819" s="597"/>
      <c r="AP819" s="597"/>
      <c r="AQ819" s="597"/>
      <c r="AR819" s="597"/>
      <c r="AS819" s="597"/>
      <c r="AT819" s="598"/>
      <c r="AU819" s="599">
        <v>0.1</v>
      </c>
      <c r="AV819" s="600"/>
      <c r="AW819" s="600"/>
      <c r="AX819" s="601"/>
      <c r="AY819">
        <f t="shared" si="116"/>
        <v>2</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4.3</v>
      </c>
      <c r="AV825" s="827"/>
      <c r="AW825" s="827"/>
      <c r="AX825" s="829"/>
      <c r="AY825">
        <f t="shared" si="116"/>
        <v>2</v>
      </c>
    </row>
    <row r="826" spans="1:51" ht="24.75" customHeight="1" x14ac:dyDescent="0.15">
      <c r="A826" s="629"/>
      <c r="B826" s="630"/>
      <c r="C826" s="630"/>
      <c r="D826" s="630"/>
      <c r="E826" s="630"/>
      <c r="F826" s="631"/>
      <c r="G826" s="593" t="s">
        <v>898</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775</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891</v>
      </c>
      <c r="H828" s="669"/>
      <c r="I828" s="669"/>
      <c r="J828" s="669"/>
      <c r="K828" s="670"/>
      <c r="L828" s="662" t="s">
        <v>896</v>
      </c>
      <c r="M828" s="663"/>
      <c r="N828" s="663"/>
      <c r="O828" s="663"/>
      <c r="P828" s="663"/>
      <c r="Q828" s="663"/>
      <c r="R828" s="663"/>
      <c r="S828" s="663"/>
      <c r="T828" s="663"/>
      <c r="U828" s="663"/>
      <c r="V828" s="663"/>
      <c r="W828" s="663"/>
      <c r="X828" s="664"/>
      <c r="Y828" s="382">
        <v>2.2999999999999998</v>
      </c>
      <c r="Z828" s="383"/>
      <c r="AA828" s="383"/>
      <c r="AB828" s="800"/>
      <c r="AC828" s="668" t="s">
        <v>781</v>
      </c>
      <c r="AD828" s="669"/>
      <c r="AE828" s="669"/>
      <c r="AF828" s="669"/>
      <c r="AG828" s="670"/>
      <c r="AH828" s="662" t="s">
        <v>782</v>
      </c>
      <c r="AI828" s="663"/>
      <c r="AJ828" s="663"/>
      <c r="AK828" s="663"/>
      <c r="AL828" s="663"/>
      <c r="AM828" s="663"/>
      <c r="AN828" s="663"/>
      <c r="AO828" s="663"/>
      <c r="AP828" s="663"/>
      <c r="AQ828" s="663"/>
      <c r="AR828" s="663"/>
      <c r="AS828" s="663"/>
      <c r="AT828" s="664"/>
      <c r="AU828" s="382">
        <v>200</v>
      </c>
      <c r="AV828" s="383"/>
      <c r="AW828" s="383"/>
      <c r="AX828" s="384"/>
      <c r="AY828">
        <f t="shared" ref="AY828:AY838" si="117">$AY$826</f>
        <v>2</v>
      </c>
    </row>
    <row r="829" spans="1:51" ht="24.75" customHeight="1" x14ac:dyDescent="0.15">
      <c r="A829" s="629"/>
      <c r="B829" s="630"/>
      <c r="C829" s="630"/>
      <c r="D829" s="630"/>
      <c r="E829" s="630"/>
      <c r="F829" s="631"/>
      <c r="G829" s="604" t="s">
        <v>892</v>
      </c>
      <c r="H829" s="605"/>
      <c r="I829" s="605"/>
      <c r="J829" s="605"/>
      <c r="K829" s="606"/>
      <c r="L829" s="596" t="s">
        <v>897</v>
      </c>
      <c r="M829" s="597"/>
      <c r="N829" s="597"/>
      <c r="O829" s="597"/>
      <c r="P829" s="597"/>
      <c r="Q829" s="597"/>
      <c r="R829" s="597"/>
      <c r="S829" s="597"/>
      <c r="T829" s="597"/>
      <c r="U829" s="597"/>
      <c r="V829" s="597"/>
      <c r="W829" s="597"/>
      <c r="X829" s="598"/>
      <c r="Y829" s="599">
        <v>1.8</v>
      </c>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2</v>
      </c>
    </row>
    <row r="830" spans="1:51" ht="24.75" customHeight="1" x14ac:dyDescent="0.15">
      <c r="A830" s="629"/>
      <c r="B830" s="630"/>
      <c r="C830" s="630"/>
      <c r="D830" s="630"/>
      <c r="E830" s="630"/>
      <c r="F830" s="631"/>
      <c r="G830" s="604" t="s">
        <v>895</v>
      </c>
      <c r="H830" s="605"/>
      <c r="I830" s="605"/>
      <c r="J830" s="605"/>
      <c r="K830" s="606"/>
      <c r="L830" s="596" t="s">
        <v>894</v>
      </c>
      <c r="M830" s="597"/>
      <c r="N830" s="597"/>
      <c r="O830" s="597"/>
      <c r="P830" s="597"/>
      <c r="Q830" s="597"/>
      <c r="R830" s="597"/>
      <c r="S830" s="597"/>
      <c r="T830" s="597"/>
      <c r="U830" s="597"/>
      <c r="V830" s="597"/>
      <c r="W830" s="597"/>
      <c r="X830" s="598"/>
      <c r="Y830" s="599">
        <v>1.2</v>
      </c>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75" customHeight="1" x14ac:dyDescent="0.15">
      <c r="A831" s="629"/>
      <c r="B831" s="630"/>
      <c r="C831" s="630"/>
      <c r="D831" s="630"/>
      <c r="E831" s="630"/>
      <c r="F831" s="631"/>
      <c r="G831" s="604" t="s">
        <v>893</v>
      </c>
      <c r="H831" s="605"/>
      <c r="I831" s="605"/>
      <c r="J831" s="605"/>
      <c r="K831" s="606"/>
      <c r="L831" s="596" t="s">
        <v>893</v>
      </c>
      <c r="M831" s="597"/>
      <c r="N831" s="597"/>
      <c r="O831" s="597"/>
      <c r="P831" s="597"/>
      <c r="Q831" s="597"/>
      <c r="R831" s="597"/>
      <c r="S831" s="597"/>
      <c r="T831" s="597"/>
      <c r="U831" s="597"/>
      <c r="V831" s="597"/>
      <c r="W831" s="597"/>
      <c r="X831" s="598"/>
      <c r="Y831" s="599">
        <v>0.9</v>
      </c>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6.2</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200</v>
      </c>
      <c r="AV838" s="827"/>
      <c r="AW838" s="827"/>
      <c r="AX838" s="829"/>
      <c r="AY838">
        <f t="shared" si="117"/>
        <v>2</v>
      </c>
    </row>
    <row r="839" spans="1:51" ht="24.75"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338</v>
      </c>
      <c r="AM839" s="276"/>
      <c r="AN839" s="276"/>
      <c r="AO839" s="102" t="s">
        <v>768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359</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v>8021005009182</v>
      </c>
      <c r="K845" s="345"/>
      <c r="L845" s="345"/>
      <c r="M845" s="345"/>
      <c r="N845" s="345"/>
      <c r="O845" s="345"/>
      <c r="P845" s="359" t="s">
        <v>783</v>
      </c>
      <c r="Q845" s="346"/>
      <c r="R845" s="346"/>
      <c r="S845" s="346"/>
      <c r="T845" s="346"/>
      <c r="U845" s="346"/>
      <c r="V845" s="346"/>
      <c r="W845" s="346"/>
      <c r="X845" s="346"/>
      <c r="Y845" s="347">
        <v>5.7</v>
      </c>
      <c r="Z845" s="348"/>
      <c r="AA845" s="348"/>
      <c r="AB845" s="349"/>
      <c r="AC845" s="350" t="s">
        <v>364</v>
      </c>
      <c r="AD845" s="351"/>
      <c r="AE845" s="351"/>
      <c r="AF845" s="351"/>
      <c r="AG845" s="351"/>
      <c r="AH845" s="366">
        <v>1</v>
      </c>
      <c r="AI845" s="367"/>
      <c r="AJ845" s="367"/>
      <c r="AK845" s="367"/>
      <c r="AL845" s="354">
        <v>93.9</v>
      </c>
      <c r="AM845" s="355"/>
      <c r="AN845" s="355"/>
      <c r="AO845" s="356"/>
      <c r="AP845" s="357" t="s">
        <v>741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359</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771</v>
      </c>
      <c r="D878" s="343"/>
      <c r="E878" s="343"/>
      <c r="F878" s="343"/>
      <c r="G878" s="343"/>
      <c r="H878" s="343"/>
      <c r="I878" s="343"/>
      <c r="J878" s="344">
        <v>8021005009182</v>
      </c>
      <c r="K878" s="345"/>
      <c r="L878" s="345"/>
      <c r="M878" s="345"/>
      <c r="N878" s="345"/>
      <c r="O878" s="345"/>
      <c r="P878" s="359" t="s">
        <v>788</v>
      </c>
      <c r="Q878" s="346"/>
      <c r="R878" s="346"/>
      <c r="S878" s="346"/>
      <c r="T878" s="346"/>
      <c r="U878" s="346"/>
      <c r="V878" s="346"/>
      <c r="W878" s="346"/>
      <c r="X878" s="346"/>
      <c r="Y878" s="347">
        <v>27.5</v>
      </c>
      <c r="Z878" s="348"/>
      <c r="AA878" s="348"/>
      <c r="AB878" s="349"/>
      <c r="AC878" s="350" t="s">
        <v>364</v>
      </c>
      <c r="AD878" s="351"/>
      <c r="AE878" s="351"/>
      <c r="AF878" s="351"/>
      <c r="AG878" s="351"/>
      <c r="AH878" s="366">
        <v>1</v>
      </c>
      <c r="AI878" s="367"/>
      <c r="AJ878" s="367"/>
      <c r="AK878" s="367"/>
      <c r="AL878" s="354">
        <v>99.99</v>
      </c>
      <c r="AM878" s="355"/>
      <c r="AN878" s="355"/>
      <c r="AO878" s="356"/>
      <c r="AP878" s="357" t="s">
        <v>751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359</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64.5" customHeight="1" x14ac:dyDescent="0.15">
      <c r="A911" s="370">
        <v>1</v>
      </c>
      <c r="B911" s="370">
        <v>1</v>
      </c>
      <c r="C911" s="358" t="s">
        <v>772</v>
      </c>
      <c r="D911" s="343"/>
      <c r="E911" s="343"/>
      <c r="F911" s="343"/>
      <c r="G911" s="343"/>
      <c r="H911" s="343"/>
      <c r="I911" s="343"/>
      <c r="J911" s="344">
        <v>8010405010569</v>
      </c>
      <c r="K911" s="345"/>
      <c r="L911" s="345"/>
      <c r="M911" s="345"/>
      <c r="N911" s="345"/>
      <c r="O911" s="345"/>
      <c r="P911" s="359" t="s">
        <v>789</v>
      </c>
      <c r="Q911" s="346"/>
      <c r="R911" s="346"/>
      <c r="S911" s="346"/>
      <c r="T911" s="346"/>
      <c r="U911" s="346"/>
      <c r="V911" s="346"/>
      <c r="W911" s="346"/>
      <c r="X911" s="346"/>
      <c r="Y911" s="347">
        <v>41</v>
      </c>
      <c r="Z911" s="348"/>
      <c r="AA911" s="348"/>
      <c r="AB911" s="349"/>
      <c r="AC911" s="350" t="s">
        <v>364</v>
      </c>
      <c r="AD911" s="351"/>
      <c r="AE911" s="351"/>
      <c r="AF911" s="351"/>
      <c r="AG911" s="351"/>
      <c r="AH911" s="366">
        <v>1</v>
      </c>
      <c r="AI911" s="367"/>
      <c r="AJ911" s="367"/>
      <c r="AK911" s="367"/>
      <c r="AL911" s="354">
        <v>99.6</v>
      </c>
      <c r="AM911" s="355"/>
      <c r="AN911" s="355"/>
      <c r="AO911" s="356"/>
      <c r="AP911" s="357" t="s">
        <v>740</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359</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41.25" customHeight="1" x14ac:dyDescent="0.15">
      <c r="A944" s="370">
        <v>1</v>
      </c>
      <c r="B944" s="370">
        <v>1</v>
      </c>
      <c r="C944" s="358" t="s">
        <v>773</v>
      </c>
      <c r="D944" s="343"/>
      <c r="E944" s="343"/>
      <c r="F944" s="343"/>
      <c r="G944" s="343"/>
      <c r="H944" s="343"/>
      <c r="I944" s="343"/>
      <c r="J944" s="344">
        <v>8010405010569</v>
      </c>
      <c r="K944" s="345"/>
      <c r="L944" s="345"/>
      <c r="M944" s="345"/>
      <c r="N944" s="345"/>
      <c r="O944" s="345"/>
      <c r="P944" s="359" t="s">
        <v>790</v>
      </c>
      <c r="Q944" s="346"/>
      <c r="R944" s="346"/>
      <c r="S944" s="346"/>
      <c r="T944" s="346"/>
      <c r="U944" s="346"/>
      <c r="V944" s="346"/>
      <c r="W944" s="346"/>
      <c r="X944" s="346"/>
      <c r="Y944" s="347">
        <v>49</v>
      </c>
      <c r="Z944" s="348"/>
      <c r="AA944" s="348"/>
      <c r="AB944" s="349"/>
      <c r="AC944" s="350" t="s">
        <v>364</v>
      </c>
      <c r="AD944" s="351"/>
      <c r="AE944" s="351"/>
      <c r="AF944" s="351"/>
      <c r="AG944" s="351"/>
      <c r="AH944" s="366">
        <v>1</v>
      </c>
      <c r="AI944" s="367"/>
      <c r="AJ944" s="367"/>
      <c r="AK944" s="367"/>
      <c r="AL944" s="354">
        <v>99.9</v>
      </c>
      <c r="AM944" s="355"/>
      <c r="AN944" s="355"/>
      <c r="AO944" s="356"/>
      <c r="AP944" s="357" t="s">
        <v>740</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359</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54" customHeight="1" x14ac:dyDescent="0.15">
      <c r="A977" s="370">
        <v>1</v>
      </c>
      <c r="B977" s="370">
        <v>1</v>
      </c>
      <c r="C977" s="358" t="s">
        <v>909</v>
      </c>
      <c r="D977" s="343"/>
      <c r="E977" s="343"/>
      <c r="F977" s="343"/>
      <c r="G977" s="343"/>
      <c r="H977" s="343"/>
      <c r="I977" s="343"/>
      <c r="J977" s="344">
        <v>8021005009182</v>
      </c>
      <c r="K977" s="345"/>
      <c r="L977" s="345"/>
      <c r="M977" s="345"/>
      <c r="N977" s="345"/>
      <c r="O977" s="345"/>
      <c r="P977" s="359" t="s">
        <v>791</v>
      </c>
      <c r="Q977" s="346"/>
      <c r="R977" s="346"/>
      <c r="S977" s="346"/>
      <c r="T977" s="346"/>
      <c r="U977" s="346"/>
      <c r="V977" s="346"/>
      <c r="W977" s="346"/>
      <c r="X977" s="346"/>
      <c r="Y977" s="347">
        <v>4</v>
      </c>
      <c r="Z977" s="348"/>
      <c r="AA977" s="348"/>
      <c r="AB977" s="349"/>
      <c r="AC977" s="350" t="s">
        <v>363</v>
      </c>
      <c r="AD977" s="351"/>
      <c r="AE977" s="351"/>
      <c r="AF977" s="351"/>
      <c r="AG977" s="351"/>
      <c r="AH977" s="366">
        <v>1</v>
      </c>
      <c r="AI977" s="367"/>
      <c r="AJ977" s="367"/>
      <c r="AK977" s="367"/>
      <c r="AL977" s="354">
        <v>40</v>
      </c>
      <c r="AM977" s="355"/>
      <c r="AN977" s="355"/>
      <c r="AO977" s="356"/>
      <c r="AP977" s="357" t="s">
        <v>751</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359</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793</v>
      </c>
      <c r="D1010" s="343"/>
      <c r="E1010" s="343"/>
      <c r="F1010" s="343"/>
      <c r="G1010" s="343"/>
      <c r="H1010" s="343"/>
      <c r="I1010" s="343"/>
      <c r="J1010" s="344">
        <v>9011101039249</v>
      </c>
      <c r="K1010" s="345"/>
      <c r="L1010" s="345"/>
      <c r="M1010" s="345"/>
      <c r="N1010" s="345"/>
      <c r="O1010" s="345"/>
      <c r="P1010" s="359" t="s">
        <v>792</v>
      </c>
      <c r="Q1010" s="346"/>
      <c r="R1010" s="346"/>
      <c r="S1010" s="346"/>
      <c r="T1010" s="346"/>
      <c r="U1010" s="346"/>
      <c r="V1010" s="346"/>
      <c r="W1010" s="346"/>
      <c r="X1010" s="346"/>
      <c r="Y1010" s="347">
        <v>4.3</v>
      </c>
      <c r="Z1010" s="348"/>
      <c r="AA1010" s="348"/>
      <c r="AB1010" s="349"/>
      <c r="AC1010" s="350" t="s">
        <v>364</v>
      </c>
      <c r="AD1010" s="351"/>
      <c r="AE1010" s="351"/>
      <c r="AF1010" s="351"/>
      <c r="AG1010" s="351"/>
      <c r="AH1010" s="366">
        <v>2</v>
      </c>
      <c r="AI1010" s="367"/>
      <c r="AJ1010" s="367"/>
      <c r="AK1010" s="367"/>
      <c r="AL1010" s="354">
        <v>73.8</v>
      </c>
      <c r="AM1010" s="355"/>
      <c r="AN1010" s="355"/>
      <c r="AO1010" s="356"/>
      <c r="AP1010" s="357" t="s">
        <v>749</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359</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47.85" customHeight="1" x14ac:dyDescent="0.15">
      <c r="A1043" s="370">
        <v>1</v>
      </c>
      <c r="B1043" s="370">
        <v>1</v>
      </c>
      <c r="C1043" s="358" t="s">
        <v>899</v>
      </c>
      <c r="D1043" s="343"/>
      <c r="E1043" s="343"/>
      <c r="F1043" s="343"/>
      <c r="G1043" s="343"/>
      <c r="H1043" s="343"/>
      <c r="I1043" s="343"/>
      <c r="J1043" s="344">
        <v>6011105004508</v>
      </c>
      <c r="K1043" s="345"/>
      <c r="L1043" s="345"/>
      <c r="M1043" s="345"/>
      <c r="N1043" s="345"/>
      <c r="O1043" s="345"/>
      <c r="P1043" s="359" t="s">
        <v>900</v>
      </c>
      <c r="Q1043" s="346"/>
      <c r="R1043" s="346"/>
      <c r="S1043" s="346"/>
      <c r="T1043" s="346"/>
      <c r="U1043" s="346"/>
      <c r="V1043" s="346"/>
      <c r="W1043" s="346"/>
      <c r="X1043" s="346"/>
      <c r="Y1043" s="347">
        <v>6.2</v>
      </c>
      <c r="Z1043" s="348"/>
      <c r="AA1043" s="348"/>
      <c r="AB1043" s="349"/>
      <c r="AC1043" s="350" t="s">
        <v>363</v>
      </c>
      <c r="AD1043" s="351"/>
      <c r="AE1043" s="351"/>
      <c r="AF1043" s="351"/>
      <c r="AG1043" s="351"/>
      <c r="AH1043" s="366">
        <v>1</v>
      </c>
      <c r="AI1043" s="367"/>
      <c r="AJ1043" s="367"/>
      <c r="AK1043" s="367"/>
      <c r="AL1043" s="354">
        <v>87.5</v>
      </c>
      <c r="AM1043" s="355"/>
      <c r="AN1043" s="355"/>
      <c r="AO1043" s="356"/>
      <c r="AP1043" s="357" t="s">
        <v>740</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13.9"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359</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30" customHeight="1" x14ac:dyDescent="0.15">
      <c r="A1076" s="370">
        <v>1</v>
      </c>
      <c r="B1076" s="370">
        <v>1</v>
      </c>
      <c r="C1076" s="358" t="s">
        <v>776</v>
      </c>
      <c r="D1076" s="343"/>
      <c r="E1076" s="343"/>
      <c r="F1076" s="343"/>
      <c r="G1076" s="343"/>
      <c r="H1076" s="343"/>
      <c r="I1076" s="343"/>
      <c r="J1076" s="344" t="s">
        <v>741</v>
      </c>
      <c r="K1076" s="345"/>
      <c r="L1076" s="345"/>
      <c r="M1076" s="345"/>
      <c r="N1076" s="345"/>
      <c r="O1076" s="345"/>
      <c r="P1076" s="359" t="s">
        <v>782</v>
      </c>
      <c r="Q1076" s="346"/>
      <c r="R1076" s="346"/>
      <c r="S1076" s="346"/>
      <c r="T1076" s="346"/>
      <c r="U1076" s="346"/>
      <c r="V1076" s="346"/>
      <c r="W1076" s="346"/>
      <c r="X1076" s="346"/>
      <c r="Y1076" s="347">
        <v>200</v>
      </c>
      <c r="Z1076" s="348"/>
      <c r="AA1076" s="348"/>
      <c r="AB1076" s="349"/>
      <c r="AC1076" s="350" t="s">
        <v>80</v>
      </c>
      <c r="AD1076" s="351"/>
      <c r="AE1076" s="351"/>
      <c r="AF1076" s="351"/>
      <c r="AG1076" s="351"/>
      <c r="AH1076" s="366" t="s">
        <v>740</v>
      </c>
      <c r="AI1076" s="367"/>
      <c r="AJ1076" s="367"/>
      <c r="AK1076" s="367"/>
      <c r="AL1076" s="354" t="s">
        <v>910</v>
      </c>
      <c r="AM1076" s="355"/>
      <c r="AN1076" s="355"/>
      <c r="AO1076" s="356"/>
      <c r="AP1076" s="357" t="s">
        <v>751</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t="s">
        <v>768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9.1" hidden="1"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0">
    <cfRule type="expression" dxfId="2801" priority="13891">
      <formula>IF(RIGHT(TEXT(Y790,"0.#"),1)=".",FALSE,TRUE)</formula>
    </cfRule>
    <cfRule type="expression" dxfId="2800" priority="13892">
      <formula>IF(RIGHT(TEXT(Y790,"0.#"),1)=".",TRUE,FALSE)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20:Y824 Y804:Y811 Y802">
    <cfRule type="expression" dxfId="2797" priority="13669">
      <formula>IF(RIGHT(TEXT(Y802,"0.#"),1)=".",FALSE,TRUE)</formula>
    </cfRule>
    <cfRule type="expression" dxfId="2796" priority="13670">
      <formula>IF(RIGHT(TEXT(Y802,"0.#"),1)=".",TRUE,FALSE)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2 Y789 Y794:Y798">
    <cfRule type="expression" dxfId="2789" priority="13693">
      <formula>IF(RIGHT(TEXT(Y789,"0.#"),1)=".",FALSE,TRUE)</formula>
    </cfRule>
    <cfRule type="expression" dxfId="2788" priority="13694">
      <formula>IF(RIGHT(TEXT(Y789,"0.#"),1)=".",TRUE,FALSE)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45:AO846">
    <cfRule type="expression" dxfId="2389" priority="2827">
      <formula>IF(AND(AL845&gt;=0, RIGHT(TEXT(AL845,"0.#"),1)&lt;&gt;"."),TRUE,FALSE)</formula>
    </cfRule>
    <cfRule type="expression" dxfId="2388" priority="2828">
      <formula>IF(AND(AL845&gt;=0, RIGHT(TEXT(AL845,"0.#"),1)="."),TRUE,FALSE)</formula>
    </cfRule>
    <cfRule type="expression" dxfId="2387" priority="2829">
      <formula>IF(AND(AL845&lt;0, RIGHT(TEXT(AL845,"0.#"),1)&lt;&gt;"."),TRUE,FALSE)</formula>
    </cfRule>
    <cfRule type="expression" dxfId="2386" priority="2830">
      <formula>IF(AND(AL845&lt;0, RIGHT(TEXT(AL845,"0.#"),1)="."),TRUE,FALSE)</formula>
    </cfRule>
  </conditionalFormatting>
  <conditionalFormatting sqref="Y845:Y846">
    <cfRule type="expression" dxfId="2385" priority="2825">
      <formula>IF(RIGHT(TEXT(Y845,"0.#"),1)=".",FALSE,TRUE)</formula>
    </cfRule>
    <cfRule type="expression" dxfId="2384" priority="2826">
      <formula>IF(RIGHT(TEXT(Y845,"0.#"),1)=".",TRUE,FALSE)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80:Y907">
    <cfRule type="expression" dxfId="2067" priority="2085">
      <formula>IF(RIGHT(TEXT(Y880,"0.#"),1)=".",FALSE,TRUE)</formula>
    </cfRule>
    <cfRule type="expression" dxfId="2066" priority="2086">
      <formula>IF(RIGHT(TEXT(Y880,"0.#"),1)=".",TRUE,FALSE)</formula>
    </cfRule>
  </conditionalFormatting>
  <conditionalFormatting sqref="Y878:Y879">
    <cfRule type="expression" dxfId="2065" priority="2079">
      <formula>IF(RIGHT(TEXT(Y878,"0.#"),1)=".",FALSE,TRUE)</formula>
    </cfRule>
    <cfRule type="expression" dxfId="2064" priority="2080">
      <formula>IF(RIGHT(TEXT(Y878,"0.#"),1)=".",TRUE,FALSE)</formula>
    </cfRule>
  </conditionalFormatting>
  <conditionalFormatting sqref="Y913:Y940">
    <cfRule type="expression" dxfId="2063" priority="2073">
      <formula>IF(RIGHT(TEXT(Y913,"0.#"),1)=".",FALSE,TRUE)</formula>
    </cfRule>
    <cfRule type="expression" dxfId="2062" priority="2074">
      <formula>IF(RIGHT(TEXT(Y913,"0.#"),1)=".",TRUE,FALSE)</formula>
    </cfRule>
  </conditionalFormatting>
  <conditionalFormatting sqref="Y911:Y912">
    <cfRule type="expression" dxfId="2061" priority="2067">
      <formula>IF(RIGHT(TEXT(Y911,"0.#"),1)=".",FALSE,TRUE)</formula>
    </cfRule>
    <cfRule type="expression" dxfId="2060" priority="2068">
      <formula>IF(RIGHT(TEXT(Y911,"0.#"),1)=".",TRUE,FALSE)</formula>
    </cfRule>
  </conditionalFormatting>
  <conditionalFormatting sqref="Y946:Y973">
    <cfRule type="expression" dxfId="2059" priority="2061">
      <formula>IF(RIGHT(TEXT(Y946,"0.#"),1)=".",FALSE,TRUE)</formula>
    </cfRule>
    <cfRule type="expression" dxfId="2058" priority="2062">
      <formula>IF(RIGHT(TEXT(Y946,"0.#"),1)=".",TRUE,FALSE)</formula>
    </cfRule>
  </conditionalFormatting>
  <conditionalFormatting sqref="Y944:Y945">
    <cfRule type="expression" dxfId="2057" priority="2055">
      <formula>IF(RIGHT(TEXT(Y944,"0.#"),1)=".",FALSE,TRUE)</formula>
    </cfRule>
    <cfRule type="expression" dxfId="2056" priority="2056">
      <formula>IF(RIGHT(TEXT(Y944,"0.#"),1)=".",TRUE,FALSE)</formula>
    </cfRule>
  </conditionalFormatting>
  <conditionalFormatting sqref="Y979:Y1006">
    <cfRule type="expression" dxfId="2055" priority="2049">
      <formula>IF(RIGHT(TEXT(Y979,"0.#"),1)=".",FALSE,TRUE)</formula>
    </cfRule>
    <cfRule type="expression" dxfId="2054" priority="2050">
      <formula>IF(RIGHT(TEXT(Y979,"0.#"),1)=".",TRUE,FALSE)</formula>
    </cfRule>
  </conditionalFormatting>
  <conditionalFormatting sqref="Y977:Y978">
    <cfRule type="expression" dxfId="2053" priority="2043">
      <formula>IF(RIGHT(TEXT(Y977,"0.#"),1)=".",FALSE,TRUE)</formula>
    </cfRule>
    <cfRule type="expression" dxfId="2052" priority="2044">
      <formula>IF(RIGHT(TEXT(Y977,"0.#"),1)=".",TRUE,FALSE)</formula>
    </cfRule>
  </conditionalFormatting>
  <conditionalFormatting sqref="Y1012:Y1039">
    <cfRule type="expression" dxfId="2051" priority="2037">
      <formula>IF(RIGHT(TEXT(Y1012,"0.#"),1)=".",FALSE,TRUE)</formula>
    </cfRule>
    <cfRule type="expression" dxfId="2050" priority="2038">
      <formula>IF(RIGHT(TEXT(Y1012,"0.#"),1)=".",TRUE,FALSE)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80:AO907">
    <cfRule type="expression" dxfId="1969" priority="2087">
      <formula>IF(AND(AL880&gt;=0, RIGHT(TEXT(AL880,"0.#"),1)&lt;&gt;"."),TRUE,FALSE)</formula>
    </cfRule>
    <cfRule type="expression" dxfId="1968" priority="2088">
      <formula>IF(AND(AL880&gt;=0, RIGHT(TEXT(AL880,"0.#"),1)="."),TRUE,FALSE)</formula>
    </cfRule>
    <cfRule type="expression" dxfId="1967" priority="2089">
      <formula>IF(AND(AL880&lt;0, RIGHT(TEXT(AL880,"0.#"),1)&lt;&gt;"."),TRUE,FALSE)</formula>
    </cfRule>
    <cfRule type="expression" dxfId="1966" priority="2090">
      <formula>IF(AND(AL880&lt;0, RIGHT(TEXT(AL880,"0.#"),1)="."),TRUE,FALSE)</formula>
    </cfRule>
  </conditionalFormatting>
  <conditionalFormatting sqref="AL878:AO879">
    <cfRule type="expression" dxfId="1965" priority="2081">
      <formula>IF(AND(AL878&gt;=0, RIGHT(TEXT(AL878,"0.#"),1)&lt;&gt;"."),TRUE,FALSE)</formula>
    </cfRule>
    <cfRule type="expression" dxfId="1964" priority="2082">
      <formula>IF(AND(AL878&gt;=0, RIGHT(TEXT(AL878,"0.#"),1)="."),TRUE,FALSE)</formula>
    </cfRule>
    <cfRule type="expression" dxfId="1963" priority="2083">
      <formula>IF(AND(AL878&lt;0, RIGHT(TEXT(AL878,"0.#"),1)&lt;&gt;"."),TRUE,FALSE)</formula>
    </cfRule>
    <cfRule type="expression" dxfId="1962" priority="2084">
      <formula>IF(AND(AL878&lt;0, RIGHT(TEXT(AL878,"0.#"),1)="."),TRUE,FALSE)</formula>
    </cfRule>
  </conditionalFormatting>
  <conditionalFormatting sqref="AL913:AO940">
    <cfRule type="expression" dxfId="1961" priority="2075">
      <formula>IF(AND(AL913&gt;=0, RIGHT(TEXT(AL913,"0.#"),1)&lt;&gt;"."),TRUE,FALSE)</formula>
    </cfRule>
    <cfRule type="expression" dxfId="1960" priority="2076">
      <formula>IF(AND(AL913&gt;=0, RIGHT(TEXT(AL913,"0.#"),1)="."),TRUE,FALSE)</formula>
    </cfRule>
    <cfRule type="expression" dxfId="1959" priority="2077">
      <formula>IF(AND(AL913&lt;0, RIGHT(TEXT(AL913,"0.#"),1)&lt;&gt;"."),TRUE,FALSE)</formula>
    </cfRule>
    <cfRule type="expression" dxfId="1958" priority="2078">
      <formula>IF(AND(AL913&lt;0, RIGHT(TEXT(AL913,"0.#"),1)="."),TRUE,FALSE)</formula>
    </cfRule>
  </conditionalFormatting>
  <conditionalFormatting sqref="AL911:AO912">
    <cfRule type="expression" dxfId="1957" priority="2069">
      <formula>IF(AND(AL911&gt;=0, RIGHT(TEXT(AL911,"0.#"),1)&lt;&gt;"."),TRUE,FALSE)</formula>
    </cfRule>
    <cfRule type="expression" dxfId="1956" priority="2070">
      <formula>IF(AND(AL911&gt;=0, RIGHT(TEXT(AL911,"0.#"),1)="."),TRUE,FALSE)</formula>
    </cfRule>
    <cfRule type="expression" dxfId="1955" priority="2071">
      <formula>IF(AND(AL911&lt;0, RIGHT(TEXT(AL911,"0.#"),1)&lt;&gt;"."),TRUE,FALSE)</formula>
    </cfRule>
    <cfRule type="expression" dxfId="1954" priority="2072">
      <formula>IF(AND(AL911&lt;0, RIGHT(TEXT(AL911,"0.#"),1)="."),TRUE,FALSE)</formula>
    </cfRule>
  </conditionalFormatting>
  <conditionalFormatting sqref="AL946:AO973">
    <cfRule type="expression" dxfId="1953" priority="2063">
      <formula>IF(AND(AL946&gt;=0, RIGHT(TEXT(AL946,"0.#"),1)&lt;&gt;"."),TRUE,FALSE)</formula>
    </cfRule>
    <cfRule type="expression" dxfId="1952" priority="2064">
      <formula>IF(AND(AL946&gt;=0, RIGHT(TEXT(AL946,"0.#"),1)="."),TRUE,FALSE)</formula>
    </cfRule>
    <cfRule type="expression" dxfId="1951" priority="2065">
      <formula>IF(AND(AL946&lt;0, RIGHT(TEXT(AL946,"0.#"),1)&lt;&gt;"."),TRUE,FALSE)</formula>
    </cfRule>
    <cfRule type="expression" dxfId="1950" priority="2066">
      <formula>IF(AND(AL946&lt;0, RIGHT(TEXT(AL946,"0.#"),1)="."),TRUE,FALSE)</formula>
    </cfRule>
  </conditionalFormatting>
  <conditionalFormatting sqref="AL944:AO945">
    <cfRule type="expression" dxfId="1949" priority="2057">
      <formula>IF(AND(AL944&gt;=0, RIGHT(TEXT(AL944,"0.#"),1)&lt;&gt;"."),TRUE,FALSE)</formula>
    </cfRule>
    <cfRule type="expression" dxfId="1948" priority="2058">
      <formula>IF(AND(AL944&gt;=0, RIGHT(TEXT(AL944,"0.#"),1)="."),TRUE,FALSE)</formula>
    </cfRule>
    <cfRule type="expression" dxfId="1947" priority="2059">
      <formula>IF(AND(AL944&lt;0, RIGHT(TEXT(AL944,"0.#"),1)&lt;&gt;"."),TRUE,FALSE)</formula>
    </cfRule>
    <cfRule type="expression" dxfId="1946" priority="2060">
      <formula>IF(AND(AL944&lt;0, RIGHT(TEXT(AL944,"0.#"),1)="."),TRUE,FALSE)</formula>
    </cfRule>
  </conditionalFormatting>
  <conditionalFormatting sqref="AL979:AO1006">
    <cfRule type="expression" dxfId="1945" priority="2051">
      <formula>IF(AND(AL979&gt;=0, RIGHT(TEXT(AL979,"0.#"),1)&lt;&gt;"."),TRUE,FALSE)</formula>
    </cfRule>
    <cfRule type="expression" dxfId="1944" priority="2052">
      <formula>IF(AND(AL979&gt;=0, RIGHT(TEXT(AL979,"0.#"),1)="."),TRUE,FALSE)</formula>
    </cfRule>
    <cfRule type="expression" dxfId="1943" priority="2053">
      <formula>IF(AND(AL979&lt;0, RIGHT(TEXT(AL979,"0.#"),1)&lt;&gt;"."),TRUE,FALSE)</formula>
    </cfRule>
    <cfRule type="expression" dxfId="1942" priority="2054">
      <formula>IF(AND(AL979&lt;0, RIGHT(TEXT(AL979,"0.#"),1)="."),TRUE,FALSE)</formula>
    </cfRule>
  </conditionalFormatting>
  <conditionalFormatting sqref="AL977:AO978">
    <cfRule type="expression" dxfId="1941" priority="2045">
      <formula>IF(AND(AL977&gt;=0, RIGHT(TEXT(AL977,"0.#"),1)&lt;&gt;"."),TRUE,FALSE)</formula>
    </cfRule>
    <cfRule type="expression" dxfId="1940" priority="2046">
      <formula>IF(AND(AL977&gt;=0, RIGHT(TEXT(AL977,"0.#"),1)="."),TRUE,FALSE)</formula>
    </cfRule>
    <cfRule type="expression" dxfId="1939" priority="2047">
      <formula>IF(AND(AL977&lt;0, RIGHT(TEXT(AL977,"0.#"),1)&lt;&gt;"."),TRUE,FALSE)</formula>
    </cfRule>
    <cfRule type="expression" dxfId="1938" priority="2048">
      <formula>IF(AND(AL977&lt;0, RIGHT(TEXT(AL977,"0.#"),1)="."),TRUE,FALSE)</formula>
    </cfRule>
  </conditionalFormatting>
  <conditionalFormatting sqref="AL1012:AO1039">
    <cfRule type="expression" dxfId="1937" priority="2039">
      <formula>IF(AND(AL1012&gt;=0, RIGHT(TEXT(AL1012,"0.#"),1)&lt;&gt;"."),TRUE,FALSE)</formula>
    </cfRule>
    <cfRule type="expression" dxfId="1936" priority="2040">
      <formula>IF(AND(AL1012&gt;=0, RIGHT(TEXT(AL1012,"0.#"),1)="."),TRUE,FALSE)</formula>
    </cfRule>
    <cfRule type="expression" dxfId="1935" priority="2041">
      <formula>IF(AND(AL1012&lt;0, RIGHT(TEXT(AL1012,"0.#"),1)&lt;&gt;"."),TRUE,FALSE)</formula>
    </cfRule>
    <cfRule type="expression" dxfId="1934" priority="2042">
      <formula>IF(AND(AL1012&lt;0, RIGHT(TEXT(AL1012,"0.#"),1)="."),TRUE,FALSE)</formula>
    </cfRule>
  </conditionalFormatting>
  <conditionalFormatting sqref="AL1010:AO1011">
    <cfRule type="expression" dxfId="1933" priority="2033">
      <formula>IF(AND(AL1010&gt;=0, RIGHT(TEXT(AL1010,"0.#"),1)&lt;&gt;"."),TRUE,FALSE)</formula>
    </cfRule>
    <cfRule type="expression" dxfId="1932" priority="2034">
      <formula>IF(AND(AL1010&gt;=0, RIGHT(TEXT(AL1010,"0.#"),1)="."),TRUE,FALSE)</formula>
    </cfRule>
    <cfRule type="expression" dxfId="1931" priority="2035">
      <formula>IF(AND(AL1010&lt;0, RIGHT(TEXT(AL1010,"0.#"),1)&lt;&gt;"."),TRUE,FALSE)</formula>
    </cfRule>
    <cfRule type="expression" dxfId="1930" priority="2036">
      <formula>IF(AND(AL1010&lt;0, RIGHT(TEXT(AL1010,"0.#"),1)="."),TRUE,FALSE)</formula>
    </cfRule>
  </conditionalFormatting>
  <conditionalFormatting sqref="Y1010:Y1011">
    <cfRule type="expression" dxfId="1929" priority="2031">
      <formula>IF(RIGHT(TEXT(Y1010,"0.#"),1)=".",FALSE,TRUE)</formula>
    </cfRule>
    <cfRule type="expression" dxfId="1928" priority="2032">
      <formula>IF(RIGHT(TEXT(Y1010,"0.#"),1)=".",TRUE,FALSE)</formula>
    </cfRule>
  </conditionalFormatting>
  <conditionalFormatting sqref="AL1045:AO1072">
    <cfRule type="expression" dxfId="1927" priority="2027">
      <formula>IF(AND(AL1045&gt;=0, RIGHT(TEXT(AL1045,"0.#"),1)&lt;&gt;"."),TRUE,FALSE)</formula>
    </cfRule>
    <cfRule type="expression" dxfId="1926" priority="2028">
      <formula>IF(AND(AL1045&gt;=0, RIGHT(TEXT(AL1045,"0.#"),1)="."),TRUE,FALSE)</formula>
    </cfRule>
    <cfRule type="expression" dxfId="1925" priority="2029">
      <formula>IF(AND(AL1045&lt;0, RIGHT(TEXT(AL1045,"0.#"),1)&lt;&gt;"."),TRUE,FALSE)</formula>
    </cfRule>
    <cfRule type="expression" dxfId="1924" priority="2030">
      <formula>IF(AND(AL1045&lt;0, RIGHT(TEXT(AL1045,"0.#"),1)="."),TRUE,FALSE)</formula>
    </cfRule>
  </conditionalFormatting>
  <conditionalFormatting sqref="Y1045:Y1072">
    <cfRule type="expression" dxfId="1923" priority="2025">
      <formula>IF(RIGHT(TEXT(Y1045,"0.#"),1)=".",FALSE,TRUE)</formula>
    </cfRule>
    <cfRule type="expression" dxfId="1922" priority="2026">
      <formula>IF(RIGHT(TEXT(Y1045,"0.#"),1)=".",TRUE,FALSE)</formula>
    </cfRule>
  </conditionalFormatting>
  <conditionalFormatting sqref="AL1043:AO1044">
    <cfRule type="expression" dxfId="1921" priority="2021">
      <formula>IF(AND(AL1043&gt;=0, RIGHT(TEXT(AL1043,"0.#"),1)&lt;&gt;"."),TRUE,FALSE)</formula>
    </cfRule>
    <cfRule type="expression" dxfId="1920" priority="2022">
      <formula>IF(AND(AL1043&gt;=0, RIGHT(TEXT(AL1043,"0.#"),1)="."),TRUE,FALSE)</formula>
    </cfRule>
    <cfRule type="expression" dxfId="1919" priority="2023">
      <formula>IF(AND(AL1043&lt;0, RIGHT(TEXT(AL1043,"0.#"),1)&lt;&gt;"."),TRUE,FALSE)</formula>
    </cfRule>
    <cfRule type="expression" dxfId="1918" priority="2024">
      <formula>IF(AND(AL1043&lt;0, RIGHT(TEXT(AL1043,"0.#"),1)="."),TRUE,FALSE)</formula>
    </cfRule>
  </conditionalFormatting>
  <conditionalFormatting sqref="Y1043:Y1044">
    <cfRule type="expression" dxfId="1917" priority="2019">
      <formula>IF(RIGHT(TEXT(Y1043,"0.#"),1)=".",FALSE,TRUE)</formula>
    </cfRule>
    <cfRule type="expression" dxfId="1916" priority="2020">
      <formula>IF(RIGHT(TEXT(Y1043,"0.#"),1)=".",TRUE,FALSE)</formula>
    </cfRule>
  </conditionalFormatting>
  <conditionalFormatting sqref="AL1078:AO1105">
    <cfRule type="expression" dxfId="1915" priority="2015">
      <formula>IF(AND(AL1078&gt;=0, RIGHT(TEXT(AL1078,"0.#"),1)&lt;&gt;"."),TRUE,FALSE)</formula>
    </cfRule>
    <cfRule type="expression" dxfId="1914" priority="2016">
      <formula>IF(AND(AL1078&gt;=0, RIGHT(TEXT(AL1078,"0.#"),1)="."),TRUE,FALSE)</formula>
    </cfRule>
    <cfRule type="expression" dxfId="1913" priority="2017">
      <formula>IF(AND(AL1078&lt;0, RIGHT(TEXT(AL1078,"0.#"),1)&lt;&gt;"."),TRUE,FALSE)</formula>
    </cfRule>
    <cfRule type="expression" dxfId="1912" priority="2018">
      <formula>IF(AND(AL1078&lt;0, RIGHT(TEXT(AL1078,"0.#"),1)="."),TRUE,FALSE)</formula>
    </cfRule>
  </conditionalFormatting>
  <conditionalFormatting sqref="Y1078:Y1105">
    <cfRule type="expression" dxfId="1911" priority="2013">
      <formula>IF(RIGHT(TEXT(Y1078,"0.#"),1)=".",FALSE,TRUE)</formula>
    </cfRule>
    <cfRule type="expression" dxfId="1910" priority="2014">
      <formula>IF(RIGHT(TEXT(Y1078,"0.#"),1)=".",TRUE,FALSE)</formula>
    </cfRule>
  </conditionalFormatting>
  <conditionalFormatting sqref="AL1076:AO1077">
    <cfRule type="expression" dxfId="1909" priority="2009">
      <formula>IF(AND(AL1076&gt;=0, RIGHT(TEXT(AL1076,"0.#"),1)&lt;&gt;"."),TRUE,FALSE)</formula>
    </cfRule>
    <cfRule type="expression" dxfId="1908" priority="2010">
      <formula>IF(AND(AL1076&gt;=0, RIGHT(TEXT(AL1076,"0.#"),1)="."),TRUE,FALSE)</formula>
    </cfRule>
    <cfRule type="expression" dxfId="1907" priority="2011">
      <formula>IF(AND(AL1076&lt;0, RIGHT(TEXT(AL1076,"0.#"),1)&lt;&gt;"."),TRUE,FALSE)</formula>
    </cfRule>
    <cfRule type="expression" dxfId="1906" priority="2012">
      <formula>IF(AND(AL1076&lt;0, RIGHT(TEXT(AL1076,"0.#"),1)="."),TRUE,FALSE)</formula>
    </cfRule>
  </conditionalFormatting>
  <conditionalFormatting sqref="Y1076:Y1077">
    <cfRule type="expression" dxfId="1905" priority="2007">
      <formula>IF(RIGHT(TEXT(Y1076,"0.#"),1)=".",FALSE,TRUE)</formula>
    </cfRule>
    <cfRule type="expression" dxfId="1904" priority="2008">
      <formula>IF(RIGHT(TEXT(Y1076,"0.#"),1)=".",TRUE,FALSE)</formula>
    </cfRule>
  </conditionalFormatting>
  <conditionalFormatting sqref="AE39">
    <cfRule type="expression" dxfId="1903" priority="2005">
      <formula>IF(RIGHT(TEXT(AE39,"0.#"),1)=".",FALSE,TRUE)</formula>
    </cfRule>
    <cfRule type="expression" dxfId="1902" priority="2006">
      <formula>IF(RIGHT(TEXT(AE39,"0.#"),1)=".",TRUE,FALSE)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0">
    <cfRule type="expression" dxfId="1887" priority="1987">
      <formula>IF(RIGHT(TEXT(AQ39,"0.#"),1)=".",FALSE,TRUE)</formula>
    </cfRule>
    <cfRule type="expression" dxfId="1886" priority="1988">
      <formula>IF(RIGHT(TEXT(AQ39,"0.#"),1)=".",TRUE,FALSE)</formula>
    </cfRule>
  </conditionalFormatting>
  <conditionalFormatting sqref="AU40">
    <cfRule type="expression" dxfId="1885" priority="1985">
      <formula>IF(RIGHT(TEXT(AU40,"0.#"),1)=".",FALSE,TRUE)</formula>
    </cfRule>
    <cfRule type="expression" dxfId="1884" priority="1986">
      <formula>IF(RIGHT(TEXT(AU40,"0.#"),1)=".",TRUE,FALSE)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29:AC29">
    <cfRule type="expression" dxfId="713" priority="17">
      <formula>IF(RIGHT(TEXT(P29,"0.#"),1)=".",FALSE,TRUE)</formula>
    </cfRule>
    <cfRule type="expression" dxfId="712" priority="18">
      <formula>IF(RIGHT(TEXT(P29,"0.#"),1)=".",TRUE,FALSE)</formula>
    </cfRule>
  </conditionalFormatting>
  <conditionalFormatting sqref="Y815:Y819">
    <cfRule type="expression" dxfId="711" priority="15">
      <formula>IF(RIGHT(TEXT(Y815,"0.#"),1)=".",FALSE,TRUE)</formula>
    </cfRule>
    <cfRule type="expression" dxfId="710" priority="16">
      <formula>IF(RIGHT(TEXT(Y815,"0.#"),1)=".",TRUE,FALSE)</formula>
    </cfRule>
  </conditionalFormatting>
  <conditionalFormatting sqref="AQ41">
    <cfRule type="expression" dxfId="709" priority="9">
      <formula>IF(RIGHT(TEXT(AQ41,"0.#"),1)=".",FALSE,TRUE)</formula>
    </cfRule>
    <cfRule type="expression" dxfId="708" priority="10">
      <formula>IF(RIGHT(TEXT(AQ41,"0.#"),1)=".",TRUE,FALSE)</formula>
    </cfRule>
  </conditionalFormatting>
  <conditionalFormatting sqref="Y793">
    <cfRule type="expression" dxfId="707" priority="7">
      <formula>IF(RIGHT(TEXT(Y793,"0.#"),1)=".",FALSE,TRUE)</formula>
    </cfRule>
    <cfRule type="expression" dxfId="706" priority="8">
      <formula>IF(RIGHT(TEXT(Y793,"0.#"),1)=".",TRUE,FALSE)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U41">
    <cfRule type="expression" dxfId="703" priority="3">
      <formula>IF(RIGHT(TEXT(AU41,"0.#"),1)=".",FALSE,TRUE)</formula>
    </cfRule>
    <cfRule type="expression" dxfId="702" priority="4">
      <formula>IF(RIGHT(TEXT(AU41,"0.#"),1)=".",TRUE,FALSE)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5" manualBreakCount="5">
    <brk id="36" max="50" man="1"/>
    <brk id="429" max="50" man="1"/>
    <brk id="727" max="50" man="1"/>
    <brk id="765" max="50" man="1"/>
    <brk id="812"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875" style="28" customWidth="1"/>
    <col min="25" max="25" width="12.375" style="33" bestFit="1" customWidth="1"/>
    <col min="26" max="26" width="12.125" style="28" customWidth="1"/>
    <col min="27" max="27" width="1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4.1"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4.1"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4.1"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4.1"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4.1"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4.1"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4.1"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4.1"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4.1"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415</v>
      </c>
      <c r="Z10" s="32" t="s">
        <v>546</v>
      </c>
      <c r="AA10" s="94" t="s">
        <v>509</v>
      </c>
      <c r="AB10" s="94" t="s">
        <v>640</v>
      </c>
      <c r="AC10" s="31"/>
      <c r="AD10" s="31"/>
      <c r="AE10" s="31"/>
      <c r="AF10" s="30"/>
      <c r="AG10" s="53" t="s">
        <v>355</v>
      </c>
      <c r="AK10" s="51" t="str">
        <f t="shared" si="7"/>
        <v>I</v>
      </c>
      <c r="AP10" s="51" t="s">
        <v>351</v>
      </c>
    </row>
    <row r="11" spans="1:42" ht="14.1"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4.1"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4.1"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4.1"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4.1"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4.1" customHeight="1" x14ac:dyDescent="0.15">
      <c r="A16" s="14" t="s">
        <v>98</v>
      </c>
      <c r="B16" s="15" t="s">
        <v>739</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4.1"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4.1"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4.1"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4.1" customHeight="1" x14ac:dyDescent="0.15">
      <c r="A20" s="14" t="s">
        <v>309</v>
      </c>
      <c r="B20" s="15"/>
      <c r="C20" s="13" t="str">
        <f t="shared" si="9"/>
        <v/>
      </c>
      <c r="D20" s="13" t="str">
        <f t="shared" si="8"/>
        <v>地球温暖化対策</v>
      </c>
      <c r="F20" s="18" t="s">
        <v>308</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4.1" customHeight="1" x14ac:dyDescent="0.15">
      <c r="A21" s="14" t="s">
        <v>310</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4.1" customHeight="1" x14ac:dyDescent="0.15">
      <c r="A22" s="14" t="s">
        <v>311</v>
      </c>
      <c r="B22" s="15" t="s">
        <v>739</v>
      </c>
      <c r="C22" s="13" t="str">
        <f t="shared" si="9"/>
        <v>ＯＤＡ</v>
      </c>
      <c r="D22" s="13" t="str">
        <f>IF(C22="",D21,IF(D21&lt;&gt;"",CONCATENATE(D21,"、",C22),C22))</f>
        <v>地球温暖化対策、ＯＤＡ</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4.1" customHeight="1" x14ac:dyDescent="0.15">
      <c r="A23" s="14" t="s">
        <v>312</v>
      </c>
      <c r="B23" s="15"/>
      <c r="C23" s="13" t="str">
        <f t="shared" si="9"/>
        <v/>
      </c>
      <c r="D23" s="13" t="str">
        <f>IF(C23="",D22,IF(D22&lt;&gt;"",CONCATENATE(D22,"、",C23),C23))</f>
        <v>地球温暖化対策、ＯＤＡ</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4.1" customHeight="1" x14ac:dyDescent="0.15">
      <c r="A24" s="88" t="s">
        <v>395</v>
      </c>
      <c r="B24" s="15"/>
      <c r="C24" s="13" t="str">
        <f t="shared" si="9"/>
        <v/>
      </c>
      <c r="D24" s="13" t="str">
        <f>IF(C24="",D23,IF(D23&lt;&gt;"",CONCATENATE(D23,"、",C24),C24))</f>
        <v>地球温暖化対策、ＯＤＡ</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4.1"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4.1"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4.1" customHeight="1" x14ac:dyDescent="0.15">
      <c r="A27" s="13" t="str">
        <f>IF(D24="", "-", D24)</f>
        <v>地球温暖化対策、ＯＤＡ</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4.1"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4.1" customHeight="1" x14ac:dyDescent="0.15">
      <c r="A29" s="13"/>
      <c r="B29" s="13"/>
      <c r="F29" s="18" t="s">
        <v>300</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4.1" customHeight="1" x14ac:dyDescent="0.15">
      <c r="A30" s="13"/>
      <c r="B30" s="13"/>
      <c r="F30" s="18" t="s">
        <v>301</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4.1" customHeight="1" x14ac:dyDescent="0.15">
      <c r="A31" s="13"/>
      <c r="B31" s="13"/>
      <c r="F31" s="18" t="s">
        <v>302</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4.1" customHeight="1" x14ac:dyDescent="0.15">
      <c r="A32" s="13"/>
      <c r="B32" s="13"/>
      <c r="F32" s="18" t="s">
        <v>303</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4.1" customHeight="1" x14ac:dyDescent="0.15">
      <c r="A33" s="13"/>
      <c r="B33" s="13"/>
      <c r="F33" s="18" t="s">
        <v>304</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4.1" customHeight="1" x14ac:dyDescent="0.15">
      <c r="A34" s="13"/>
      <c r="B34" s="13"/>
      <c r="F34" s="18" t="s">
        <v>305</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4.1" customHeight="1" x14ac:dyDescent="0.15">
      <c r="A35" s="13"/>
      <c r="B35" s="13"/>
      <c r="F35" s="18" t="s">
        <v>306</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4.1" customHeight="1" x14ac:dyDescent="0.15">
      <c r="A36" s="13"/>
      <c r="B36" s="13"/>
      <c r="F36" s="18" t="s">
        <v>307</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4.1"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87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2"/>
      <c r="Z2" s="824"/>
      <c r="AA2" s="825"/>
      <c r="AB2" s="1036" t="s">
        <v>11</v>
      </c>
      <c r="AC2" s="1037"/>
      <c r="AD2" s="1038"/>
      <c r="AE2" s="1042" t="s">
        <v>381</v>
      </c>
      <c r="AF2" s="1042"/>
      <c r="AG2" s="1042"/>
      <c r="AH2" s="1042"/>
      <c r="AI2" s="1042" t="s">
        <v>403</v>
      </c>
      <c r="AJ2" s="1042"/>
      <c r="AK2" s="1042"/>
      <c r="AL2" s="556"/>
      <c r="AM2" s="1042" t="s">
        <v>500</v>
      </c>
      <c r="AN2" s="1042"/>
      <c r="AO2" s="1042"/>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3"/>
      <c r="Z3" s="1034"/>
      <c r="AA3" s="1035"/>
      <c r="AB3" s="1039"/>
      <c r="AC3" s="1040"/>
      <c r="AD3" s="1041"/>
      <c r="AE3" s="927"/>
      <c r="AF3" s="927"/>
      <c r="AG3" s="927"/>
      <c r="AH3" s="927"/>
      <c r="AI3" s="927"/>
      <c r="AJ3" s="927"/>
      <c r="AK3" s="927"/>
      <c r="AL3" s="407"/>
      <c r="AM3" s="927"/>
      <c r="AN3" s="927"/>
      <c r="AO3" s="927"/>
      <c r="AP3" s="407"/>
      <c r="AQ3" s="199"/>
      <c r="AR3" s="200"/>
      <c r="AS3" s="136" t="s">
        <v>232</v>
      </c>
      <c r="AT3" s="137"/>
      <c r="AU3" s="200"/>
      <c r="AV3" s="200"/>
      <c r="AW3" s="392" t="s">
        <v>179</v>
      </c>
      <c r="AX3" s="393"/>
      <c r="AY3" s="34">
        <f>$AY$2</f>
        <v>0</v>
      </c>
    </row>
    <row r="4" spans="1:51" ht="23.1" customHeight="1" x14ac:dyDescent="0.15">
      <c r="A4" s="397"/>
      <c r="B4" s="395"/>
      <c r="C4" s="395"/>
      <c r="D4" s="395"/>
      <c r="E4" s="395"/>
      <c r="F4" s="396"/>
      <c r="G4" s="563"/>
      <c r="H4" s="1009"/>
      <c r="I4" s="1009"/>
      <c r="J4" s="1009"/>
      <c r="K4" s="1009"/>
      <c r="L4" s="1009"/>
      <c r="M4" s="1009"/>
      <c r="N4" s="1009"/>
      <c r="O4" s="1010"/>
      <c r="P4" s="108"/>
      <c r="Q4" s="1017"/>
      <c r="R4" s="1017"/>
      <c r="S4" s="1017"/>
      <c r="T4" s="1017"/>
      <c r="U4" s="1017"/>
      <c r="V4" s="1017"/>
      <c r="W4" s="1017"/>
      <c r="X4" s="1018"/>
      <c r="Y4" s="1027" t="s">
        <v>12</v>
      </c>
      <c r="Z4" s="1028"/>
      <c r="AA4" s="1029"/>
      <c r="AB4" s="460"/>
      <c r="AC4" s="1031"/>
      <c r="AD4" s="103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3.1" customHeight="1" x14ac:dyDescent="0.15">
      <c r="A5" s="398"/>
      <c r="B5" s="399"/>
      <c r="C5" s="399"/>
      <c r="D5" s="399"/>
      <c r="E5" s="399"/>
      <c r="F5" s="400"/>
      <c r="G5" s="1011"/>
      <c r="H5" s="1012"/>
      <c r="I5" s="1012"/>
      <c r="J5" s="1012"/>
      <c r="K5" s="1012"/>
      <c r="L5" s="1012"/>
      <c r="M5" s="1012"/>
      <c r="N5" s="1012"/>
      <c r="O5" s="1013"/>
      <c r="P5" s="1019"/>
      <c r="Q5" s="1019"/>
      <c r="R5" s="1019"/>
      <c r="S5" s="1019"/>
      <c r="T5" s="1019"/>
      <c r="U5" s="1019"/>
      <c r="V5" s="1019"/>
      <c r="W5" s="1019"/>
      <c r="X5" s="1020"/>
      <c r="Y5" s="446" t="s">
        <v>54</v>
      </c>
      <c r="Z5" s="1024"/>
      <c r="AA5" s="1025"/>
      <c r="AB5" s="522"/>
      <c r="AC5" s="1030"/>
      <c r="AD5" s="103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3.1" customHeight="1" x14ac:dyDescent="0.15">
      <c r="A6" s="398"/>
      <c r="B6" s="399"/>
      <c r="C6" s="399"/>
      <c r="D6" s="399"/>
      <c r="E6" s="399"/>
      <c r="F6" s="400"/>
      <c r="G6" s="1014"/>
      <c r="H6" s="1015"/>
      <c r="I6" s="1015"/>
      <c r="J6" s="1015"/>
      <c r="K6" s="1015"/>
      <c r="L6" s="1015"/>
      <c r="M6" s="1015"/>
      <c r="N6" s="1015"/>
      <c r="O6" s="1016"/>
      <c r="P6" s="1021"/>
      <c r="Q6" s="1021"/>
      <c r="R6" s="1021"/>
      <c r="S6" s="1021"/>
      <c r="T6" s="1021"/>
      <c r="U6" s="1021"/>
      <c r="V6" s="1021"/>
      <c r="W6" s="1021"/>
      <c r="X6" s="1022"/>
      <c r="Y6" s="1023" t="s">
        <v>13</v>
      </c>
      <c r="Z6" s="1024"/>
      <c r="AA6" s="1025"/>
      <c r="AB6" s="592" t="s">
        <v>180</v>
      </c>
      <c r="AC6" s="1026"/>
      <c r="AD6" s="102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2"/>
      <c r="Z9" s="824"/>
      <c r="AA9" s="825"/>
      <c r="AB9" s="1036" t="s">
        <v>11</v>
      </c>
      <c r="AC9" s="1037"/>
      <c r="AD9" s="1038"/>
      <c r="AE9" s="1042" t="s">
        <v>381</v>
      </c>
      <c r="AF9" s="1042"/>
      <c r="AG9" s="1042"/>
      <c r="AH9" s="1042"/>
      <c r="AI9" s="1042" t="s">
        <v>403</v>
      </c>
      <c r="AJ9" s="1042"/>
      <c r="AK9" s="1042"/>
      <c r="AL9" s="556"/>
      <c r="AM9" s="1042" t="s">
        <v>500</v>
      </c>
      <c r="AN9" s="1042"/>
      <c r="AO9" s="1042"/>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3"/>
      <c r="Z10" s="1034"/>
      <c r="AA10" s="1035"/>
      <c r="AB10" s="1039"/>
      <c r="AC10" s="1040"/>
      <c r="AD10" s="1041"/>
      <c r="AE10" s="927"/>
      <c r="AF10" s="927"/>
      <c r="AG10" s="927"/>
      <c r="AH10" s="927"/>
      <c r="AI10" s="927"/>
      <c r="AJ10" s="927"/>
      <c r="AK10" s="927"/>
      <c r="AL10" s="407"/>
      <c r="AM10" s="927"/>
      <c r="AN10" s="927"/>
      <c r="AO10" s="927"/>
      <c r="AP10" s="407"/>
      <c r="AQ10" s="199"/>
      <c r="AR10" s="200"/>
      <c r="AS10" s="136" t="s">
        <v>232</v>
      </c>
      <c r="AT10" s="137"/>
      <c r="AU10" s="200"/>
      <c r="AV10" s="200"/>
      <c r="AW10" s="392" t="s">
        <v>179</v>
      </c>
      <c r="AX10" s="393"/>
      <c r="AY10" s="34">
        <f>$AY$9</f>
        <v>0</v>
      </c>
    </row>
    <row r="11" spans="1:51" ht="23.1" customHeight="1" x14ac:dyDescent="0.15">
      <c r="A11" s="397"/>
      <c r="B11" s="395"/>
      <c r="C11" s="395"/>
      <c r="D11" s="395"/>
      <c r="E11" s="395"/>
      <c r="F11" s="396"/>
      <c r="G11" s="563"/>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0"/>
      <c r="AC11" s="1031"/>
      <c r="AD11" s="103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3.1" customHeight="1" x14ac:dyDescent="0.15">
      <c r="A12" s="398"/>
      <c r="B12" s="399"/>
      <c r="C12" s="399"/>
      <c r="D12" s="399"/>
      <c r="E12" s="399"/>
      <c r="F12" s="400"/>
      <c r="G12" s="1011"/>
      <c r="H12" s="1012"/>
      <c r="I12" s="1012"/>
      <c r="J12" s="1012"/>
      <c r="K12" s="1012"/>
      <c r="L12" s="1012"/>
      <c r="M12" s="1012"/>
      <c r="N12" s="1012"/>
      <c r="O12" s="1013"/>
      <c r="P12" s="1019"/>
      <c r="Q12" s="1019"/>
      <c r="R12" s="1019"/>
      <c r="S12" s="1019"/>
      <c r="T12" s="1019"/>
      <c r="U12" s="1019"/>
      <c r="V12" s="1019"/>
      <c r="W12" s="1019"/>
      <c r="X12" s="1020"/>
      <c r="Y12" s="446" t="s">
        <v>54</v>
      </c>
      <c r="Z12" s="1024"/>
      <c r="AA12" s="1025"/>
      <c r="AB12" s="522"/>
      <c r="AC12" s="1030"/>
      <c r="AD12" s="103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3.1" customHeight="1" x14ac:dyDescent="0.15">
      <c r="A13" s="401"/>
      <c r="B13" s="402"/>
      <c r="C13" s="402"/>
      <c r="D13" s="402"/>
      <c r="E13" s="402"/>
      <c r="F13" s="40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2" t="s">
        <v>180</v>
      </c>
      <c r="AC13" s="1026"/>
      <c r="AD13" s="102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2"/>
      <c r="Z16" s="824"/>
      <c r="AA16" s="825"/>
      <c r="AB16" s="1036" t="s">
        <v>11</v>
      </c>
      <c r="AC16" s="1037"/>
      <c r="AD16" s="1038"/>
      <c r="AE16" s="1042" t="s">
        <v>381</v>
      </c>
      <c r="AF16" s="1042"/>
      <c r="AG16" s="1042"/>
      <c r="AH16" s="1042"/>
      <c r="AI16" s="1042" t="s">
        <v>403</v>
      </c>
      <c r="AJ16" s="1042"/>
      <c r="AK16" s="1042"/>
      <c r="AL16" s="556"/>
      <c r="AM16" s="1042" t="s">
        <v>500</v>
      </c>
      <c r="AN16" s="1042"/>
      <c r="AO16" s="1042"/>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3"/>
      <c r="Z17" s="1034"/>
      <c r="AA17" s="1035"/>
      <c r="AB17" s="1039"/>
      <c r="AC17" s="1040"/>
      <c r="AD17" s="1041"/>
      <c r="AE17" s="927"/>
      <c r="AF17" s="927"/>
      <c r="AG17" s="927"/>
      <c r="AH17" s="927"/>
      <c r="AI17" s="927"/>
      <c r="AJ17" s="927"/>
      <c r="AK17" s="927"/>
      <c r="AL17" s="407"/>
      <c r="AM17" s="927"/>
      <c r="AN17" s="927"/>
      <c r="AO17" s="927"/>
      <c r="AP17" s="407"/>
      <c r="AQ17" s="199"/>
      <c r="AR17" s="200"/>
      <c r="AS17" s="136" t="s">
        <v>232</v>
      </c>
      <c r="AT17" s="137"/>
      <c r="AU17" s="200"/>
      <c r="AV17" s="200"/>
      <c r="AW17" s="392" t="s">
        <v>179</v>
      </c>
      <c r="AX17" s="393"/>
      <c r="AY17" s="34">
        <f>$AY$16</f>
        <v>0</v>
      </c>
    </row>
    <row r="18" spans="1:51" ht="23.1" customHeight="1" x14ac:dyDescent="0.15">
      <c r="A18" s="397"/>
      <c r="B18" s="395"/>
      <c r="C18" s="395"/>
      <c r="D18" s="395"/>
      <c r="E18" s="395"/>
      <c r="F18" s="396"/>
      <c r="G18" s="563"/>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0"/>
      <c r="AC18" s="1031"/>
      <c r="AD18" s="103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3.1" customHeight="1" x14ac:dyDescent="0.15">
      <c r="A19" s="398"/>
      <c r="B19" s="399"/>
      <c r="C19" s="399"/>
      <c r="D19" s="399"/>
      <c r="E19" s="399"/>
      <c r="F19" s="400"/>
      <c r="G19" s="1011"/>
      <c r="H19" s="1012"/>
      <c r="I19" s="1012"/>
      <c r="J19" s="1012"/>
      <c r="K19" s="1012"/>
      <c r="L19" s="1012"/>
      <c r="M19" s="1012"/>
      <c r="N19" s="1012"/>
      <c r="O19" s="1013"/>
      <c r="P19" s="1019"/>
      <c r="Q19" s="1019"/>
      <c r="R19" s="1019"/>
      <c r="S19" s="1019"/>
      <c r="T19" s="1019"/>
      <c r="U19" s="1019"/>
      <c r="V19" s="1019"/>
      <c r="W19" s="1019"/>
      <c r="X19" s="1020"/>
      <c r="Y19" s="446" t="s">
        <v>54</v>
      </c>
      <c r="Z19" s="1024"/>
      <c r="AA19" s="1025"/>
      <c r="AB19" s="522"/>
      <c r="AC19" s="1030"/>
      <c r="AD19" s="103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3.1" customHeight="1" x14ac:dyDescent="0.15">
      <c r="A20" s="401"/>
      <c r="B20" s="402"/>
      <c r="C20" s="402"/>
      <c r="D20" s="402"/>
      <c r="E20" s="402"/>
      <c r="F20" s="40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2" t="s">
        <v>180</v>
      </c>
      <c r="AC20" s="1026"/>
      <c r="AD20" s="102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2"/>
      <c r="Z23" s="824"/>
      <c r="AA23" s="825"/>
      <c r="AB23" s="1036" t="s">
        <v>11</v>
      </c>
      <c r="AC23" s="1037"/>
      <c r="AD23" s="1038"/>
      <c r="AE23" s="1042" t="s">
        <v>381</v>
      </c>
      <c r="AF23" s="1042"/>
      <c r="AG23" s="1042"/>
      <c r="AH23" s="1042"/>
      <c r="AI23" s="1042" t="s">
        <v>403</v>
      </c>
      <c r="AJ23" s="1042"/>
      <c r="AK23" s="1042"/>
      <c r="AL23" s="556"/>
      <c r="AM23" s="1042" t="s">
        <v>500</v>
      </c>
      <c r="AN23" s="1042"/>
      <c r="AO23" s="1042"/>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3"/>
      <c r="Z24" s="1034"/>
      <c r="AA24" s="1035"/>
      <c r="AB24" s="1039"/>
      <c r="AC24" s="1040"/>
      <c r="AD24" s="1041"/>
      <c r="AE24" s="927"/>
      <c r="AF24" s="927"/>
      <c r="AG24" s="927"/>
      <c r="AH24" s="927"/>
      <c r="AI24" s="927"/>
      <c r="AJ24" s="927"/>
      <c r="AK24" s="927"/>
      <c r="AL24" s="407"/>
      <c r="AM24" s="927"/>
      <c r="AN24" s="927"/>
      <c r="AO24" s="927"/>
      <c r="AP24" s="407"/>
      <c r="AQ24" s="199"/>
      <c r="AR24" s="200"/>
      <c r="AS24" s="136" t="s">
        <v>232</v>
      </c>
      <c r="AT24" s="137"/>
      <c r="AU24" s="200"/>
      <c r="AV24" s="200"/>
      <c r="AW24" s="392" t="s">
        <v>179</v>
      </c>
      <c r="AX24" s="393"/>
      <c r="AY24" s="34">
        <f>$AY$23</f>
        <v>0</v>
      </c>
    </row>
    <row r="25" spans="1:51" ht="23.1" customHeight="1" x14ac:dyDescent="0.15">
      <c r="A25" s="397"/>
      <c r="B25" s="395"/>
      <c r="C25" s="395"/>
      <c r="D25" s="395"/>
      <c r="E25" s="395"/>
      <c r="F25" s="396"/>
      <c r="G25" s="563"/>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0"/>
      <c r="AC25" s="1031"/>
      <c r="AD25" s="103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3.1" customHeight="1" x14ac:dyDescent="0.15">
      <c r="A26" s="398"/>
      <c r="B26" s="399"/>
      <c r="C26" s="399"/>
      <c r="D26" s="399"/>
      <c r="E26" s="399"/>
      <c r="F26" s="400"/>
      <c r="G26" s="1011"/>
      <c r="H26" s="1012"/>
      <c r="I26" s="1012"/>
      <c r="J26" s="1012"/>
      <c r="K26" s="1012"/>
      <c r="L26" s="1012"/>
      <c r="M26" s="1012"/>
      <c r="N26" s="1012"/>
      <c r="O26" s="1013"/>
      <c r="P26" s="1019"/>
      <c r="Q26" s="1019"/>
      <c r="R26" s="1019"/>
      <c r="S26" s="1019"/>
      <c r="T26" s="1019"/>
      <c r="U26" s="1019"/>
      <c r="V26" s="1019"/>
      <c r="W26" s="1019"/>
      <c r="X26" s="1020"/>
      <c r="Y26" s="446" t="s">
        <v>54</v>
      </c>
      <c r="Z26" s="1024"/>
      <c r="AA26" s="1025"/>
      <c r="AB26" s="522"/>
      <c r="AC26" s="1030"/>
      <c r="AD26" s="103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3.1" customHeight="1" x14ac:dyDescent="0.15">
      <c r="A27" s="401"/>
      <c r="B27" s="402"/>
      <c r="C27" s="402"/>
      <c r="D27" s="402"/>
      <c r="E27" s="402"/>
      <c r="F27" s="40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2" t="s">
        <v>180</v>
      </c>
      <c r="AC27" s="1026"/>
      <c r="AD27" s="102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2"/>
      <c r="Z30" s="824"/>
      <c r="AA30" s="825"/>
      <c r="AB30" s="1036" t="s">
        <v>11</v>
      </c>
      <c r="AC30" s="1037"/>
      <c r="AD30" s="1038"/>
      <c r="AE30" s="1042" t="s">
        <v>381</v>
      </c>
      <c r="AF30" s="1042"/>
      <c r="AG30" s="1042"/>
      <c r="AH30" s="1042"/>
      <c r="AI30" s="1042" t="s">
        <v>403</v>
      </c>
      <c r="AJ30" s="1042"/>
      <c r="AK30" s="1042"/>
      <c r="AL30" s="556"/>
      <c r="AM30" s="1042" t="s">
        <v>500</v>
      </c>
      <c r="AN30" s="1042"/>
      <c r="AO30" s="1042"/>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3"/>
      <c r="Z31" s="1034"/>
      <c r="AA31" s="1035"/>
      <c r="AB31" s="1039"/>
      <c r="AC31" s="1040"/>
      <c r="AD31" s="1041"/>
      <c r="AE31" s="927"/>
      <c r="AF31" s="927"/>
      <c r="AG31" s="927"/>
      <c r="AH31" s="927"/>
      <c r="AI31" s="927"/>
      <c r="AJ31" s="927"/>
      <c r="AK31" s="927"/>
      <c r="AL31" s="407"/>
      <c r="AM31" s="927"/>
      <c r="AN31" s="927"/>
      <c r="AO31" s="927"/>
      <c r="AP31" s="407"/>
      <c r="AQ31" s="199"/>
      <c r="AR31" s="200"/>
      <c r="AS31" s="136" t="s">
        <v>232</v>
      </c>
      <c r="AT31" s="137"/>
      <c r="AU31" s="200"/>
      <c r="AV31" s="200"/>
      <c r="AW31" s="392" t="s">
        <v>179</v>
      </c>
      <c r="AX31" s="393"/>
      <c r="AY31" s="34">
        <f>$AY$30</f>
        <v>0</v>
      </c>
    </row>
    <row r="32" spans="1:51" ht="23.1" customHeight="1" x14ac:dyDescent="0.15">
      <c r="A32" s="397"/>
      <c r="B32" s="395"/>
      <c r="C32" s="395"/>
      <c r="D32" s="395"/>
      <c r="E32" s="395"/>
      <c r="F32" s="396"/>
      <c r="G32" s="563"/>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0"/>
      <c r="AC32" s="1031"/>
      <c r="AD32" s="103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3.1" customHeight="1" x14ac:dyDescent="0.15">
      <c r="A33" s="398"/>
      <c r="B33" s="399"/>
      <c r="C33" s="399"/>
      <c r="D33" s="399"/>
      <c r="E33" s="399"/>
      <c r="F33" s="400"/>
      <c r="G33" s="1011"/>
      <c r="H33" s="1012"/>
      <c r="I33" s="1012"/>
      <c r="J33" s="1012"/>
      <c r="K33" s="1012"/>
      <c r="L33" s="1012"/>
      <c r="M33" s="1012"/>
      <c r="N33" s="1012"/>
      <c r="O33" s="1013"/>
      <c r="P33" s="1019"/>
      <c r="Q33" s="1019"/>
      <c r="R33" s="1019"/>
      <c r="S33" s="1019"/>
      <c r="T33" s="1019"/>
      <c r="U33" s="1019"/>
      <c r="V33" s="1019"/>
      <c r="W33" s="1019"/>
      <c r="X33" s="1020"/>
      <c r="Y33" s="446" t="s">
        <v>54</v>
      </c>
      <c r="Z33" s="1024"/>
      <c r="AA33" s="1025"/>
      <c r="AB33" s="522"/>
      <c r="AC33" s="1030"/>
      <c r="AD33" s="103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3.1" customHeight="1" x14ac:dyDescent="0.15">
      <c r="A34" s="401"/>
      <c r="B34" s="402"/>
      <c r="C34" s="402"/>
      <c r="D34" s="402"/>
      <c r="E34" s="402"/>
      <c r="F34" s="40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2" t="s">
        <v>180</v>
      </c>
      <c r="AC34" s="1026"/>
      <c r="AD34" s="102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2"/>
      <c r="Z37" s="824"/>
      <c r="AA37" s="825"/>
      <c r="AB37" s="1036" t="s">
        <v>11</v>
      </c>
      <c r="AC37" s="1037"/>
      <c r="AD37" s="1038"/>
      <c r="AE37" s="1042" t="s">
        <v>381</v>
      </c>
      <c r="AF37" s="1042"/>
      <c r="AG37" s="1042"/>
      <c r="AH37" s="1042"/>
      <c r="AI37" s="1042" t="s">
        <v>403</v>
      </c>
      <c r="AJ37" s="1042"/>
      <c r="AK37" s="1042"/>
      <c r="AL37" s="556"/>
      <c r="AM37" s="1042" t="s">
        <v>500</v>
      </c>
      <c r="AN37" s="1042"/>
      <c r="AO37" s="1042"/>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3"/>
      <c r="Z38" s="1034"/>
      <c r="AA38" s="1035"/>
      <c r="AB38" s="1039"/>
      <c r="AC38" s="1040"/>
      <c r="AD38" s="1041"/>
      <c r="AE38" s="927"/>
      <c r="AF38" s="927"/>
      <c r="AG38" s="927"/>
      <c r="AH38" s="927"/>
      <c r="AI38" s="927"/>
      <c r="AJ38" s="927"/>
      <c r="AK38" s="927"/>
      <c r="AL38" s="407"/>
      <c r="AM38" s="927"/>
      <c r="AN38" s="927"/>
      <c r="AO38" s="927"/>
      <c r="AP38" s="407"/>
      <c r="AQ38" s="199"/>
      <c r="AR38" s="200"/>
      <c r="AS38" s="136" t="s">
        <v>232</v>
      </c>
      <c r="AT38" s="137"/>
      <c r="AU38" s="200"/>
      <c r="AV38" s="200"/>
      <c r="AW38" s="392" t="s">
        <v>179</v>
      </c>
      <c r="AX38" s="393"/>
      <c r="AY38" s="34">
        <f>$AY$37</f>
        <v>0</v>
      </c>
    </row>
    <row r="39" spans="1:51" ht="23.1" customHeight="1" x14ac:dyDescent="0.15">
      <c r="A39" s="397"/>
      <c r="B39" s="395"/>
      <c r="C39" s="395"/>
      <c r="D39" s="395"/>
      <c r="E39" s="395"/>
      <c r="F39" s="396"/>
      <c r="G39" s="563"/>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0"/>
      <c r="AC39" s="1031"/>
      <c r="AD39" s="103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3.1" customHeight="1" x14ac:dyDescent="0.15">
      <c r="A40" s="398"/>
      <c r="B40" s="399"/>
      <c r="C40" s="399"/>
      <c r="D40" s="399"/>
      <c r="E40" s="399"/>
      <c r="F40" s="400"/>
      <c r="G40" s="1011"/>
      <c r="H40" s="1012"/>
      <c r="I40" s="1012"/>
      <c r="J40" s="1012"/>
      <c r="K40" s="1012"/>
      <c r="L40" s="1012"/>
      <c r="M40" s="1012"/>
      <c r="N40" s="1012"/>
      <c r="O40" s="1013"/>
      <c r="P40" s="1019"/>
      <c r="Q40" s="1019"/>
      <c r="R40" s="1019"/>
      <c r="S40" s="1019"/>
      <c r="T40" s="1019"/>
      <c r="U40" s="1019"/>
      <c r="V40" s="1019"/>
      <c r="W40" s="1019"/>
      <c r="X40" s="1020"/>
      <c r="Y40" s="446" t="s">
        <v>54</v>
      </c>
      <c r="Z40" s="1024"/>
      <c r="AA40" s="1025"/>
      <c r="AB40" s="522"/>
      <c r="AC40" s="1030"/>
      <c r="AD40" s="103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3.1" customHeight="1" x14ac:dyDescent="0.15">
      <c r="A41" s="401"/>
      <c r="B41" s="402"/>
      <c r="C41" s="402"/>
      <c r="D41" s="402"/>
      <c r="E41" s="402"/>
      <c r="F41" s="40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2" t="s">
        <v>180</v>
      </c>
      <c r="AC41" s="1026"/>
      <c r="AD41" s="102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2"/>
      <c r="Z44" s="824"/>
      <c r="AA44" s="825"/>
      <c r="AB44" s="1036" t="s">
        <v>11</v>
      </c>
      <c r="AC44" s="1037"/>
      <c r="AD44" s="1038"/>
      <c r="AE44" s="1042" t="s">
        <v>381</v>
      </c>
      <c r="AF44" s="1042"/>
      <c r="AG44" s="1042"/>
      <c r="AH44" s="1042"/>
      <c r="AI44" s="1042" t="s">
        <v>403</v>
      </c>
      <c r="AJ44" s="1042"/>
      <c r="AK44" s="1042"/>
      <c r="AL44" s="556"/>
      <c r="AM44" s="1042" t="s">
        <v>500</v>
      </c>
      <c r="AN44" s="1042"/>
      <c r="AO44" s="1042"/>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3"/>
      <c r="Z45" s="1034"/>
      <c r="AA45" s="1035"/>
      <c r="AB45" s="1039"/>
      <c r="AC45" s="1040"/>
      <c r="AD45" s="1041"/>
      <c r="AE45" s="927"/>
      <c r="AF45" s="927"/>
      <c r="AG45" s="927"/>
      <c r="AH45" s="927"/>
      <c r="AI45" s="927"/>
      <c r="AJ45" s="927"/>
      <c r="AK45" s="927"/>
      <c r="AL45" s="407"/>
      <c r="AM45" s="927"/>
      <c r="AN45" s="927"/>
      <c r="AO45" s="927"/>
      <c r="AP45" s="407"/>
      <c r="AQ45" s="199"/>
      <c r="AR45" s="200"/>
      <c r="AS45" s="136" t="s">
        <v>232</v>
      </c>
      <c r="AT45" s="137"/>
      <c r="AU45" s="200"/>
      <c r="AV45" s="200"/>
      <c r="AW45" s="392" t="s">
        <v>179</v>
      </c>
      <c r="AX45" s="393"/>
      <c r="AY45" s="34">
        <f>$AY$44</f>
        <v>0</v>
      </c>
    </row>
    <row r="46" spans="1:51" ht="23.1" customHeight="1" x14ac:dyDescent="0.15">
      <c r="A46" s="397"/>
      <c r="B46" s="395"/>
      <c r="C46" s="395"/>
      <c r="D46" s="395"/>
      <c r="E46" s="395"/>
      <c r="F46" s="396"/>
      <c r="G46" s="563"/>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0"/>
      <c r="AC46" s="1031"/>
      <c r="AD46" s="103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3.1" customHeight="1" x14ac:dyDescent="0.15">
      <c r="A47" s="398"/>
      <c r="B47" s="399"/>
      <c r="C47" s="399"/>
      <c r="D47" s="399"/>
      <c r="E47" s="399"/>
      <c r="F47" s="400"/>
      <c r="G47" s="1011"/>
      <c r="H47" s="1012"/>
      <c r="I47" s="1012"/>
      <c r="J47" s="1012"/>
      <c r="K47" s="1012"/>
      <c r="L47" s="1012"/>
      <c r="M47" s="1012"/>
      <c r="N47" s="1012"/>
      <c r="O47" s="1013"/>
      <c r="P47" s="1019"/>
      <c r="Q47" s="1019"/>
      <c r="R47" s="1019"/>
      <c r="S47" s="1019"/>
      <c r="T47" s="1019"/>
      <c r="U47" s="1019"/>
      <c r="V47" s="1019"/>
      <c r="W47" s="1019"/>
      <c r="X47" s="1020"/>
      <c r="Y47" s="446" t="s">
        <v>54</v>
      </c>
      <c r="Z47" s="1024"/>
      <c r="AA47" s="1025"/>
      <c r="AB47" s="522"/>
      <c r="AC47" s="1030"/>
      <c r="AD47" s="103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3.1" customHeight="1" x14ac:dyDescent="0.15">
      <c r="A48" s="401"/>
      <c r="B48" s="402"/>
      <c r="C48" s="402"/>
      <c r="D48" s="402"/>
      <c r="E48" s="402"/>
      <c r="F48" s="40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2" t="s">
        <v>180</v>
      </c>
      <c r="AC48" s="1026"/>
      <c r="AD48" s="102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2"/>
      <c r="Z51" s="824"/>
      <c r="AA51" s="825"/>
      <c r="AB51" s="556" t="s">
        <v>11</v>
      </c>
      <c r="AC51" s="1037"/>
      <c r="AD51" s="1038"/>
      <c r="AE51" s="1042" t="s">
        <v>381</v>
      </c>
      <c r="AF51" s="1042"/>
      <c r="AG51" s="1042"/>
      <c r="AH51" s="1042"/>
      <c r="AI51" s="1042" t="s">
        <v>403</v>
      </c>
      <c r="AJ51" s="1042"/>
      <c r="AK51" s="1042"/>
      <c r="AL51" s="556"/>
      <c r="AM51" s="1042" t="s">
        <v>500</v>
      </c>
      <c r="AN51" s="1042"/>
      <c r="AO51" s="1042"/>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3"/>
      <c r="Z52" s="1034"/>
      <c r="AA52" s="1035"/>
      <c r="AB52" s="1039"/>
      <c r="AC52" s="1040"/>
      <c r="AD52" s="1041"/>
      <c r="AE52" s="927"/>
      <c r="AF52" s="927"/>
      <c r="AG52" s="927"/>
      <c r="AH52" s="927"/>
      <c r="AI52" s="927"/>
      <c r="AJ52" s="927"/>
      <c r="AK52" s="927"/>
      <c r="AL52" s="407"/>
      <c r="AM52" s="927"/>
      <c r="AN52" s="927"/>
      <c r="AO52" s="927"/>
      <c r="AP52" s="407"/>
      <c r="AQ52" s="199"/>
      <c r="AR52" s="200"/>
      <c r="AS52" s="136" t="s">
        <v>232</v>
      </c>
      <c r="AT52" s="137"/>
      <c r="AU52" s="200"/>
      <c r="AV52" s="200"/>
      <c r="AW52" s="392" t="s">
        <v>179</v>
      </c>
      <c r="AX52" s="393"/>
      <c r="AY52" s="34">
        <f>$AY$51</f>
        <v>0</v>
      </c>
    </row>
    <row r="53" spans="1:51" ht="23.1" customHeight="1" x14ac:dyDescent="0.15">
      <c r="A53" s="397"/>
      <c r="B53" s="395"/>
      <c r="C53" s="395"/>
      <c r="D53" s="395"/>
      <c r="E53" s="395"/>
      <c r="F53" s="396"/>
      <c r="G53" s="563"/>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0"/>
      <c r="AC53" s="1031"/>
      <c r="AD53" s="103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3.1" customHeight="1" x14ac:dyDescent="0.15">
      <c r="A54" s="398"/>
      <c r="B54" s="399"/>
      <c r="C54" s="399"/>
      <c r="D54" s="399"/>
      <c r="E54" s="399"/>
      <c r="F54" s="400"/>
      <c r="G54" s="1011"/>
      <c r="H54" s="1012"/>
      <c r="I54" s="1012"/>
      <c r="J54" s="1012"/>
      <c r="K54" s="1012"/>
      <c r="L54" s="1012"/>
      <c r="M54" s="1012"/>
      <c r="N54" s="1012"/>
      <c r="O54" s="1013"/>
      <c r="P54" s="1019"/>
      <c r="Q54" s="1019"/>
      <c r="R54" s="1019"/>
      <c r="S54" s="1019"/>
      <c r="T54" s="1019"/>
      <c r="U54" s="1019"/>
      <c r="V54" s="1019"/>
      <c r="W54" s="1019"/>
      <c r="X54" s="1020"/>
      <c r="Y54" s="446" t="s">
        <v>54</v>
      </c>
      <c r="Z54" s="1024"/>
      <c r="AA54" s="1025"/>
      <c r="AB54" s="522"/>
      <c r="AC54" s="1030"/>
      <c r="AD54" s="103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3.1" customHeight="1" x14ac:dyDescent="0.15">
      <c r="A55" s="401"/>
      <c r="B55" s="402"/>
      <c r="C55" s="402"/>
      <c r="D55" s="402"/>
      <c r="E55" s="402"/>
      <c r="F55" s="40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2" t="s">
        <v>180</v>
      </c>
      <c r="AC55" s="1026"/>
      <c r="AD55" s="102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2"/>
      <c r="Z58" s="824"/>
      <c r="AA58" s="825"/>
      <c r="AB58" s="1036" t="s">
        <v>11</v>
      </c>
      <c r="AC58" s="1037"/>
      <c r="AD58" s="1038"/>
      <c r="AE58" s="1042" t="s">
        <v>381</v>
      </c>
      <c r="AF58" s="1042"/>
      <c r="AG58" s="1042"/>
      <c r="AH58" s="1042"/>
      <c r="AI58" s="1042" t="s">
        <v>403</v>
      </c>
      <c r="AJ58" s="1042"/>
      <c r="AK58" s="1042"/>
      <c r="AL58" s="556"/>
      <c r="AM58" s="1042" t="s">
        <v>500</v>
      </c>
      <c r="AN58" s="1042"/>
      <c r="AO58" s="1042"/>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3"/>
      <c r="Z59" s="1034"/>
      <c r="AA59" s="1035"/>
      <c r="AB59" s="1039"/>
      <c r="AC59" s="1040"/>
      <c r="AD59" s="1041"/>
      <c r="AE59" s="927"/>
      <c r="AF59" s="927"/>
      <c r="AG59" s="927"/>
      <c r="AH59" s="927"/>
      <c r="AI59" s="927"/>
      <c r="AJ59" s="927"/>
      <c r="AK59" s="927"/>
      <c r="AL59" s="407"/>
      <c r="AM59" s="927"/>
      <c r="AN59" s="927"/>
      <c r="AO59" s="927"/>
      <c r="AP59" s="407"/>
      <c r="AQ59" s="199"/>
      <c r="AR59" s="200"/>
      <c r="AS59" s="136" t="s">
        <v>232</v>
      </c>
      <c r="AT59" s="137"/>
      <c r="AU59" s="200"/>
      <c r="AV59" s="200"/>
      <c r="AW59" s="392" t="s">
        <v>179</v>
      </c>
      <c r="AX59" s="393"/>
      <c r="AY59" s="34">
        <f>$AY$58</f>
        <v>0</v>
      </c>
    </row>
    <row r="60" spans="1:51" ht="23.1" customHeight="1" x14ac:dyDescent="0.15">
      <c r="A60" s="397"/>
      <c r="B60" s="395"/>
      <c r="C60" s="395"/>
      <c r="D60" s="395"/>
      <c r="E60" s="395"/>
      <c r="F60" s="396"/>
      <c r="G60" s="563"/>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0"/>
      <c r="AC60" s="1031"/>
      <c r="AD60" s="103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3.1" customHeight="1" x14ac:dyDescent="0.15">
      <c r="A61" s="398"/>
      <c r="B61" s="399"/>
      <c r="C61" s="399"/>
      <c r="D61" s="399"/>
      <c r="E61" s="399"/>
      <c r="F61" s="400"/>
      <c r="G61" s="1011"/>
      <c r="H61" s="1012"/>
      <c r="I61" s="1012"/>
      <c r="J61" s="1012"/>
      <c r="K61" s="1012"/>
      <c r="L61" s="1012"/>
      <c r="M61" s="1012"/>
      <c r="N61" s="1012"/>
      <c r="O61" s="1013"/>
      <c r="P61" s="1019"/>
      <c r="Q61" s="1019"/>
      <c r="R61" s="1019"/>
      <c r="S61" s="1019"/>
      <c r="T61" s="1019"/>
      <c r="U61" s="1019"/>
      <c r="V61" s="1019"/>
      <c r="W61" s="1019"/>
      <c r="X61" s="1020"/>
      <c r="Y61" s="446" t="s">
        <v>54</v>
      </c>
      <c r="Z61" s="1024"/>
      <c r="AA61" s="1025"/>
      <c r="AB61" s="522"/>
      <c r="AC61" s="1030"/>
      <c r="AD61" s="103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3.1" customHeight="1" x14ac:dyDescent="0.15">
      <c r="A62" s="401"/>
      <c r="B62" s="402"/>
      <c r="C62" s="402"/>
      <c r="D62" s="402"/>
      <c r="E62" s="402"/>
      <c r="F62" s="40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2" t="s">
        <v>180</v>
      </c>
      <c r="AC62" s="1026"/>
      <c r="AD62" s="102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2"/>
      <c r="Z65" s="824"/>
      <c r="AA65" s="825"/>
      <c r="AB65" s="1036" t="s">
        <v>11</v>
      </c>
      <c r="AC65" s="1037"/>
      <c r="AD65" s="1038"/>
      <c r="AE65" s="1042" t="s">
        <v>381</v>
      </c>
      <c r="AF65" s="1042"/>
      <c r="AG65" s="1042"/>
      <c r="AH65" s="1042"/>
      <c r="AI65" s="1042" t="s">
        <v>403</v>
      </c>
      <c r="AJ65" s="1042"/>
      <c r="AK65" s="1042"/>
      <c r="AL65" s="556"/>
      <c r="AM65" s="1042" t="s">
        <v>500</v>
      </c>
      <c r="AN65" s="1042"/>
      <c r="AO65" s="1042"/>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3"/>
      <c r="Z66" s="1034"/>
      <c r="AA66" s="1035"/>
      <c r="AB66" s="1039"/>
      <c r="AC66" s="1040"/>
      <c r="AD66" s="1041"/>
      <c r="AE66" s="927"/>
      <c r="AF66" s="927"/>
      <c r="AG66" s="927"/>
      <c r="AH66" s="927"/>
      <c r="AI66" s="927"/>
      <c r="AJ66" s="927"/>
      <c r="AK66" s="927"/>
      <c r="AL66" s="407"/>
      <c r="AM66" s="927"/>
      <c r="AN66" s="927"/>
      <c r="AO66" s="927"/>
      <c r="AP66" s="407"/>
      <c r="AQ66" s="199"/>
      <c r="AR66" s="200"/>
      <c r="AS66" s="136" t="s">
        <v>232</v>
      </c>
      <c r="AT66" s="137"/>
      <c r="AU66" s="200"/>
      <c r="AV66" s="200"/>
      <c r="AW66" s="392" t="s">
        <v>179</v>
      </c>
      <c r="AX66" s="393"/>
      <c r="AY66" s="34">
        <f>$AY$65</f>
        <v>0</v>
      </c>
    </row>
    <row r="67" spans="1:51" ht="23.1" customHeight="1" x14ac:dyDescent="0.15">
      <c r="A67" s="397"/>
      <c r="B67" s="395"/>
      <c r="C67" s="395"/>
      <c r="D67" s="395"/>
      <c r="E67" s="395"/>
      <c r="F67" s="396"/>
      <c r="G67" s="563"/>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0"/>
      <c r="AC67" s="1031"/>
      <c r="AD67" s="103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3.1" customHeight="1" x14ac:dyDescent="0.15">
      <c r="A68" s="398"/>
      <c r="B68" s="399"/>
      <c r="C68" s="399"/>
      <c r="D68" s="399"/>
      <c r="E68" s="399"/>
      <c r="F68" s="400"/>
      <c r="G68" s="1011"/>
      <c r="H68" s="1012"/>
      <c r="I68" s="1012"/>
      <c r="J68" s="1012"/>
      <c r="K68" s="1012"/>
      <c r="L68" s="1012"/>
      <c r="M68" s="1012"/>
      <c r="N68" s="1012"/>
      <c r="O68" s="1013"/>
      <c r="P68" s="1019"/>
      <c r="Q68" s="1019"/>
      <c r="R68" s="1019"/>
      <c r="S68" s="1019"/>
      <c r="T68" s="1019"/>
      <c r="U68" s="1019"/>
      <c r="V68" s="1019"/>
      <c r="W68" s="1019"/>
      <c r="X68" s="1020"/>
      <c r="Y68" s="446" t="s">
        <v>54</v>
      </c>
      <c r="Z68" s="1024"/>
      <c r="AA68" s="1025"/>
      <c r="AB68" s="522"/>
      <c r="AC68" s="1030"/>
      <c r="AD68" s="103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3.1" customHeight="1" x14ac:dyDescent="0.15">
      <c r="A69" s="401"/>
      <c r="B69" s="402"/>
      <c r="C69" s="402"/>
      <c r="D69" s="402"/>
      <c r="E69" s="402"/>
      <c r="F69" s="403"/>
      <c r="G69" s="1014"/>
      <c r="H69" s="1015"/>
      <c r="I69" s="1015"/>
      <c r="J69" s="1015"/>
      <c r="K69" s="1015"/>
      <c r="L69" s="1015"/>
      <c r="M69" s="1015"/>
      <c r="N69" s="1015"/>
      <c r="O69" s="1016"/>
      <c r="P69" s="1021"/>
      <c r="Q69" s="1021"/>
      <c r="R69" s="1021"/>
      <c r="S69" s="1021"/>
      <c r="T69" s="1021"/>
      <c r="U69" s="1021"/>
      <c r="V69" s="1021"/>
      <c r="W69" s="1021"/>
      <c r="X69" s="1022"/>
      <c r="Y69" s="446" t="s">
        <v>13</v>
      </c>
      <c r="Z69" s="1024"/>
      <c r="AA69" s="102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I1" zoomScale="85" zoomScaleNormal="75" zoomScaleSheetLayoutView="85" zoomScalePageLayoutView="70" workbookViewId="0">
      <selection activeCell="AU14" sqref="AU14:AX14"/>
    </sheetView>
  </sheetViews>
  <sheetFormatPr defaultColWidth="9" defaultRowHeight="13.5" x14ac:dyDescent="0.15"/>
  <cols>
    <col min="1" max="49" width="2.875" style="34" customWidth="1"/>
    <col min="50" max="50" width="4.1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3" t="s">
        <v>777</v>
      </c>
      <c r="H2" s="594"/>
      <c r="I2" s="594"/>
      <c r="J2" s="594"/>
      <c r="K2" s="594"/>
      <c r="L2" s="594"/>
      <c r="M2" s="594"/>
      <c r="N2" s="594"/>
      <c r="O2" s="594"/>
      <c r="P2" s="594"/>
      <c r="Q2" s="594"/>
      <c r="R2" s="594"/>
      <c r="S2" s="594"/>
      <c r="T2" s="594"/>
      <c r="U2" s="594"/>
      <c r="V2" s="594"/>
      <c r="W2" s="594"/>
      <c r="X2" s="594"/>
      <c r="Y2" s="594"/>
      <c r="Z2" s="594"/>
      <c r="AA2" s="594"/>
      <c r="AB2" s="595"/>
      <c r="AC2" s="593" t="s">
        <v>840</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2</v>
      </c>
    </row>
    <row r="3" spans="1:51" ht="24.75" customHeight="1" x14ac:dyDescent="0.15">
      <c r="A3" s="1055"/>
      <c r="B3" s="1056"/>
      <c r="C3" s="1056"/>
      <c r="D3" s="1056"/>
      <c r="E3" s="1056"/>
      <c r="F3" s="1057"/>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2</v>
      </c>
    </row>
    <row r="4" spans="1:51" ht="24.75" customHeight="1" x14ac:dyDescent="0.15">
      <c r="A4" s="1055"/>
      <c r="B4" s="1056"/>
      <c r="C4" s="1056"/>
      <c r="D4" s="1056"/>
      <c r="E4" s="1056"/>
      <c r="F4" s="1057"/>
      <c r="G4" s="668" t="s">
        <v>779</v>
      </c>
      <c r="H4" s="669"/>
      <c r="I4" s="669"/>
      <c r="J4" s="669"/>
      <c r="K4" s="670"/>
      <c r="L4" s="662" t="s">
        <v>780</v>
      </c>
      <c r="M4" s="663"/>
      <c r="N4" s="663"/>
      <c r="O4" s="663"/>
      <c r="P4" s="663"/>
      <c r="Q4" s="663"/>
      <c r="R4" s="663"/>
      <c r="S4" s="663"/>
      <c r="T4" s="663"/>
      <c r="U4" s="663"/>
      <c r="V4" s="663"/>
      <c r="W4" s="663"/>
      <c r="X4" s="664"/>
      <c r="Y4" s="382">
        <v>30</v>
      </c>
      <c r="Z4" s="383"/>
      <c r="AA4" s="383"/>
      <c r="AB4" s="800"/>
      <c r="AC4" s="668" t="s">
        <v>825</v>
      </c>
      <c r="AD4" s="669"/>
      <c r="AE4" s="669"/>
      <c r="AF4" s="669"/>
      <c r="AG4" s="670"/>
      <c r="AH4" s="662" t="s">
        <v>826</v>
      </c>
      <c r="AI4" s="663"/>
      <c r="AJ4" s="663"/>
      <c r="AK4" s="663"/>
      <c r="AL4" s="663"/>
      <c r="AM4" s="663"/>
      <c r="AN4" s="663"/>
      <c r="AO4" s="663"/>
      <c r="AP4" s="663"/>
      <c r="AQ4" s="663"/>
      <c r="AR4" s="663"/>
      <c r="AS4" s="663"/>
      <c r="AT4" s="664"/>
      <c r="AU4" s="382">
        <v>0.9</v>
      </c>
      <c r="AV4" s="383"/>
      <c r="AW4" s="383"/>
      <c r="AX4" s="384"/>
      <c r="AY4" s="34">
        <f t="shared" ref="AY4:AY14" si="0">$AY$2</f>
        <v>2</v>
      </c>
    </row>
    <row r="5" spans="1:51" ht="24.75" customHeight="1" x14ac:dyDescent="0.15">
      <c r="A5" s="1055"/>
      <c r="B5" s="1056"/>
      <c r="C5" s="1056"/>
      <c r="D5" s="1056"/>
      <c r="E5" s="1056"/>
      <c r="F5" s="105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2</v>
      </c>
    </row>
    <row r="6" spans="1:51" ht="24.75" customHeight="1" x14ac:dyDescent="0.15">
      <c r="A6" s="1055"/>
      <c r="B6" s="1056"/>
      <c r="C6" s="1056"/>
      <c r="D6" s="1056"/>
      <c r="E6" s="1056"/>
      <c r="F6" s="105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2</v>
      </c>
    </row>
    <row r="7" spans="1:51" ht="24.75" customHeight="1" x14ac:dyDescent="0.15">
      <c r="A7" s="1055"/>
      <c r="B7" s="1056"/>
      <c r="C7" s="1056"/>
      <c r="D7" s="1056"/>
      <c r="E7" s="1056"/>
      <c r="F7" s="105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2</v>
      </c>
    </row>
    <row r="8" spans="1:51" ht="24.75" customHeight="1" x14ac:dyDescent="0.15">
      <c r="A8" s="1055"/>
      <c r="B8" s="1056"/>
      <c r="C8" s="1056"/>
      <c r="D8" s="1056"/>
      <c r="E8" s="1056"/>
      <c r="F8" s="105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2</v>
      </c>
    </row>
    <row r="9" spans="1:51" ht="24.75" customHeight="1" x14ac:dyDescent="0.15">
      <c r="A9" s="1055"/>
      <c r="B9" s="1056"/>
      <c r="C9" s="1056"/>
      <c r="D9" s="1056"/>
      <c r="E9" s="1056"/>
      <c r="F9" s="105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2</v>
      </c>
    </row>
    <row r="10" spans="1:51" ht="24.75" customHeight="1" x14ac:dyDescent="0.15">
      <c r="A10" s="1055"/>
      <c r="B10" s="1056"/>
      <c r="C10" s="1056"/>
      <c r="D10" s="1056"/>
      <c r="E10" s="1056"/>
      <c r="F10" s="105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2</v>
      </c>
    </row>
    <row r="11" spans="1:51" ht="24.75" customHeight="1" x14ac:dyDescent="0.15">
      <c r="A11" s="1055"/>
      <c r="B11" s="1056"/>
      <c r="C11" s="1056"/>
      <c r="D11" s="1056"/>
      <c r="E11" s="1056"/>
      <c r="F11" s="105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2</v>
      </c>
    </row>
    <row r="12" spans="1:51" ht="24.75" customHeight="1" x14ac:dyDescent="0.15">
      <c r="A12" s="1055"/>
      <c r="B12" s="1056"/>
      <c r="C12" s="1056"/>
      <c r="D12" s="1056"/>
      <c r="E12" s="1056"/>
      <c r="F12" s="105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2</v>
      </c>
    </row>
    <row r="13" spans="1:51" ht="24.75" customHeight="1" x14ac:dyDescent="0.15">
      <c r="A13" s="1055"/>
      <c r="B13" s="1056"/>
      <c r="C13" s="1056"/>
      <c r="D13" s="1056"/>
      <c r="E13" s="1056"/>
      <c r="F13" s="105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2</v>
      </c>
    </row>
    <row r="14" spans="1:51" ht="24.75" customHeight="1" x14ac:dyDescent="0.15">
      <c r="A14" s="1055"/>
      <c r="B14" s="1056"/>
      <c r="C14" s="1056"/>
      <c r="D14" s="1056"/>
      <c r="E14" s="1056"/>
      <c r="F14" s="1057"/>
      <c r="G14" s="821" t="s">
        <v>20</v>
      </c>
      <c r="H14" s="822"/>
      <c r="I14" s="822"/>
      <c r="J14" s="822"/>
      <c r="K14" s="822"/>
      <c r="L14" s="823"/>
      <c r="M14" s="824"/>
      <c r="N14" s="824"/>
      <c r="O14" s="824"/>
      <c r="P14" s="824"/>
      <c r="Q14" s="824"/>
      <c r="R14" s="824"/>
      <c r="S14" s="824"/>
      <c r="T14" s="824"/>
      <c r="U14" s="824"/>
      <c r="V14" s="824"/>
      <c r="W14" s="824"/>
      <c r="X14" s="825"/>
      <c r="Y14" s="826">
        <f>SUM(Y4:AB13)</f>
        <v>30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0.9</v>
      </c>
      <c r="AV14" s="827"/>
      <c r="AW14" s="827"/>
      <c r="AX14" s="829"/>
      <c r="AY14" s="34">
        <f t="shared" si="0"/>
        <v>2</v>
      </c>
    </row>
    <row r="15" spans="1:51" ht="30" hidden="1" customHeight="1" x14ac:dyDescent="0.15">
      <c r="A15" s="1055"/>
      <c r="B15" s="1056"/>
      <c r="C15" s="1056"/>
      <c r="D15" s="1056"/>
      <c r="E15" s="1056"/>
      <c r="F15" s="1057"/>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hidden="1" customHeight="1" x14ac:dyDescent="0.15">
      <c r="A16" s="1055"/>
      <c r="B16" s="1056"/>
      <c r="C16" s="1056"/>
      <c r="D16" s="1056"/>
      <c r="E16" s="1056"/>
      <c r="F16" s="1057"/>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hidden="1" customHeight="1" x14ac:dyDescent="0.15">
      <c r="A17" s="1055"/>
      <c r="B17" s="1056"/>
      <c r="C17" s="1056"/>
      <c r="D17" s="1056"/>
      <c r="E17" s="1056"/>
      <c r="F17" s="1057"/>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hidden="1" customHeight="1" x14ac:dyDescent="0.15">
      <c r="A18" s="1055"/>
      <c r="B18" s="1056"/>
      <c r="C18" s="1056"/>
      <c r="D18" s="1056"/>
      <c r="E18" s="1056"/>
      <c r="F18" s="105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hidden="1" customHeight="1" x14ac:dyDescent="0.15">
      <c r="A19" s="1055"/>
      <c r="B19" s="1056"/>
      <c r="C19" s="1056"/>
      <c r="D19" s="1056"/>
      <c r="E19" s="1056"/>
      <c r="F19" s="105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hidden="1" customHeight="1" x14ac:dyDescent="0.15">
      <c r="A20" s="1055"/>
      <c r="B20" s="1056"/>
      <c r="C20" s="1056"/>
      <c r="D20" s="1056"/>
      <c r="E20" s="1056"/>
      <c r="F20" s="105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hidden="1" customHeight="1" x14ac:dyDescent="0.15">
      <c r="A21" s="1055"/>
      <c r="B21" s="1056"/>
      <c r="C21" s="1056"/>
      <c r="D21" s="1056"/>
      <c r="E21" s="1056"/>
      <c r="F21" s="105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hidden="1" customHeight="1" x14ac:dyDescent="0.15">
      <c r="A22" s="1055"/>
      <c r="B22" s="1056"/>
      <c r="C22" s="1056"/>
      <c r="D22" s="1056"/>
      <c r="E22" s="1056"/>
      <c r="F22" s="105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hidden="1" customHeight="1" x14ac:dyDescent="0.15">
      <c r="A23" s="1055"/>
      <c r="B23" s="1056"/>
      <c r="C23" s="1056"/>
      <c r="D23" s="1056"/>
      <c r="E23" s="1056"/>
      <c r="F23" s="105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hidden="1" customHeight="1" x14ac:dyDescent="0.15">
      <c r="A24" s="1055"/>
      <c r="B24" s="1056"/>
      <c r="C24" s="1056"/>
      <c r="D24" s="1056"/>
      <c r="E24" s="1056"/>
      <c r="F24" s="105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hidden="1" customHeight="1" x14ac:dyDescent="0.15">
      <c r="A25" s="1055"/>
      <c r="B25" s="1056"/>
      <c r="C25" s="1056"/>
      <c r="D25" s="1056"/>
      <c r="E25" s="1056"/>
      <c r="F25" s="105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hidden="1" customHeight="1" x14ac:dyDescent="0.15">
      <c r="A26" s="1055"/>
      <c r="B26" s="1056"/>
      <c r="C26" s="1056"/>
      <c r="D26" s="1056"/>
      <c r="E26" s="1056"/>
      <c r="F26" s="105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hidden="1" customHeight="1" thickBot="1" x14ac:dyDescent="0.2">
      <c r="A27" s="1055"/>
      <c r="B27" s="1056"/>
      <c r="C27" s="1056"/>
      <c r="D27" s="1056"/>
      <c r="E27" s="1056"/>
      <c r="F27" s="105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hidden="1" customHeight="1" x14ac:dyDescent="0.15">
      <c r="A28" s="1055"/>
      <c r="B28" s="1056"/>
      <c r="C28" s="1056"/>
      <c r="D28" s="1056"/>
      <c r="E28" s="1056"/>
      <c r="F28" s="1057"/>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hidden="1" customHeight="1" x14ac:dyDescent="0.15">
      <c r="A29" s="1055"/>
      <c r="B29" s="1056"/>
      <c r="C29" s="1056"/>
      <c r="D29" s="1056"/>
      <c r="E29" s="1056"/>
      <c r="F29" s="1057"/>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55"/>
      <c r="B30" s="1056"/>
      <c r="C30" s="1056"/>
      <c r="D30" s="1056"/>
      <c r="E30" s="1056"/>
      <c r="F30" s="1057"/>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55"/>
      <c r="B31" s="1056"/>
      <c r="C31" s="1056"/>
      <c r="D31" s="1056"/>
      <c r="E31" s="1056"/>
      <c r="F31" s="105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55"/>
      <c r="B32" s="1056"/>
      <c r="C32" s="1056"/>
      <c r="D32" s="1056"/>
      <c r="E32" s="1056"/>
      <c r="F32" s="105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55"/>
      <c r="B33" s="1056"/>
      <c r="C33" s="1056"/>
      <c r="D33" s="1056"/>
      <c r="E33" s="1056"/>
      <c r="F33" s="105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55"/>
      <c r="B34" s="1056"/>
      <c r="C34" s="1056"/>
      <c r="D34" s="1056"/>
      <c r="E34" s="1056"/>
      <c r="F34" s="105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55"/>
      <c r="B35" s="1056"/>
      <c r="C35" s="1056"/>
      <c r="D35" s="1056"/>
      <c r="E35" s="1056"/>
      <c r="F35" s="105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55"/>
      <c r="B36" s="1056"/>
      <c r="C36" s="1056"/>
      <c r="D36" s="1056"/>
      <c r="E36" s="1056"/>
      <c r="F36" s="105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55"/>
      <c r="B37" s="1056"/>
      <c r="C37" s="1056"/>
      <c r="D37" s="1056"/>
      <c r="E37" s="1056"/>
      <c r="F37" s="105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55"/>
      <c r="B38" s="1056"/>
      <c r="C38" s="1056"/>
      <c r="D38" s="1056"/>
      <c r="E38" s="1056"/>
      <c r="F38" s="105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55"/>
      <c r="B39" s="1056"/>
      <c r="C39" s="1056"/>
      <c r="D39" s="1056"/>
      <c r="E39" s="1056"/>
      <c r="F39" s="105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55"/>
      <c r="B40" s="1056"/>
      <c r="C40" s="1056"/>
      <c r="D40" s="1056"/>
      <c r="E40" s="1056"/>
      <c r="F40" s="105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hidden="1" customHeight="1" x14ac:dyDescent="0.15">
      <c r="A41" s="1055"/>
      <c r="B41" s="1056"/>
      <c r="C41" s="1056"/>
      <c r="D41" s="1056"/>
      <c r="E41" s="1056"/>
      <c r="F41" s="1057"/>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55"/>
      <c r="B42" s="1056"/>
      <c r="C42" s="1056"/>
      <c r="D42" s="1056"/>
      <c r="E42" s="1056"/>
      <c r="F42" s="1057"/>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55"/>
      <c r="B43" s="1056"/>
      <c r="C43" s="1056"/>
      <c r="D43" s="1056"/>
      <c r="E43" s="1056"/>
      <c r="F43" s="1057"/>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55"/>
      <c r="B44" s="1056"/>
      <c r="C44" s="1056"/>
      <c r="D44" s="1056"/>
      <c r="E44" s="1056"/>
      <c r="F44" s="105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55"/>
      <c r="B45" s="1056"/>
      <c r="C45" s="1056"/>
      <c r="D45" s="1056"/>
      <c r="E45" s="1056"/>
      <c r="F45" s="105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55"/>
      <c r="B46" s="1056"/>
      <c r="C46" s="1056"/>
      <c r="D46" s="1056"/>
      <c r="E46" s="1056"/>
      <c r="F46" s="105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55"/>
      <c r="B47" s="1056"/>
      <c r="C47" s="1056"/>
      <c r="D47" s="1056"/>
      <c r="E47" s="1056"/>
      <c r="F47" s="105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55"/>
      <c r="B48" s="1056"/>
      <c r="C48" s="1056"/>
      <c r="D48" s="1056"/>
      <c r="E48" s="1056"/>
      <c r="F48" s="105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55"/>
      <c r="B49" s="1056"/>
      <c r="C49" s="1056"/>
      <c r="D49" s="1056"/>
      <c r="E49" s="1056"/>
      <c r="F49" s="105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55"/>
      <c r="B50" s="1056"/>
      <c r="C50" s="1056"/>
      <c r="D50" s="1056"/>
      <c r="E50" s="1056"/>
      <c r="F50" s="105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55"/>
      <c r="B51" s="1056"/>
      <c r="C51" s="1056"/>
      <c r="D51" s="1056"/>
      <c r="E51" s="1056"/>
      <c r="F51" s="105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55"/>
      <c r="B52" s="1056"/>
      <c r="C52" s="1056"/>
      <c r="D52" s="1056"/>
      <c r="E52" s="1056"/>
      <c r="F52" s="105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hidden="1" customHeight="1" thickBot="1" x14ac:dyDescent="0.2"/>
    <row r="55" spans="1:51" ht="30" hidden="1" customHeight="1" x14ac:dyDescent="0.15">
      <c r="A55" s="1061" t="s">
        <v>28</v>
      </c>
      <c r="B55" s="1062"/>
      <c r="C55" s="1062"/>
      <c r="D55" s="1062"/>
      <c r="E55" s="1062"/>
      <c r="F55" s="1063"/>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55"/>
      <c r="B56" s="1056"/>
      <c r="C56" s="1056"/>
      <c r="D56" s="1056"/>
      <c r="E56" s="1056"/>
      <c r="F56" s="1057"/>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55"/>
      <c r="B57" s="1056"/>
      <c r="C57" s="1056"/>
      <c r="D57" s="1056"/>
      <c r="E57" s="1056"/>
      <c r="F57" s="1057"/>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55"/>
      <c r="B58" s="1056"/>
      <c r="C58" s="1056"/>
      <c r="D58" s="1056"/>
      <c r="E58" s="1056"/>
      <c r="F58" s="105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55"/>
      <c r="B59" s="1056"/>
      <c r="C59" s="1056"/>
      <c r="D59" s="1056"/>
      <c r="E59" s="1056"/>
      <c r="F59" s="105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55"/>
      <c r="B60" s="1056"/>
      <c r="C60" s="1056"/>
      <c r="D60" s="1056"/>
      <c r="E60" s="1056"/>
      <c r="F60" s="105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55"/>
      <c r="B61" s="1056"/>
      <c r="C61" s="1056"/>
      <c r="D61" s="1056"/>
      <c r="E61" s="1056"/>
      <c r="F61" s="105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55"/>
      <c r="B62" s="1056"/>
      <c r="C62" s="1056"/>
      <c r="D62" s="1056"/>
      <c r="E62" s="1056"/>
      <c r="F62" s="105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55"/>
      <c r="B63" s="1056"/>
      <c r="C63" s="1056"/>
      <c r="D63" s="1056"/>
      <c r="E63" s="1056"/>
      <c r="F63" s="105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55"/>
      <c r="B64" s="1056"/>
      <c r="C64" s="1056"/>
      <c r="D64" s="1056"/>
      <c r="E64" s="1056"/>
      <c r="F64" s="105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55"/>
      <c r="B65" s="1056"/>
      <c r="C65" s="1056"/>
      <c r="D65" s="1056"/>
      <c r="E65" s="1056"/>
      <c r="F65" s="105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55"/>
      <c r="B66" s="1056"/>
      <c r="C66" s="1056"/>
      <c r="D66" s="1056"/>
      <c r="E66" s="1056"/>
      <c r="F66" s="105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55"/>
      <c r="B67" s="1056"/>
      <c r="C67" s="1056"/>
      <c r="D67" s="1056"/>
      <c r="E67" s="1056"/>
      <c r="F67" s="105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55"/>
      <c r="B68" s="1056"/>
      <c r="C68" s="1056"/>
      <c r="D68" s="1056"/>
      <c r="E68" s="1056"/>
      <c r="F68" s="1057"/>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55"/>
      <c r="B69" s="1056"/>
      <c r="C69" s="1056"/>
      <c r="D69" s="1056"/>
      <c r="E69" s="1056"/>
      <c r="F69" s="1057"/>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55"/>
      <c r="B70" s="1056"/>
      <c r="C70" s="1056"/>
      <c r="D70" s="1056"/>
      <c r="E70" s="1056"/>
      <c r="F70" s="1057"/>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55"/>
      <c r="B71" s="1056"/>
      <c r="C71" s="1056"/>
      <c r="D71" s="1056"/>
      <c r="E71" s="1056"/>
      <c r="F71" s="105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55"/>
      <c r="B72" s="1056"/>
      <c r="C72" s="1056"/>
      <c r="D72" s="1056"/>
      <c r="E72" s="1056"/>
      <c r="F72" s="105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55"/>
      <c r="B73" s="1056"/>
      <c r="C73" s="1056"/>
      <c r="D73" s="1056"/>
      <c r="E73" s="1056"/>
      <c r="F73" s="105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55"/>
      <c r="B74" s="1056"/>
      <c r="C74" s="1056"/>
      <c r="D74" s="1056"/>
      <c r="E74" s="1056"/>
      <c r="F74" s="105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55"/>
      <c r="B75" s="1056"/>
      <c r="C75" s="1056"/>
      <c r="D75" s="1056"/>
      <c r="E75" s="1056"/>
      <c r="F75" s="105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55"/>
      <c r="B76" s="1056"/>
      <c r="C76" s="1056"/>
      <c r="D76" s="1056"/>
      <c r="E76" s="1056"/>
      <c r="F76" s="105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55"/>
      <c r="B77" s="1056"/>
      <c r="C77" s="1056"/>
      <c r="D77" s="1056"/>
      <c r="E77" s="1056"/>
      <c r="F77" s="105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55"/>
      <c r="B78" s="1056"/>
      <c r="C78" s="1056"/>
      <c r="D78" s="1056"/>
      <c r="E78" s="1056"/>
      <c r="F78" s="105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55"/>
      <c r="B79" s="1056"/>
      <c r="C79" s="1056"/>
      <c r="D79" s="1056"/>
      <c r="E79" s="1056"/>
      <c r="F79" s="105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55"/>
      <c r="B80" s="1056"/>
      <c r="C80" s="1056"/>
      <c r="D80" s="1056"/>
      <c r="E80" s="1056"/>
      <c r="F80" s="105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55"/>
      <c r="B81" s="1056"/>
      <c r="C81" s="1056"/>
      <c r="D81" s="1056"/>
      <c r="E81" s="1056"/>
      <c r="F81" s="1057"/>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55"/>
      <c r="B82" s="1056"/>
      <c r="C82" s="1056"/>
      <c r="D82" s="1056"/>
      <c r="E82" s="1056"/>
      <c r="F82" s="1057"/>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55"/>
      <c r="B83" s="1056"/>
      <c r="C83" s="1056"/>
      <c r="D83" s="1056"/>
      <c r="E83" s="1056"/>
      <c r="F83" s="1057"/>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55"/>
      <c r="B84" s="1056"/>
      <c r="C84" s="1056"/>
      <c r="D84" s="1056"/>
      <c r="E84" s="1056"/>
      <c r="F84" s="105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55"/>
      <c r="B85" s="1056"/>
      <c r="C85" s="1056"/>
      <c r="D85" s="1056"/>
      <c r="E85" s="1056"/>
      <c r="F85" s="105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55"/>
      <c r="B86" s="1056"/>
      <c r="C86" s="1056"/>
      <c r="D86" s="1056"/>
      <c r="E86" s="1056"/>
      <c r="F86" s="105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55"/>
      <c r="B87" s="1056"/>
      <c r="C87" s="1056"/>
      <c r="D87" s="1056"/>
      <c r="E87" s="1056"/>
      <c r="F87" s="105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55"/>
      <c r="B88" s="1056"/>
      <c r="C88" s="1056"/>
      <c r="D88" s="1056"/>
      <c r="E88" s="1056"/>
      <c r="F88" s="105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55"/>
      <c r="B89" s="1056"/>
      <c r="C89" s="1056"/>
      <c r="D89" s="1056"/>
      <c r="E89" s="1056"/>
      <c r="F89" s="105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55"/>
      <c r="B90" s="1056"/>
      <c r="C90" s="1056"/>
      <c r="D90" s="1056"/>
      <c r="E90" s="1056"/>
      <c r="F90" s="105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55"/>
      <c r="B91" s="1056"/>
      <c r="C91" s="1056"/>
      <c r="D91" s="1056"/>
      <c r="E91" s="1056"/>
      <c r="F91" s="105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55"/>
      <c r="B92" s="1056"/>
      <c r="C92" s="1056"/>
      <c r="D92" s="1056"/>
      <c r="E92" s="1056"/>
      <c r="F92" s="105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55"/>
      <c r="B93" s="1056"/>
      <c r="C93" s="1056"/>
      <c r="D93" s="1056"/>
      <c r="E93" s="1056"/>
      <c r="F93" s="105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55"/>
      <c r="B94" s="1056"/>
      <c r="C94" s="1056"/>
      <c r="D94" s="1056"/>
      <c r="E94" s="1056"/>
      <c r="F94" s="1057"/>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55"/>
      <c r="B95" s="1056"/>
      <c r="C95" s="1056"/>
      <c r="D95" s="1056"/>
      <c r="E95" s="1056"/>
      <c r="F95" s="1057"/>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55"/>
      <c r="B96" s="1056"/>
      <c r="C96" s="1056"/>
      <c r="D96" s="1056"/>
      <c r="E96" s="1056"/>
      <c r="F96" s="1057"/>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55"/>
      <c r="B97" s="1056"/>
      <c r="C97" s="1056"/>
      <c r="D97" s="1056"/>
      <c r="E97" s="1056"/>
      <c r="F97" s="105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55"/>
      <c r="B98" s="1056"/>
      <c r="C98" s="1056"/>
      <c r="D98" s="1056"/>
      <c r="E98" s="1056"/>
      <c r="F98" s="105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55"/>
      <c r="B99" s="1056"/>
      <c r="C99" s="1056"/>
      <c r="D99" s="1056"/>
      <c r="E99" s="1056"/>
      <c r="F99" s="105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55"/>
      <c r="B100" s="1056"/>
      <c r="C100" s="1056"/>
      <c r="D100" s="1056"/>
      <c r="E100" s="1056"/>
      <c r="F100" s="105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55"/>
      <c r="B101" s="1056"/>
      <c r="C101" s="1056"/>
      <c r="D101" s="1056"/>
      <c r="E101" s="1056"/>
      <c r="F101" s="105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55"/>
      <c r="B102" s="1056"/>
      <c r="C102" s="1056"/>
      <c r="D102" s="1056"/>
      <c r="E102" s="1056"/>
      <c r="F102" s="105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55"/>
      <c r="B103" s="1056"/>
      <c r="C103" s="1056"/>
      <c r="D103" s="1056"/>
      <c r="E103" s="1056"/>
      <c r="F103" s="105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55"/>
      <c r="B104" s="1056"/>
      <c r="C104" s="1056"/>
      <c r="D104" s="1056"/>
      <c r="E104" s="1056"/>
      <c r="F104" s="105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55"/>
      <c r="B105" s="1056"/>
      <c r="C105" s="1056"/>
      <c r="D105" s="1056"/>
      <c r="E105" s="1056"/>
      <c r="F105" s="105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hidden="1" customHeight="1" thickBot="1" x14ac:dyDescent="0.2"/>
    <row r="108" spans="1:51" ht="30" hidden="1" customHeight="1" x14ac:dyDescent="0.15">
      <c r="A108" s="1061" t="s">
        <v>28</v>
      </c>
      <c r="B108" s="1062"/>
      <c r="C108" s="1062"/>
      <c r="D108" s="1062"/>
      <c r="E108" s="1062"/>
      <c r="F108" s="1063"/>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55"/>
      <c r="B109" s="1056"/>
      <c r="C109" s="1056"/>
      <c r="D109" s="1056"/>
      <c r="E109" s="1056"/>
      <c r="F109" s="1057"/>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55"/>
      <c r="B110" s="1056"/>
      <c r="C110" s="1056"/>
      <c r="D110" s="1056"/>
      <c r="E110" s="1056"/>
      <c r="F110" s="1057"/>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55"/>
      <c r="B111" s="1056"/>
      <c r="C111" s="1056"/>
      <c r="D111" s="1056"/>
      <c r="E111" s="1056"/>
      <c r="F111" s="105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55"/>
      <c r="B112" s="1056"/>
      <c r="C112" s="1056"/>
      <c r="D112" s="1056"/>
      <c r="E112" s="1056"/>
      <c r="F112" s="105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55"/>
      <c r="B113" s="1056"/>
      <c r="C113" s="1056"/>
      <c r="D113" s="1056"/>
      <c r="E113" s="1056"/>
      <c r="F113" s="105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55"/>
      <c r="B114" s="1056"/>
      <c r="C114" s="1056"/>
      <c r="D114" s="1056"/>
      <c r="E114" s="1056"/>
      <c r="F114" s="105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55"/>
      <c r="B115" s="1056"/>
      <c r="C115" s="1056"/>
      <c r="D115" s="1056"/>
      <c r="E115" s="1056"/>
      <c r="F115" s="105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55"/>
      <c r="B116" s="1056"/>
      <c r="C116" s="1056"/>
      <c r="D116" s="1056"/>
      <c r="E116" s="1056"/>
      <c r="F116" s="105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55"/>
      <c r="B117" s="1056"/>
      <c r="C117" s="1056"/>
      <c r="D117" s="1056"/>
      <c r="E117" s="1056"/>
      <c r="F117" s="105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55"/>
      <c r="B118" s="1056"/>
      <c r="C118" s="1056"/>
      <c r="D118" s="1056"/>
      <c r="E118" s="1056"/>
      <c r="F118" s="105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55"/>
      <c r="B119" s="1056"/>
      <c r="C119" s="1056"/>
      <c r="D119" s="1056"/>
      <c r="E119" s="1056"/>
      <c r="F119" s="105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55"/>
      <c r="B120" s="1056"/>
      <c r="C120" s="1056"/>
      <c r="D120" s="1056"/>
      <c r="E120" s="1056"/>
      <c r="F120" s="105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55"/>
      <c r="B121" s="1056"/>
      <c r="C121" s="1056"/>
      <c r="D121" s="1056"/>
      <c r="E121" s="1056"/>
      <c r="F121" s="1057"/>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55"/>
      <c r="B122" s="1056"/>
      <c r="C122" s="1056"/>
      <c r="D122" s="1056"/>
      <c r="E122" s="1056"/>
      <c r="F122" s="1057"/>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55"/>
      <c r="B123" s="1056"/>
      <c r="C123" s="1056"/>
      <c r="D123" s="1056"/>
      <c r="E123" s="1056"/>
      <c r="F123" s="1057"/>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55"/>
      <c r="B124" s="1056"/>
      <c r="C124" s="1056"/>
      <c r="D124" s="1056"/>
      <c r="E124" s="1056"/>
      <c r="F124" s="105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55"/>
      <c r="B125" s="1056"/>
      <c r="C125" s="1056"/>
      <c r="D125" s="1056"/>
      <c r="E125" s="1056"/>
      <c r="F125" s="105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55"/>
      <c r="B126" s="1056"/>
      <c r="C126" s="1056"/>
      <c r="D126" s="1056"/>
      <c r="E126" s="1056"/>
      <c r="F126" s="105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55"/>
      <c r="B127" s="1056"/>
      <c r="C127" s="1056"/>
      <c r="D127" s="1056"/>
      <c r="E127" s="1056"/>
      <c r="F127" s="105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55"/>
      <c r="B128" s="1056"/>
      <c r="C128" s="1056"/>
      <c r="D128" s="1056"/>
      <c r="E128" s="1056"/>
      <c r="F128" s="105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55"/>
      <c r="B129" s="1056"/>
      <c r="C129" s="1056"/>
      <c r="D129" s="1056"/>
      <c r="E129" s="1056"/>
      <c r="F129" s="105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55"/>
      <c r="B130" s="1056"/>
      <c r="C130" s="1056"/>
      <c r="D130" s="1056"/>
      <c r="E130" s="1056"/>
      <c r="F130" s="105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55"/>
      <c r="B131" s="1056"/>
      <c r="C131" s="1056"/>
      <c r="D131" s="1056"/>
      <c r="E131" s="1056"/>
      <c r="F131" s="105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55"/>
      <c r="B132" s="1056"/>
      <c r="C132" s="1056"/>
      <c r="D132" s="1056"/>
      <c r="E132" s="1056"/>
      <c r="F132" s="105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55"/>
      <c r="B133" s="1056"/>
      <c r="C133" s="1056"/>
      <c r="D133" s="1056"/>
      <c r="E133" s="1056"/>
      <c r="F133" s="105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55"/>
      <c r="B134" s="1056"/>
      <c r="C134" s="1056"/>
      <c r="D134" s="1056"/>
      <c r="E134" s="1056"/>
      <c r="F134" s="1057"/>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55"/>
      <c r="B135" s="1056"/>
      <c r="C135" s="1056"/>
      <c r="D135" s="1056"/>
      <c r="E135" s="1056"/>
      <c r="F135" s="1057"/>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55"/>
      <c r="B136" s="1056"/>
      <c r="C136" s="1056"/>
      <c r="D136" s="1056"/>
      <c r="E136" s="1056"/>
      <c r="F136" s="1057"/>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55"/>
      <c r="B137" s="1056"/>
      <c r="C137" s="1056"/>
      <c r="D137" s="1056"/>
      <c r="E137" s="1056"/>
      <c r="F137" s="105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55"/>
      <c r="B138" s="1056"/>
      <c r="C138" s="1056"/>
      <c r="D138" s="1056"/>
      <c r="E138" s="1056"/>
      <c r="F138" s="105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55"/>
      <c r="B139" s="1056"/>
      <c r="C139" s="1056"/>
      <c r="D139" s="1056"/>
      <c r="E139" s="1056"/>
      <c r="F139" s="105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55"/>
      <c r="B140" s="1056"/>
      <c r="C140" s="1056"/>
      <c r="D140" s="1056"/>
      <c r="E140" s="1056"/>
      <c r="F140" s="105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55"/>
      <c r="B141" s="1056"/>
      <c r="C141" s="1056"/>
      <c r="D141" s="1056"/>
      <c r="E141" s="1056"/>
      <c r="F141" s="105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55"/>
      <c r="B142" s="1056"/>
      <c r="C142" s="1056"/>
      <c r="D142" s="1056"/>
      <c r="E142" s="1056"/>
      <c r="F142" s="105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55"/>
      <c r="B143" s="1056"/>
      <c r="C143" s="1056"/>
      <c r="D143" s="1056"/>
      <c r="E143" s="1056"/>
      <c r="F143" s="105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55"/>
      <c r="B144" s="1056"/>
      <c r="C144" s="1056"/>
      <c r="D144" s="1056"/>
      <c r="E144" s="1056"/>
      <c r="F144" s="105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55"/>
      <c r="B145" s="1056"/>
      <c r="C145" s="1056"/>
      <c r="D145" s="1056"/>
      <c r="E145" s="1056"/>
      <c r="F145" s="105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55"/>
      <c r="B146" s="1056"/>
      <c r="C146" s="1056"/>
      <c r="D146" s="1056"/>
      <c r="E146" s="1056"/>
      <c r="F146" s="105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55"/>
      <c r="B147" s="1056"/>
      <c r="C147" s="1056"/>
      <c r="D147" s="1056"/>
      <c r="E147" s="1056"/>
      <c r="F147" s="1057"/>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55"/>
      <c r="B148" s="1056"/>
      <c r="C148" s="1056"/>
      <c r="D148" s="1056"/>
      <c r="E148" s="1056"/>
      <c r="F148" s="1057"/>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55"/>
      <c r="B149" s="1056"/>
      <c r="C149" s="1056"/>
      <c r="D149" s="1056"/>
      <c r="E149" s="1056"/>
      <c r="F149" s="1057"/>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55"/>
      <c r="B150" s="1056"/>
      <c r="C150" s="1056"/>
      <c r="D150" s="1056"/>
      <c r="E150" s="1056"/>
      <c r="F150" s="105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55"/>
      <c r="B151" s="1056"/>
      <c r="C151" s="1056"/>
      <c r="D151" s="1056"/>
      <c r="E151" s="1056"/>
      <c r="F151" s="105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55"/>
      <c r="B152" s="1056"/>
      <c r="C152" s="1056"/>
      <c r="D152" s="1056"/>
      <c r="E152" s="1056"/>
      <c r="F152" s="105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55"/>
      <c r="B153" s="1056"/>
      <c r="C153" s="1056"/>
      <c r="D153" s="1056"/>
      <c r="E153" s="1056"/>
      <c r="F153" s="105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55"/>
      <c r="B154" s="1056"/>
      <c r="C154" s="1056"/>
      <c r="D154" s="1056"/>
      <c r="E154" s="1056"/>
      <c r="F154" s="105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55"/>
      <c r="B155" s="1056"/>
      <c r="C155" s="1056"/>
      <c r="D155" s="1056"/>
      <c r="E155" s="1056"/>
      <c r="F155" s="105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55"/>
      <c r="B156" s="1056"/>
      <c r="C156" s="1056"/>
      <c r="D156" s="1056"/>
      <c r="E156" s="1056"/>
      <c r="F156" s="105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55"/>
      <c r="B157" s="1056"/>
      <c r="C157" s="1056"/>
      <c r="D157" s="1056"/>
      <c r="E157" s="1056"/>
      <c r="F157" s="105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55"/>
      <c r="B158" s="1056"/>
      <c r="C158" s="1056"/>
      <c r="D158" s="1056"/>
      <c r="E158" s="1056"/>
      <c r="F158" s="105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hidden="1" customHeight="1" thickBot="1" x14ac:dyDescent="0.2"/>
    <row r="161" spans="1:51" ht="30" hidden="1" customHeight="1" x14ac:dyDescent="0.15">
      <c r="A161" s="1061" t="s">
        <v>28</v>
      </c>
      <c r="B161" s="1062"/>
      <c r="C161" s="1062"/>
      <c r="D161" s="1062"/>
      <c r="E161" s="1062"/>
      <c r="F161" s="1063"/>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55"/>
      <c r="B162" s="1056"/>
      <c r="C162" s="1056"/>
      <c r="D162" s="1056"/>
      <c r="E162" s="1056"/>
      <c r="F162" s="1057"/>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55"/>
      <c r="B163" s="1056"/>
      <c r="C163" s="1056"/>
      <c r="D163" s="1056"/>
      <c r="E163" s="1056"/>
      <c r="F163" s="1057"/>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55"/>
      <c r="B164" s="1056"/>
      <c r="C164" s="1056"/>
      <c r="D164" s="1056"/>
      <c r="E164" s="1056"/>
      <c r="F164" s="105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55"/>
      <c r="B165" s="1056"/>
      <c r="C165" s="1056"/>
      <c r="D165" s="1056"/>
      <c r="E165" s="1056"/>
      <c r="F165" s="105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55"/>
      <c r="B166" s="1056"/>
      <c r="C166" s="1056"/>
      <c r="D166" s="1056"/>
      <c r="E166" s="1056"/>
      <c r="F166" s="105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55"/>
      <c r="B167" s="1056"/>
      <c r="C167" s="1056"/>
      <c r="D167" s="1056"/>
      <c r="E167" s="1056"/>
      <c r="F167" s="105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55"/>
      <c r="B168" s="1056"/>
      <c r="C168" s="1056"/>
      <c r="D168" s="1056"/>
      <c r="E168" s="1056"/>
      <c r="F168" s="105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55"/>
      <c r="B169" s="1056"/>
      <c r="C169" s="1056"/>
      <c r="D169" s="1056"/>
      <c r="E169" s="1056"/>
      <c r="F169" s="105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55"/>
      <c r="B170" s="1056"/>
      <c r="C170" s="1056"/>
      <c r="D170" s="1056"/>
      <c r="E170" s="1056"/>
      <c r="F170" s="105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55"/>
      <c r="B171" s="1056"/>
      <c r="C171" s="1056"/>
      <c r="D171" s="1056"/>
      <c r="E171" s="1056"/>
      <c r="F171" s="105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55"/>
      <c r="B172" s="1056"/>
      <c r="C172" s="1056"/>
      <c r="D172" s="1056"/>
      <c r="E172" s="1056"/>
      <c r="F172" s="105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55"/>
      <c r="B173" s="1056"/>
      <c r="C173" s="1056"/>
      <c r="D173" s="1056"/>
      <c r="E173" s="1056"/>
      <c r="F173" s="105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55"/>
      <c r="B174" s="1056"/>
      <c r="C174" s="1056"/>
      <c r="D174" s="1056"/>
      <c r="E174" s="1056"/>
      <c r="F174" s="1057"/>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55"/>
      <c r="B175" s="1056"/>
      <c r="C175" s="1056"/>
      <c r="D175" s="1056"/>
      <c r="E175" s="1056"/>
      <c r="F175" s="1057"/>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55"/>
      <c r="B176" s="1056"/>
      <c r="C176" s="1056"/>
      <c r="D176" s="1056"/>
      <c r="E176" s="1056"/>
      <c r="F176" s="1057"/>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55"/>
      <c r="B177" s="1056"/>
      <c r="C177" s="1056"/>
      <c r="D177" s="1056"/>
      <c r="E177" s="1056"/>
      <c r="F177" s="105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55"/>
      <c r="B178" s="1056"/>
      <c r="C178" s="1056"/>
      <c r="D178" s="1056"/>
      <c r="E178" s="1056"/>
      <c r="F178" s="105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55"/>
      <c r="B179" s="1056"/>
      <c r="C179" s="1056"/>
      <c r="D179" s="1056"/>
      <c r="E179" s="1056"/>
      <c r="F179" s="105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55"/>
      <c r="B180" s="1056"/>
      <c r="C180" s="1056"/>
      <c r="D180" s="1056"/>
      <c r="E180" s="1056"/>
      <c r="F180" s="105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55"/>
      <c r="B181" s="1056"/>
      <c r="C181" s="1056"/>
      <c r="D181" s="1056"/>
      <c r="E181" s="1056"/>
      <c r="F181" s="105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55"/>
      <c r="B182" s="1056"/>
      <c r="C182" s="1056"/>
      <c r="D182" s="1056"/>
      <c r="E182" s="1056"/>
      <c r="F182" s="105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55"/>
      <c r="B183" s="1056"/>
      <c r="C183" s="1056"/>
      <c r="D183" s="1056"/>
      <c r="E183" s="1056"/>
      <c r="F183" s="105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55"/>
      <c r="B184" s="1056"/>
      <c r="C184" s="1056"/>
      <c r="D184" s="1056"/>
      <c r="E184" s="1056"/>
      <c r="F184" s="105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55"/>
      <c r="B185" s="1056"/>
      <c r="C185" s="1056"/>
      <c r="D185" s="1056"/>
      <c r="E185" s="1056"/>
      <c r="F185" s="105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55"/>
      <c r="B186" s="1056"/>
      <c r="C186" s="1056"/>
      <c r="D186" s="1056"/>
      <c r="E186" s="1056"/>
      <c r="F186" s="105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55"/>
      <c r="B187" s="1056"/>
      <c r="C187" s="1056"/>
      <c r="D187" s="1056"/>
      <c r="E187" s="1056"/>
      <c r="F187" s="1057"/>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55"/>
      <c r="B188" s="1056"/>
      <c r="C188" s="1056"/>
      <c r="D188" s="1056"/>
      <c r="E188" s="1056"/>
      <c r="F188" s="1057"/>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55"/>
      <c r="B189" s="1056"/>
      <c r="C189" s="1056"/>
      <c r="D189" s="1056"/>
      <c r="E189" s="1056"/>
      <c r="F189" s="1057"/>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55"/>
      <c r="B190" s="1056"/>
      <c r="C190" s="1056"/>
      <c r="D190" s="1056"/>
      <c r="E190" s="1056"/>
      <c r="F190" s="105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55"/>
      <c r="B191" s="1056"/>
      <c r="C191" s="1056"/>
      <c r="D191" s="1056"/>
      <c r="E191" s="1056"/>
      <c r="F191" s="105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55"/>
      <c r="B192" s="1056"/>
      <c r="C192" s="1056"/>
      <c r="D192" s="1056"/>
      <c r="E192" s="1056"/>
      <c r="F192" s="105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55"/>
      <c r="B193" s="1056"/>
      <c r="C193" s="1056"/>
      <c r="D193" s="1056"/>
      <c r="E193" s="1056"/>
      <c r="F193" s="105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55"/>
      <c r="B194" s="1056"/>
      <c r="C194" s="1056"/>
      <c r="D194" s="1056"/>
      <c r="E194" s="1056"/>
      <c r="F194" s="105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55"/>
      <c r="B195" s="1056"/>
      <c r="C195" s="1056"/>
      <c r="D195" s="1056"/>
      <c r="E195" s="1056"/>
      <c r="F195" s="105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55"/>
      <c r="B196" s="1056"/>
      <c r="C196" s="1056"/>
      <c r="D196" s="1056"/>
      <c r="E196" s="1056"/>
      <c r="F196" s="105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55"/>
      <c r="B197" s="1056"/>
      <c r="C197" s="1056"/>
      <c r="D197" s="1056"/>
      <c r="E197" s="1056"/>
      <c r="F197" s="105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55"/>
      <c r="B198" s="1056"/>
      <c r="C198" s="1056"/>
      <c r="D198" s="1056"/>
      <c r="E198" s="1056"/>
      <c r="F198" s="105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55"/>
      <c r="B199" s="1056"/>
      <c r="C199" s="1056"/>
      <c r="D199" s="1056"/>
      <c r="E199" s="1056"/>
      <c r="F199" s="105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55"/>
      <c r="B200" s="1056"/>
      <c r="C200" s="1056"/>
      <c r="D200" s="1056"/>
      <c r="E200" s="1056"/>
      <c r="F200" s="1057"/>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55"/>
      <c r="B201" s="1056"/>
      <c r="C201" s="1056"/>
      <c r="D201" s="1056"/>
      <c r="E201" s="1056"/>
      <c r="F201" s="1057"/>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55"/>
      <c r="B202" s="1056"/>
      <c r="C202" s="1056"/>
      <c r="D202" s="1056"/>
      <c r="E202" s="1056"/>
      <c r="F202" s="1057"/>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55"/>
      <c r="B203" s="1056"/>
      <c r="C203" s="1056"/>
      <c r="D203" s="1056"/>
      <c r="E203" s="1056"/>
      <c r="F203" s="105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55"/>
      <c r="B204" s="1056"/>
      <c r="C204" s="1056"/>
      <c r="D204" s="1056"/>
      <c r="E204" s="1056"/>
      <c r="F204" s="105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55"/>
      <c r="B205" s="1056"/>
      <c r="C205" s="1056"/>
      <c r="D205" s="1056"/>
      <c r="E205" s="1056"/>
      <c r="F205" s="105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55"/>
      <c r="B206" s="1056"/>
      <c r="C206" s="1056"/>
      <c r="D206" s="1056"/>
      <c r="E206" s="1056"/>
      <c r="F206" s="105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55"/>
      <c r="B207" s="1056"/>
      <c r="C207" s="1056"/>
      <c r="D207" s="1056"/>
      <c r="E207" s="1056"/>
      <c r="F207" s="105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55"/>
      <c r="B208" s="1056"/>
      <c r="C208" s="1056"/>
      <c r="D208" s="1056"/>
      <c r="E208" s="1056"/>
      <c r="F208" s="105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55"/>
      <c r="B209" s="1056"/>
      <c r="C209" s="1056"/>
      <c r="D209" s="1056"/>
      <c r="E209" s="1056"/>
      <c r="F209" s="105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55"/>
      <c r="B210" s="1056"/>
      <c r="C210" s="1056"/>
      <c r="D210" s="1056"/>
      <c r="E210" s="1056"/>
      <c r="F210" s="105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55"/>
      <c r="B211" s="1056"/>
      <c r="C211" s="1056"/>
      <c r="D211" s="1056"/>
      <c r="E211" s="1056"/>
      <c r="F211" s="105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hidden="1" customHeight="1" thickBot="1" x14ac:dyDescent="0.2"/>
    <row r="214" spans="1:51" ht="30" hidden="1" customHeight="1" x14ac:dyDescent="0.15">
      <c r="A214" s="1052" t="s">
        <v>28</v>
      </c>
      <c r="B214" s="1053"/>
      <c r="C214" s="1053"/>
      <c r="D214" s="1053"/>
      <c r="E214" s="1053"/>
      <c r="F214" s="1054"/>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55"/>
      <c r="B215" s="1056"/>
      <c r="C215" s="1056"/>
      <c r="D215" s="1056"/>
      <c r="E215" s="1056"/>
      <c r="F215" s="1057"/>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55"/>
      <c r="B216" s="1056"/>
      <c r="C216" s="1056"/>
      <c r="D216" s="1056"/>
      <c r="E216" s="1056"/>
      <c r="F216" s="1057"/>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55"/>
      <c r="B217" s="1056"/>
      <c r="C217" s="1056"/>
      <c r="D217" s="1056"/>
      <c r="E217" s="1056"/>
      <c r="F217" s="105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55"/>
      <c r="B218" s="1056"/>
      <c r="C218" s="1056"/>
      <c r="D218" s="1056"/>
      <c r="E218" s="1056"/>
      <c r="F218" s="105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55"/>
      <c r="B219" s="1056"/>
      <c r="C219" s="1056"/>
      <c r="D219" s="1056"/>
      <c r="E219" s="1056"/>
      <c r="F219" s="105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55"/>
      <c r="B220" s="1056"/>
      <c r="C220" s="1056"/>
      <c r="D220" s="1056"/>
      <c r="E220" s="1056"/>
      <c r="F220" s="105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55"/>
      <c r="B221" s="1056"/>
      <c r="C221" s="1056"/>
      <c r="D221" s="1056"/>
      <c r="E221" s="1056"/>
      <c r="F221" s="105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55"/>
      <c r="B222" s="1056"/>
      <c r="C222" s="1056"/>
      <c r="D222" s="1056"/>
      <c r="E222" s="1056"/>
      <c r="F222" s="105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55"/>
      <c r="B223" s="1056"/>
      <c r="C223" s="1056"/>
      <c r="D223" s="1056"/>
      <c r="E223" s="1056"/>
      <c r="F223" s="105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55"/>
      <c r="B224" s="1056"/>
      <c r="C224" s="1056"/>
      <c r="D224" s="1056"/>
      <c r="E224" s="1056"/>
      <c r="F224" s="105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55"/>
      <c r="B225" s="1056"/>
      <c r="C225" s="1056"/>
      <c r="D225" s="1056"/>
      <c r="E225" s="1056"/>
      <c r="F225" s="105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55"/>
      <c r="B226" s="1056"/>
      <c r="C226" s="1056"/>
      <c r="D226" s="1056"/>
      <c r="E226" s="1056"/>
      <c r="F226" s="105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55"/>
      <c r="B227" s="1056"/>
      <c r="C227" s="1056"/>
      <c r="D227" s="1056"/>
      <c r="E227" s="1056"/>
      <c r="F227" s="1057"/>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55"/>
      <c r="B228" s="1056"/>
      <c r="C228" s="1056"/>
      <c r="D228" s="1056"/>
      <c r="E228" s="1056"/>
      <c r="F228" s="1057"/>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55"/>
      <c r="B229" s="1056"/>
      <c r="C229" s="1056"/>
      <c r="D229" s="1056"/>
      <c r="E229" s="1056"/>
      <c r="F229" s="1057"/>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55"/>
      <c r="B230" s="1056"/>
      <c r="C230" s="1056"/>
      <c r="D230" s="1056"/>
      <c r="E230" s="1056"/>
      <c r="F230" s="105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55"/>
      <c r="B231" s="1056"/>
      <c r="C231" s="1056"/>
      <c r="D231" s="1056"/>
      <c r="E231" s="1056"/>
      <c r="F231" s="105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55"/>
      <c r="B232" s="1056"/>
      <c r="C232" s="1056"/>
      <c r="D232" s="1056"/>
      <c r="E232" s="1056"/>
      <c r="F232" s="105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55"/>
      <c r="B233" s="1056"/>
      <c r="C233" s="1056"/>
      <c r="D233" s="1056"/>
      <c r="E233" s="1056"/>
      <c r="F233" s="105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55"/>
      <c r="B234" s="1056"/>
      <c r="C234" s="1056"/>
      <c r="D234" s="1056"/>
      <c r="E234" s="1056"/>
      <c r="F234" s="105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55"/>
      <c r="B235" s="1056"/>
      <c r="C235" s="1056"/>
      <c r="D235" s="1056"/>
      <c r="E235" s="1056"/>
      <c r="F235" s="105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55"/>
      <c r="B236" s="1056"/>
      <c r="C236" s="1056"/>
      <c r="D236" s="1056"/>
      <c r="E236" s="1056"/>
      <c r="F236" s="105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55"/>
      <c r="B237" s="1056"/>
      <c r="C237" s="1056"/>
      <c r="D237" s="1056"/>
      <c r="E237" s="1056"/>
      <c r="F237" s="105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55"/>
      <c r="B238" s="1056"/>
      <c r="C238" s="1056"/>
      <c r="D238" s="1056"/>
      <c r="E238" s="1056"/>
      <c r="F238" s="105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55"/>
      <c r="B239" s="1056"/>
      <c r="C239" s="1056"/>
      <c r="D239" s="1056"/>
      <c r="E239" s="1056"/>
      <c r="F239" s="105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55"/>
      <c r="B240" s="1056"/>
      <c r="C240" s="1056"/>
      <c r="D240" s="1056"/>
      <c r="E240" s="1056"/>
      <c r="F240" s="1057"/>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55"/>
      <c r="B241" s="1056"/>
      <c r="C241" s="1056"/>
      <c r="D241" s="1056"/>
      <c r="E241" s="1056"/>
      <c r="F241" s="1057"/>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55"/>
      <c r="B242" s="1056"/>
      <c r="C242" s="1056"/>
      <c r="D242" s="1056"/>
      <c r="E242" s="1056"/>
      <c r="F242" s="1057"/>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55"/>
      <c r="B243" s="1056"/>
      <c r="C243" s="1056"/>
      <c r="D243" s="1056"/>
      <c r="E243" s="1056"/>
      <c r="F243" s="105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55"/>
      <c r="B244" s="1056"/>
      <c r="C244" s="1056"/>
      <c r="D244" s="1056"/>
      <c r="E244" s="1056"/>
      <c r="F244" s="105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55"/>
      <c r="B245" s="1056"/>
      <c r="C245" s="1056"/>
      <c r="D245" s="1056"/>
      <c r="E245" s="1056"/>
      <c r="F245" s="105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55"/>
      <c r="B246" s="1056"/>
      <c r="C246" s="1056"/>
      <c r="D246" s="1056"/>
      <c r="E246" s="1056"/>
      <c r="F246" s="105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55"/>
      <c r="B247" s="1056"/>
      <c r="C247" s="1056"/>
      <c r="D247" s="1056"/>
      <c r="E247" s="1056"/>
      <c r="F247" s="105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55"/>
      <c r="B248" s="1056"/>
      <c r="C248" s="1056"/>
      <c r="D248" s="1056"/>
      <c r="E248" s="1056"/>
      <c r="F248" s="105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55"/>
      <c r="B249" s="1056"/>
      <c r="C249" s="1056"/>
      <c r="D249" s="1056"/>
      <c r="E249" s="1056"/>
      <c r="F249" s="105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55"/>
      <c r="B250" s="1056"/>
      <c r="C250" s="1056"/>
      <c r="D250" s="1056"/>
      <c r="E250" s="1056"/>
      <c r="F250" s="105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55"/>
      <c r="B251" s="1056"/>
      <c r="C251" s="1056"/>
      <c r="D251" s="1056"/>
      <c r="E251" s="1056"/>
      <c r="F251" s="105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55"/>
      <c r="B252" s="1056"/>
      <c r="C252" s="1056"/>
      <c r="D252" s="1056"/>
      <c r="E252" s="1056"/>
      <c r="F252" s="105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55"/>
      <c r="B253" s="1056"/>
      <c r="C253" s="1056"/>
      <c r="D253" s="1056"/>
      <c r="E253" s="1056"/>
      <c r="F253" s="1057"/>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55"/>
      <c r="B254" s="1056"/>
      <c r="C254" s="1056"/>
      <c r="D254" s="1056"/>
      <c r="E254" s="1056"/>
      <c r="F254" s="1057"/>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55"/>
      <c r="B255" s="1056"/>
      <c r="C255" s="1056"/>
      <c r="D255" s="1056"/>
      <c r="E255" s="1056"/>
      <c r="F255" s="1057"/>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55"/>
      <c r="B256" s="1056"/>
      <c r="C256" s="1056"/>
      <c r="D256" s="1056"/>
      <c r="E256" s="1056"/>
      <c r="F256" s="105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55"/>
      <c r="B257" s="1056"/>
      <c r="C257" s="1056"/>
      <c r="D257" s="1056"/>
      <c r="E257" s="1056"/>
      <c r="F257" s="105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55"/>
      <c r="B258" s="1056"/>
      <c r="C258" s="1056"/>
      <c r="D258" s="1056"/>
      <c r="E258" s="1056"/>
      <c r="F258" s="105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55"/>
      <c r="B259" s="1056"/>
      <c r="C259" s="1056"/>
      <c r="D259" s="1056"/>
      <c r="E259" s="1056"/>
      <c r="F259" s="105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55"/>
      <c r="B260" s="1056"/>
      <c r="C260" s="1056"/>
      <c r="D260" s="1056"/>
      <c r="E260" s="1056"/>
      <c r="F260" s="105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55"/>
      <c r="B261" s="1056"/>
      <c r="C261" s="1056"/>
      <c r="D261" s="1056"/>
      <c r="E261" s="1056"/>
      <c r="F261" s="105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55"/>
      <c r="B262" s="1056"/>
      <c r="C262" s="1056"/>
      <c r="D262" s="1056"/>
      <c r="E262" s="1056"/>
      <c r="F262" s="105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55"/>
      <c r="B263" s="1056"/>
      <c r="C263" s="1056"/>
      <c r="D263" s="1056"/>
      <c r="E263" s="1056"/>
      <c r="F263" s="105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55"/>
      <c r="B264" s="1056"/>
      <c r="C264" s="1056"/>
      <c r="D264" s="1056"/>
      <c r="E264" s="1056"/>
      <c r="F264" s="105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14.25" hidden="1"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38" sqref="P38:X38"/>
    </sheetView>
  </sheetViews>
  <sheetFormatPr defaultColWidth="9" defaultRowHeight="13.5" x14ac:dyDescent="0.15"/>
  <cols>
    <col min="1" max="2" width="2.875" style="34" customWidth="1"/>
    <col min="3" max="33" width="2.875" style="70" customWidth="1"/>
    <col min="34" max="37" width="3.375" style="70" customWidth="1"/>
    <col min="38" max="41" width="2.87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1</v>
      </c>
    </row>
    <row r="4" spans="1:51" ht="55.5" customHeight="1" x14ac:dyDescent="0.15">
      <c r="A4" s="1066">
        <v>1</v>
      </c>
      <c r="B4" s="1066">
        <v>1</v>
      </c>
      <c r="C4" s="358" t="s">
        <v>778</v>
      </c>
      <c r="D4" s="343"/>
      <c r="E4" s="343"/>
      <c r="F4" s="343"/>
      <c r="G4" s="343"/>
      <c r="H4" s="343"/>
      <c r="I4" s="343"/>
      <c r="J4" s="344" t="s">
        <v>784</v>
      </c>
      <c r="K4" s="345"/>
      <c r="L4" s="345"/>
      <c r="M4" s="345"/>
      <c r="N4" s="345"/>
      <c r="O4" s="345"/>
      <c r="P4" s="359" t="s">
        <v>787</v>
      </c>
      <c r="Q4" s="346"/>
      <c r="R4" s="346"/>
      <c r="S4" s="346"/>
      <c r="T4" s="346"/>
      <c r="U4" s="346"/>
      <c r="V4" s="346"/>
      <c r="W4" s="346"/>
      <c r="X4" s="346"/>
      <c r="Y4" s="347">
        <v>30</v>
      </c>
      <c r="Z4" s="348"/>
      <c r="AA4" s="348"/>
      <c r="AB4" s="349"/>
      <c r="AC4" s="1067" t="s">
        <v>80</v>
      </c>
      <c r="AD4" s="1067"/>
      <c r="AE4" s="1067"/>
      <c r="AF4" s="1067"/>
      <c r="AG4" s="1067"/>
      <c r="AH4" s="352" t="s">
        <v>785</v>
      </c>
      <c r="AI4" s="353"/>
      <c r="AJ4" s="353"/>
      <c r="AK4" s="353"/>
      <c r="AL4" s="354" t="s">
        <v>786</v>
      </c>
      <c r="AM4" s="355"/>
      <c r="AN4" s="355"/>
      <c r="AO4" s="356"/>
      <c r="AP4" s="357" t="s">
        <v>784</v>
      </c>
      <c r="AQ4" s="357"/>
      <c r="AR4" s="357"/>
      <c r="AS4" s="357"/>
      <c r="AT4" s="357"/>
      <c r="AU4" s="357"/>
      <c r="AV4" s="357"/>
      <c r="AW4" s="357"/>
      <c r="AX4" s="357"/>
      <c r="AY4">
        <f>$AY$2</f>
        <v>1</v>
      </c>
    </row>
    <row r="5" spans="1:51" ht="26.85" hidden="1"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85" hidden="1"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85" hidden="1"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85" hidden="1"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85" hidden="1"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85" hidden="1"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85" hidden="1"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85" hidden="1"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85" hidden="1"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85" hidden="1"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85" hidden="1"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85" hidden="1"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85" hidden="1"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85" hidden="1"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85" hidden="1"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85" hidden="1"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85" hidden="1"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85" hidden="1"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85" hidden="1"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85" hidden="1"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85" hidden="1"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85" hidden="1"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85" hidden="1"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85" hidden="1"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85" hidden="1"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85" hidden="1"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85" hidden="1"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85" hidden="1"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85" hidden="1"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1</v>
      </c>
    </row>
    <row r="37" spans="1:51" ht="26.85" customHeight="1" x14ac:dyDescent="0.15">
      <c r="A37" s="1066">
        <v>1</v>
      </c>
      <c r="B37" s="1066">
        <v>1</v>
      </c>
      <c r="C37" s="358" t="s">
        <v>839</v>
      </c>
      <c r="D37" s="343"/>
      <c r="E37" s="343"/>
      <c r="F37" s="343"/>
      <c r="G37" s="343"/>
      <c r="H37" s="343"/>
      <c r="I37" s="343"/>
      <c r="J37" s="344">
        <v>2020005010230</v>
      </c>
      <c r="K37" s="345"/>
      <c r="L37" s="345"/>
      <c r="M37" s="345"/>
      <c r="N37" s="345"/>
      <c r="O37" s="345"/>
      <c r="P37" s="359" t="s">
        <v>835</v>
      </c>
      <c r="Q37" s="346"/>
      <c r="R37" s="346"/>
      <c r="S37" s="346"/>
      <c r="T37" s="346"/>
      <c r="U37" s="346"/>
      <c r="V37" s="346"/>
      <c r="W37" s="346"/>
      <c r="X37" s="346"/>
      <c r="Y37" s="347">
        <v>0.9</v>
      </c>
      <c r="Z37" s="348"/>
      <c r="AA37" s="348"/>
      <c r="AB37" s="349"/>
      <c r="AC37" s="1067" t="s">
        <v>369</v>
      </c>
      <c r="AD37" s="1067"/>
      <c r="AE37" s="1067"/>
      <c r="AF37" s="1067"/>
      <c r="AG37" s="1067"/>
      <c r="AH37" s="352" t="s">
        <v>827</v>
      </c>
      <c r="AI37" s="353"/>
      <c r="AJ37" s="353"/>
      <c r="AK37" s="353"/>
      <c r="AL37" s="354" t="s">
        <v>827</v>
      </c>
      <c r="AM37" s="355"/>
      <c r="AN37" s="355"/>
      <c r="AO37" s="356"/>
      <c r="AP37" s="357" t="s">
        <v>828</v>
      </c>
      <c r="AQ37" s="357"/>
      <c r="AR37" s="357"/>
      <c r="AS37" s="357"/>
      <c r="AT37" s="357"/>
      <c r="AU37" s="357"/>
      <c r="AV37" s="357"/>
      <c r="AW37" s="357"/>
      <c r="AX37" s="357"/>
      <c r="AY37">
        <f>$AY$34</f>
        <v>1</v>
      </c>
    </row>
    <row r="38" spans="1:51" ht="26.85" customHeight="1" x14ac:dyDescent="0.15">
      <c r="A38" s="1066">
        <v>2</v>
      </c>
      <c r="B38" s="1066">
        <v>1</v>
      </c>
      <c r="C38" s="358" t="s">
        <v>832</v>
      </c>
      <c r="D38" s="343"/>
      <c r="E38" s="343"/>
      <c r="F38" s="343"/>
      <c r="G38" s="343"/>
      <c r="H38" s="343"/>
      <c r="I38" s="343"/>
      <c r="J38" s="344">
        <v>1010001067912</v>
      </c>
      <c r="K38" s="345"/>
      <c r="L38" s="345"/>
      <c r="M38" s="345"/>
      <c r="N38" s="345"/>
      <c r="O38" s="345"/>
      <c r="P38" s="359" t="s">
        <v>837</v>
      </c>
      <c r="Q38" s="346"/>
      <c r="R38" s="346"/>
      <c r="S38" s="346"/>
      <c r="T38" s="346"/>
      <c r="U38" s="346"/>
      <c r="V38" s="346"/>
      <c r="W38" s="346"/>
      <c r="X38" s="346"/>
      <c r="Y38" s="347">
        <v>0.2</v>
      </c>
      <c r="Z38" s="348"/>
      <c r="AA38" s="348"/>
      <c r="AB38" s="349"/>
      <c r="AC38" s="1067" t="s">
        <v>369</v>
      </c>
      <c r="AD38" s="1067"/>
      <c r="AE38" s="1067"/>
      <c r="AF38" s="1067"/>
      <c r="AG38" s="1067"/>
      <c r="AH38" s="352" t="s">
        <v>829</v>
      </c>
      <c r="AI38" s="353"/>
      <c r="AJ38" s="353"/>
      <c r="AK38" s="353"/>
      <c r="AL38" s="354" t="s">
        <v>829</v>
      </c>
      <c r="AM38" s="355"/>
      <c r="AN38" s="355"/>
      <c r="AO38" s="356"/>
      <c r="AP38" s="357" t="s">
        <v>827</v>
      </c>
      <c r="AQ38" s="357"/>
      <c r="AR38" s="357"/>
      <c r="AS38" s="357"/>
      <c r="AT38" s="357"/>
      <c r="AU38" s="357"/>
      <c r="AV38" s="357"/>
      <c r="AW38" s="357"/>
      <c r="AX38" s="357"/>
      <c r="AY38">
        <f>COUNTA($C$38)</f>
        <v>1</v>
      </c>
    </row>
    <row r="39" spans="1:51" ht="26.85" customHeight="1" x14ac:dyDescent="0.15">
      <c r="A39" s="1066">
        <v>3</v>
      </c>
      <c r="B39" s="1066">
        <v>1</v>
      </c>
      <c r="C39" s="358" t="s">
        <v>842</v>
      </c>
      <c r="D39" s="343"/>
      <c r="E39" s="343"/>
      <c r="F39" s="343"/>
      <c r="G39" s="343"/>
      <c r="H39" s="343"/>
      <c r="I39" s="343"/>
      <c r="J39" s="344">
        <v>2060001001667</v>
      </c>
      <c r="K39" s="345"/>
      <c r="L39" s="345"/>
      <c r="M39" s="345"/>
      <c r="N39" s="345"/>
      <c r="O39" s="345"/>
      <c r="P39" s="359" t="s">
        <v>838</v>
      </c>
      <c r="Q39" s="346"/>
      <c r="R39" s="346"/>
      <c r="S39" s="346"/>
      <c r="T39" s="346"/>
      <c r="U39" s="346"/>
      <c r="V39" s="346"/>
      <c r="W39" s="346"/>
      <c r="X39" s="346"/>
      <c r="Y39" s="347">
        <v>0.1</v>
      </c>
      <c r="Z39" s="348"/>
      <c r="AA39" s="348"/>
      <c r="AB39" s="349"/>
      <c r="AC39" s="1067" t="s">
        <v>369</v>
      </c>
      <c r="AD39" s="1067"/>
      <c r="AE39" s="1067"/>
      <c r="AF39" s="1067"/>
      <c r="AG39" s="1067"/>
      <c r="AH39" s="352" t="s">
        <v>827</v>
      </c>
      <c r="AI39" s="353"/>
      <c r="AJ39" s="353"/>
      <c r="AK39" s="353"/>
      <c r="AL39" s="354" t="s">
        <v>829</v>
      </c>
      <c r="AM39" s="355"/>
      <c r="AN39" s="355"/>
      <c r="AO39" s="356"/>
      <c r="AP39" s="357" t="s">
        <v>829</v>
      </c>
      <c r="AQ39" s="357"/>
      <c r="AR39" s="357"/>
      <c r="AS39" s="357"/>
      <c r="AT39" s="357"/>
      <c r="AU39" s="357"/>
      <c r="AV39" s="357"/>
      <c r="AW39" s="357"/>
      <c r="AX39" s="357"/>
      <c r="AY39">
        <f>COUNTA($C$39)</f>
        <v>1</v>
      </c>
    </row>
    <row r="40" spans="1:51" ht="26.85" customHeight="1" x14ac:dyDescent="0.15">
      <c r="A40" s="1066">
        <v>4</v>
      </c>
      <c r="B40" s="1066">
        <v>1</v>
      </c>
      <c r="C40" s="358" t="s">
        <v>833</v>
      </c>
      <c r="D40" s="343"/>
      <c r="E40" s="343"/>
      <c r="F40" s="343"/>
      <c r="G40" s="343"/>
      <c r="H40" s="343"/>
      <c r="I40" s="343"/>
      <c r="J40" s="344">
        <v>8120001060882</v>
      </c>
      <c r="K40" s="345"/>
      <c r="L40" s="345"/>
      <c r="M40" s="345"/>
      <c r="N40" s="345"/>
      <c r="O40" s="345"/>
      <c r="P40" s="359" t="s">
        <v>834</v>
      </c>
      <c r="Q40" s="346"/>
      <c r="R40" s="346"/>
      <c r="S40" s="346"/>
      <c r="T40" s="346"/>
      <c r="U40" s="346"/>
      <c r="V40" s="346"/>
      <c r="W40" s="346"/>
      <c r="X40" s="346"/>
      <c r="Y40" s="347">
        <v>0.1</v>
      </c>
      <c r="Z40" s="348"/>
      <c r="AA40" s="348"/>
      <c r="AB40" s="349"/>
      <c r="AC40" s="1067" t="s">
        <v>80</v>
      </c>
      <c r="AD40" s="1067"/>
      <c r="AE40" s="1067"/>
      <c r="AF40" s="1067"/>
      <c r="AG40" s="1067"/>
      <c r="AH40" s="352" t="s">
        <v>831</v>
      </c>
      <c r="AI40" s="353"/>
      <c r="AJ40" s="353"/>
      <c r="AK40" s="353"/>
      <c r="AL40" s="354" t="s">
        <v>827</v>
      </c>
      <c r="AM40" s="355"/>
      <c r="AN40" s="355"/>
      <c r="AO40" s="356"/>
      <c r="AP40" s="357" t="s">
        <v>830</v>
      </c>
      <c r="AQ40" s="357"/>
      <c r="AR40" s="357"/>
      <c r="AS40" s="357"/>
      <c r="AT40" s="357"/>
      <c r="AU40" s="357"/>
      <c r="AV40" s="357"/>
      <c r="AW40" s="357"/>
      <c r="AX40" s="357"/>
      <c r="AY40">
        <f>COUNTA($C$40)</f>
        <v>1</v>
      </c>
    </row>
    <row r="41" spans="1:51" ht="26.85" customHeight="1" x14ac:dyDescent="0.15">
      <c r="A41" s="1066">
        <v>5</v>
      </c>
      <c r="B41" s="1066">
        <v>1</v>
      </c>
      <c r="C41" s="358" t="s">
        <v>836</v>
      </c>
      <c r="D41" s="343"/>
      <c r="E41" s="343"/>
      <c r="F41" s="343"/>
      <c r="G41" s="343"/>
      <c r="H41" s="343"/>
      <c r="I41" s="343"/>
      <c r="J41" s="344">
        <v>4070001011201</v>
      </c>
      <c r="K41" s="345"/>
      <c r="L41" s="345"/>
      <c r="M41" s="345"/>
      <c r="N41" s="345"/>
      <c r="O41" s="345"/>
      <c r="P41" s="359" t="s">
        <v>838</v>
      </c>
      <c r="Q41" s="346"/>
      <c r="R41" s="346"/>
      <c r="S41" s="346"/>
      <c r="T41" s="346"/>
      <c r="U41" s="346"/>
      <c r="V41" s="346"/>
      <c r="W41" s="346"/>
      <c r="X41" s="346"/>
      <c r="Y41" s="347">
        <v>0.1</v>
      </c>
      <c r="Z41" s="348"/>
      <c r="AA41" s="348"/>
      <c r="AB41" s="349"/>
      <c r="AC41" s="1067" t="s">
        <v>369</v>
      </c>
      <c r="AD41" s="1067"/>
      <c r="AE41" s="1067"/>
      <c r="AF41" s="1067"/>
      <c r="AG41" s="1067"/>
      <c r="AH41" s="352" t="s">
        <v>827</v>
      </c>
      <c r="AI41" s="353"/>
      <c r="AJ41" s="353"/>
      <c r="AK41" s="353"/>
      <c r="AL41" s="354" t="s">
        <v>827</v>
      </c>
      <c r="AM41" s="355"/>
      <c r="AN41" s="355"/>
      <c r="AO41" s="356"/>
      <c r="AP41" s="357" t="s">
        <v>827</v>
      </c>
      <c r="AQ41" s="357"/>
      <c r="AR41" s="357"/>
      <c r="AS41" s="357"/>
      <c r="AT41" s="357"/>
      <c r="AU41" s="357"/>
      <c r="AV41" s="357"/>
      <c r="AW41" s="357"/>
      <c r="AX41" s="357"/>
      <c r="AY41">
        <f>COUNTA($C$41)</f>
        <v>1</v>
      </c>
    </row>
    <row r="42" spans="1:51" ht="26.85" hidden="1"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85" hidden="1"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85" hidden="1"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85" hidden="1"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85" hidden="1"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85" hidden="1"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85" hidden="1"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85" hidden="1"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85" hidden="1"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85" hidden="1"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85" hidden="1"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85" hidden="1"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85" hidden="1"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85" hidden="1"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85" hidden="1"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85" hidden="1"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85" hidden="1"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85" hidden="1"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85" hidden="1"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85" hidden="1"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85" hidden="1"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85" hidden="1"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85" hidden="1"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85" hidden="1"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85" hidden="1"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85" hidden="1"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7"/>
      <c r="AD70" s="1067"/>
      <c r="AE70" s="1067"/>
      <c r="AF70" s="1067"/>
      <c r="AG70" s="106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85" hidden="1"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85" hidden="1"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85" hidden="1"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85" hidden="1"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85" hidden="1"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85" hidden="1"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85" hidden="1"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85" hidden="1"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85" hidden="1"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85" hidden="1"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85" hidden="1"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85" hidden="1"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85" hidden="1"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85" hidden="1"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85" hidden="1"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85" hidden="1"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85" hidden="1"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85" hidden="1"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85" hidden="1"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85" hidden="1"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85" hidden="1"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85" hidden="1"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85" hidden="1"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85" hidden="1"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85" hidden="1"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85" hidden="1"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85" hidden="1"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85" hidden="1"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85" hidden="1"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85" hidden="1"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7"/>
      <c r="AD103" s="1067"/>
      <c r="AE103" s="1067"/>
      <c r="AF103" s="1067"/>
      <c r="AG103" s="106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85" hidden="1"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85" hidden="1"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85" hidden="1"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85" hidden="1"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85" hidden="1"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85" hidden="1"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85" hidden="1"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85" hidden="1"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85" hidden="1"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85" hidden="1"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85" hidden="1"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85" hidden="1"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85" hidden="1"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85" hidden="1"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85" hidden="1"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85" hidden="1"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85" hidden="1"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85" hidden="1"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85" hidden="1"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85" hidden="1"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85" hidden="1"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85" hidden="1"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85" hidden="1"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85" hidden="1"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85" hidden="1"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85" hidden="1"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85" hidden="1"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85" hidden="1"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85" hidden="1"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85" hidden="1"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7"/>
      <c r="AD136" s="1067"/>
      <c r="AE136" s="1067"/>
      <c r="AF136" s="1067"/>
      <c r="AG136" s="106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85" hidden="1"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85" hidden="1"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85" hidden="1"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85" hidden="1"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85" hidden="1"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85" hidden="1"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85" hidden="1"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85" hidden="1"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85" hidden="1"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85" hidden="1"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85" hidden="1"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85" hidden="1"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85" hidden="1"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85" hidden="1"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85" hidden="1"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85" hidden="1"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85" hidden="1"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85" hidden="1"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85" hidden="1"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85" hidden="1"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85" hidden="1"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85" hidden="1"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85" hidden="1"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85" hidden="1"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85" hidden="1"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85" hidden="1"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85" hidden="1"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85" hidden="1"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85" hidden="1"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85" hidden="1"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7"/>
      <c r="AD169" s="1067"/>
      <c r="AE169" s="1067"/>
      <c r="AF169" s="1067"/>
      <c r="AG169" s="106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85" hidden="1"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85" hidden="1"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85" hidden="1"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85" hidden="1"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85" hidden="1"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85" hidden="1"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85" hidden="1"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85" hidden="1"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85" hidden="1"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85" hidden="1"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85" hidden="1"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85" hidden="1"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85" hidden="1"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85" hidden="1"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85" hidden="1"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85" hidden="1"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85" hidden="1"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85" hidden="1"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85" hidden="1"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85" hidden="1"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85" hidden="1"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85" hidden="1"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85" hidden="1"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85" hidden="1"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85" hidden="1"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85" hidden="1"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85" hidden="1"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85" hidden="1"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85" hidden="1"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85" hidden="1" customHeight="1" x14ac:dyDescent="0.15">
      <c r="A202" s="1066">
        <v>1</v>
      </c>
      <c r="B202" s="106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7"/>
      <c r="AD202" s="1067"/>
      <c r="AE202" s="1067"/>
      <c r="AF202" s="1067"/>
      <c r="AG202" s="106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85" hidden="1"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85" hidden="1"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85" hidden="1"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85" hidden="1"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85" hidden="1"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85" hidden="1"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85" hidden="1"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85" hidden="1"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85" hidden="1"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85" hidden="1"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85" hidden="1"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85" hidden="1"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85" hidden="1"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85" hidden="1"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85" hidden="1"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85" hidden="1"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85" hidden="1"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85" hidden="1"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85" hidden="1"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85" hidden="1"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85" hidden="1"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85" hidden="1"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85" hidden="1"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85" hidden="1"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85" hidden="1"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85" hidden="1"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85" hidden="1"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85" hidden="1"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85" hidden="1"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85" hidden="1"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7"/>
      <c r="AD235" s="1067"/>
      <c r="AE235" s="1067"/>
      <c r="AF235" s="1067"/>
      <c r="AG235" s="106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85" hidden="1"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85" hidden="1"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85" hidden="1"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85" hidden="1"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85" hidden="1"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85" hidden="1"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85" hidden="1"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85" hidden="1"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85" hidden="1"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85" hidden="1"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85" hidden="1"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85" hidden="1"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85" hidden="1"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85" hidden="1"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85" hidden="1"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85" hidden="1"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85" hidden="1"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85" hidden="1"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85" hidden="1"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85" hidden="1"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85" hidden="1"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85" hidden="1"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85" hidden="1"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85" hidden="1"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85" hidden="1"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85" hidden="1"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85" hidden="1"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85" hidden="1"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85" hidden="1"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85" hidden="1"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7"/>
      <c r="AD268" s="1067"/>
      <c r="AE268" s="1067"/>
      <c r="AF268" s="1067"/>
      <c r="AG268" s="106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85" hidden="1"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85" hidden="1"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85" hidden="1"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85" hidden="1"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85" hidden="1"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85" hidden="1"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85" hidden="1"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85" hidden="1"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85" hidden="1"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85" hidden="1"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85" hidden="1"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85" hidden="1"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85" hidden="1"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85" hidden="1"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85" hidden="1"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85" hidden="1"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85" hidden="1"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85" hidden="1"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85" hidden="1"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85" hidden="1"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85" hidden="1"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85" hidden="1"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85" hidden="1"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85" hidden="1"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85" hidden="1"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85" hidden="1"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85" hidden="1"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85" hidden="1"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85" hidden="1"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85" hidden="1"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7"/>
      <c r="AD301" s="1067"/>
      <c r="AE301" s="1067"/>
      <c r="AF301" s="1067"/>
      <c r="AG301" s="106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85" hidden="1"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85" hidden="1"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85" hidden="1"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85" hidden="1"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85" hidden="1"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85" hidden="1"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85" hidden="1"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85" hidden="1"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85" hidden="1"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85" hidden="1"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85" hidden="1"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85" hidden="1"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85" hidden="1"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85" hidden="1"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85" hidden="1"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85" hidden="1"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85" hidden="1"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85" hidden="1"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85" hidden="1"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85" hidden="1"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85" hidden="1"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85" hidden="1"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85" hidden="1"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85" hidden="1"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85" hidden="1"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85" hidden="1"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85" hidden="1"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85" hidden="1"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85" hidden="1"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85" hidden="1"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7"/>
      <c r="AD334" s="1067"/>
      <c r="AE334" s="1067"/>
      <c r="AF334" s="1067"/>
      <c r="AG334" s="106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85" hidden="1"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85" hidden="1"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85" hidden="1"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85" hidden="1"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85" hidden="1"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85" hidden="1"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85" hidden="1"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85" hidden="1"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85" hidden="1"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85" hidden="1"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85" hidden="1"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85" hidden="1"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85" hidden="1"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85" hidden="1"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85" hidden="1"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85" hidden="1"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85" hidden="1"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85" hidden="1"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85" hidden="1"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85" hidden="1"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85" hidden="1"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85" hidden="1"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85" hidden="1"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85" hidden="1"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85" hidden="1"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85" hidden="1"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85" hidden="1"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85" hidden="1"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85" hidden="1"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85" hidden="1"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85" hidden="1"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85" hidden="1"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85" hidden="1"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85" hidden="1"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85" hidden="1"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85" hidden="1"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85" hidden="1"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85" hidden="1"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85" hidden="1"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85" hidden="1"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85" hidden="1"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85" hidden="1"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85" hidden="1"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85" hidden="1"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85" hidden="1"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85" hidden="1"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85" hidden="1"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85" hidden="1"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85" hidden="1"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85" hidden="1"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85" hidden="1"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85" hidden="1"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85" hidden="1"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85" hidden="1"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85" hidden="1"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85" hidden="1"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85" hidden="1"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85" hidden="1"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85" hidden="1"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85" hidden="1"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85" hidden="1"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85" hidden="1"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85" hidden="1"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85" hidden="1"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85" hidden="1"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85" hidden="1"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85" hidden="1"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85" hidden="1"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85" hidden="1"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85" hidden="1"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85" hidden="1"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85" hidden="1"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85" hidden="1"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85" hidden="1"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85" hidden="1"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85" hidden="1"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85" hidden="1"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85" hidden="1"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85" hidden="1"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85" hidden="1"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85" hidden="1"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85" hidden="1"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85" hidden="1"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85" hidden="1"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85" hidden="1"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85" hidden="1"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85" hidden="1"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85" hidden="1"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85" hidden="1"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85" hidden="1"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85" hidden="1"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85" hidden="1"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85" hidden="1"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85" hidden="1"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85" hidden="1"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85" hidden="1"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85" hidden="1"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85" hidden="1"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85" hidden="1"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85" hidden="1"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85" hidden="1"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85" hidden="1"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85" hidden="1"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85" hidden="1"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85" hidden="1"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85" hidden="1"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85" hidden="1"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85" hidden="1"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85" hidden="1"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85" hidden="1"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85" hidden="1"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85" hidden="1"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85" hidden="1"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85" hidden="1"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85" hidden="1"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85" hidden="1"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85" hidden="1"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85" hidden="1"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85" hidden="1"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85" hidden="1"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85" hidden="1"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85" hidden="1"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85" hidden="1"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85" hidden="1"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85" hidden="1"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85" hidden="1"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85" hidden="1"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85" hidden="1"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85" hidden="1"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85" hidden="1"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85" hidden="1"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85" hidden="1"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85" hidden="1"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85" hidden="1"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85" hidden="1"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85" hidden="1"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85" hidden="1"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85" hidden="1"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85" hidden="1"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85" hidden="1"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85" hidden="1"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85" hidden="1"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85" hidden="1"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85" hidden="1"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85" hidden="1"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85" hidden="1"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85" hidden="1"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85" hidden="1"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85" hidden="1"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85" hidden="1"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85" hidden="1"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85" hidden="1"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85" hidden="1"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85" hidden="1"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85" hidden="1"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85" hidden="1"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85" hidden="1"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85" hidden="1"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85" hidden="1"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85" hidden="1"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85" hidden="1"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85" hidden="1"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85" hidden="1"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85" hidden="1"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85" hidden="1"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85" hidden="1"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85" hidden="1"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85" hidden="1"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85" hidden="1"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85" hidden="1"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85" hidden="1"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85" hidden="1"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85" hidden="1"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85" hidden="1"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85" hidden="1"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85" hidden="1"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85" hidden="1"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85" hidden="1"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85" hidden="1"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85" hidden="1"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85" hidden="1"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85" hidden="1"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85" hidden="1"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85" hidden="1"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85" hidden="1"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85" hidden="1"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85" hidden="1"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85" hidden="1"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85" hidden="1"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85" hidden="1"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85" hidden="1"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85" hidden="1"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85" hidden="1"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85" hidden="1"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85" hidden="1"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85" hidden="1"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85" hidden="1"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85" hidden="1"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85" hidden="1"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85" hidden="1"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85" hidden="1"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85" hidden="1"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85" hidden="1"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85" hidden="1"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85" hidden="1"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85" hidden="1"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85" hidden="1"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85" hidden="1"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85" hidden="1"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85" hidden="1"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85" hidden="1"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85" hidden="1"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85" hidden="1"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85" hidden="1"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85" hidden="1"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85" hidden="1"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85" hidden="1"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85" hidden="1"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85" hidden="1"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85" hidden="1"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85" hidden="1"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85" hidden="1"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85" hidden="1"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85" hidden="1"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85" hidden="1"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85" hidden="1"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85" hidden="1"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85" hidden="1"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85" hidden="1"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85" hidden="1"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85" hidden="1"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85" hidden="1"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85" hidden="1"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85" hidden="1"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85" hidden="1"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85" hidden="1"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85" hidden="1"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85" hidden="1"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85" hidden="1"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85" hidden="1"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85" hidden="1"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85" hidden="1"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85" hidden="1"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85" hidden="1"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85" hidden="1"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85" hidden="1"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85" hidden="1"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85" hidden="1"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85" hidden="1"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85" hidden="1"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85" hidden="1"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85" hidden="1"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85" hidden="1"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85" hidden="1"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85" hidden="1"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85" hidden="1"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85" hidden="1"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85" hidden="1"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85" hidden="1"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85" hidden="1"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85" hidden="1"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85" hidden="1"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85" hidden="1"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85" hidden="1"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85" hidden="1"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85" hidden="1"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85" hidden="1"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85" hidden="1"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85" hidden="1"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85" hidden="1"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85" hidden="1"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85" hidden="1"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85" hidden="1"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85" hidden="1"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85" hidden="1"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85" hidden="1"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85" hidden="1"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85" hidden="1"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85" hidden="1"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85" hidden="1"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85" hidden="1"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85" hidden="1"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85" hidden="1"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85" hidden="1"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85" hidden="1"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85" hidden="1" customHeight="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85" hidden="1"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85" hidden="1"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85" hidden="1"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85" hidden="1"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85" hidden="1"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85" hidden="1"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85" hidden="1"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85" hidden="1"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85" hidden="1"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85" hidden="1"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85" hidden="1"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85" hidden="1"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85" hidden="1"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85" hidden="1"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85" hidden="1"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85" hidden="1"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85" hidden="1"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85" hidden="1"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85" hidden="1"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85" hidden="1"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85" hidden="1"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85" hidden="1"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85" hidden="1"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85" hidden="1"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85" hidden="1"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85" hidden="1"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85" hidden="1"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85" hidden="1"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85" hidden="1"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85" hidden="1"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85" hidden="1"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85" hidden="1"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85" hidden="1"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85" hidden="1"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85" hidden="1"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85" hidden="1"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85" hidden="1"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85" hidden="1"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85" hidden="1"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85" hidden="1"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85" hidden="1"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85" hidden="1"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85" hidden="1"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85" hidden="1"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85" hidden="1"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85" hidden="1"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85" hidden="1"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85" hidden="1"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85" hidden="1"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85" hidden="1"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85" hidden="1"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85" hidden="1"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85" hidden="1"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85" hidden="1"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85" hidden="1"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85" hidden="1"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85" hidden="1"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85" hidden="1"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85" hidden="1"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85" hidden="1"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85" hidden="1"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85" hidden="1"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85" hidden="1"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85" hidden="1"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85" hidden="1"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85" hidden="1"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85" hidden="1"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85" hidden="1"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85" hidden="1"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85" hidden="1"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85" hidden="1"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85" hidden="1"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85" hidden="1"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85" hidden="1"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85" hidden="1"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85" hidden="1"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85" hidden="1"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85" hidden="1"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85" hidden="1"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85" hidden="1"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85" hidden="1"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85" hidden="1"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85" hidden="1"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85" hidden="1"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85" hidden="1"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85" hidden="1"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85" hidden="1"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85" hidden="1"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85" hidden="1"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85" hidden="1"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85" hidden="1"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85" hidden="1"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85" hidden="1"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85" hidden="1"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85" hidden="1"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85" hidden="1"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85" hidden="1"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85" hidden="1"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85" hidden="1"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85" hidden="1"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85" hidden="1"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85" hidden="1"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85" hidden="1"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85" hidden="1"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85" hidden="1"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85" hidden="1"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85" hidden="1"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85" hidden="1"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85" hidden="1"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85" hidden="1"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85" hidden="1"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85" hidden="1"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85" hidden="1"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85" hidden="1"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85" hidden="1"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85" hidden="1"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85" hidden="1"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85" hidden="1"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85" hidden="1"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85" hidden="1"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85" hidden="1"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85" hidden="1"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85" hidden="1"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85" hidden="1"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85" hidden="1"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85" hidden="1"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85" hidden="1"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85" hidden="1"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85" hidden="1"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85" hidden="1"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85" hidden="1"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85" hidden="1"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85" hidden="1"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85" hidden="1"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85" hidden="1"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85" hidden="1"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85" hidden="1"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85" hidden="1"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85" hidden="1"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85" hidden="1"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85" hidden="1"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85" hidden="1"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85" hidden="1"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85" hidden="1"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85" hidden="1"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85" hidden="1"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85" hidden="1"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85" hidden="1"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85" hidden="1"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85" hidden="1"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85" hidden="1"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85" hidden="1"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85" hidden="1"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85" hidden="1"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85" hidden="1"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85" hidden="1"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85" hidden="1"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85" hidden="1"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85" hidden="1"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85" hidden="1"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85" hidden="1"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85" hidden="1"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85" hidden="1"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85" hidden="1"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85" hidden="1"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85" hidden="1"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85" hidden="1"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85" hidden="1"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85" hidden="1"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85" hidden="1"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85" hidden="1"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85" hidden="1"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85" hidden="1"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85" hidden="1"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85" hidden="1"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85" hidden="1"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85" hidden="1"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85" hidden="1"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85" hidden="1"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85" hidden="1"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85" hidden="1"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85" hidden="1"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85" hidden="1"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85" hidden="1"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85" hidden="1"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85" hidden="1"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85" hidden="1"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85" hidden="1"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85" hidden="1"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85" hidden="1"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85" hidden="1"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85" hidden="1"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85" hidden="1"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85" hidden="1"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85" hidden="1"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85" hidden="1"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85" hidden="1"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85" hidden="1"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85" hidden="1"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85" hidden="1"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85" hidden="1"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85" hidden="1"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85" hidden="1"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85" hidden="1"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85" hidden="1"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85" hidden="1"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85" hidden="1"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85" hidden="1"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85" hidden="1"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85" hidden="1"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85" hidden="1"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85" hidden="1"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85" hidden="1"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85" hidden="1"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85" hidden="1"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85" hidden="1"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85" hidden="1"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85" hidden="1"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85" hidden="1"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85" hidden="1"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85" hidden="1"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85" hidden="1"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85" hidden="1"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85" hidden="1"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85" hidden="1"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85" hidden="1"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85" hidden="1"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85" hidden="1"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85" hidden="1"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85" hidden="1"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85" hidden="1"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85" hidden="1"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85" hidden="1"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85" hidden="1"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85" hidden="1"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85" hidden="1"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85" hidden="1"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85" hidden="1"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85" hidden="1"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85" hidden="1"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85" hidden="1"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85" hidden="1"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85" hidden="1"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85" hidden="1"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85" hidden="1"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85" hidden="1"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85" hidden="1"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85" hidden="1"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85" hidden="1"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85" hidden="1"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85" hidden="1"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85" hidden="1"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85" hidden="1"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85" hidden="1" customHeight="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85" hidden="1"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85" hidden="1"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85" hidden="1"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85" hidden="1"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85" hidden="1"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85" hidden="1"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85" hidden="1"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85" hidden="1"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85" hidden="1"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85" hidden="1"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85" hidden="1"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85" hidden="1"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85" hidden="1"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85" hidden="1"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85" hidden="1"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85" hidden="1"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85" hidden="1"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85" hidden="1"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85" hidden="1"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85" hidden="1"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85" hidden="1"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85" hidden="1"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85" hidden="1"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85" hidden="1"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85" hidden="1"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85" hidden="1"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85" hidden="1"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85" hidden="1"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85" hidden="1"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85" hidden="1"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85" hidden="1"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85" hidden="1"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85" hidden="1"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85" hidden="1"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85" hidden="1"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85" hidden="1"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85" hidden="1"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85" hidden="1"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85" hidden="1"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85" hidden="1"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85" hidden="1"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85" hidden="1"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85" hidden="1"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85" hidden="1"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85" hidden="1"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85" hidden="1"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85" hidden="1"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85" hidden="1"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85" hidden="1"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85" hidden="1"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85" hidden="1"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85" hidden="1"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85" hidden="1"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85" hidden="1"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85" hidden="1"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85" hidden="1"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85" hidden="1"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85" hidden="1"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85" hidden="1"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85" hidden="1"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85" hidden="1"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85" hidden="1"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85" hidden="1"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85" hidden="1"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85" hidden="1"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85" hidden="1"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85" hidden="1"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85" hidden="1"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85" hidden="1"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85" hidden="1"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85" hidden="1"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85" hidden="1"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85" hidden="1"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85" hidden="1"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85" hidden="1"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85" hidden="1"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85" hidden="1"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85" hidden="1"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85" hidden="1"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85" hidden="1"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85" hidden="1"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85" hidden="1"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85" hidden="1"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85" hidden="1"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85" hidden="1"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85" hidden="1"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85" hidden="1"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85" hidden="1"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85" hidden="1"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85" hidden="1"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85" hidden="1"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85" hidden="1"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85" hidden="1"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85" hidden="1"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85" hidden="1"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85" hidden="1"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85" hidden="1"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85" hidden="1"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85" hidden="1"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85" hidden="1"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85" hidden="1"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85" hidden="1"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85" hidden="1"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85" hidden="1"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85" hidden="1"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85" hidden="1"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85" hidden="1"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85" hidden="1"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85" hidden="1"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85" hidden="1"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85" hidden="1"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85" hidden="1"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85" hidden="1"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85" hidden="1"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85" hidden="1"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85" hidden="1"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85" hidden="1"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85" hidden="1"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85" hidden="1"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85" hidden="1"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85" hidden="1"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85" hidden="1"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85" hidden="1"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85" hidden="1"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85" hidden="1"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85" hidden="1"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85" hidden="1"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85" hidden="1"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85" hidden="1"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85" hidden="1"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85" hidden="1"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85" hidden="1"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85" hidden="1"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85" hidden="1"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85" hidden="1"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85" hidden="1"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85" hidden="1"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85" hidden="1"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85" hidden="1"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85" hidden="1"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85" hidden="1"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85" hidden="1"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85" hidden="1"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85" hidden="1"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85" hidden="1"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85" hidden="1"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85" hidden="1"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85" hidden="1"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85" hidden="1"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85" hidden="1"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85" hidden="1"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85" hidden="1"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85" hidden="1"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85" hidden="1"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85" hidden="1"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85" hidden="1"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85" hidden="1"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85" hidden="1"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85" hidden="1"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85" hidden="1"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85" hidden="1"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85" hidden="1"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85" hidden="1"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85" hidden="1"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85" hidden="1"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85" hidden="1"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85" hidden="1"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85" hidden="1"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85" hidden="1"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85" hidden="1"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85" hidden="1"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85" hidden="1"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85" hidden="1"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85" hidden="1"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85" hidden="1"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85" hidden="1"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85" hidden="1"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85" hidden="1"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85" hidden="1"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85" hidden="1"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85" hidden="1"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85" hidden="1"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85" hidden="1"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85" hidden="1"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85" hidden="1"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85" hidden="1"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85" hidden="1"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85" hidden="1"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85" hidden="1"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85" hidden="1"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85" hidden="1"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85" hidden="1"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85" hidden="1"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85" hidden="1"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85" hidden="1"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85" hidden="1"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85" hidden="1"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85" hidden="1"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85" hidden="1"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85" hidden="1"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85" hidden="1"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85" hidden="1"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85" hidden="1"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85" hidden="1"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85" hidden="1"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85" hidden="1"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85" hidden="1"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85" hidden="1"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85" hidden="1"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85" hidden="1"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85" hidden="1"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85" hidden="1"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85" hidden="1"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85" hidden="1"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85" hidden="1"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85" hidden="1"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85" hidden="1"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85" hidden="1"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85" hidden="1"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85" hidden="1"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85" hidden="1"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85" hidden="1"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85" hidden="1"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85" hidden="1"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85" hidden="1"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85" hidden="1"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85" hidden="1"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85" hidden="1"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85" hidden="1"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85" hidden="1"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85" hidden="1"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85" hidden="1"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85" hidden="1"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85" hidden="1"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85" hidden="1"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85" hidden="1"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85" hidden="1"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85" hidden="1"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85" hidden="1"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85" hidden="1"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85" hidden="1"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85" hidden="1"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85" hidden="1"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85" hidden="1"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85" hidden="1"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85" hidden="1"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85" hidden="1"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85" hidden="1"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85" hidden="1"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85" hidden="1"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85" hidden="1"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85" hidden="1"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85" hidden="1"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85" hidden="1"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85" hidden="1"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85" hidden="1"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85" hidden="1"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85" hidden="1"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85" hidden="1"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85" hidden="1"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85" hidden="1"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85" hidden="1"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85" hidden="1"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85" hidden="1"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85" hidden="1"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85" hidden="1"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85" hidden="1"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85" hidden="1"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85" hidden="1"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85" hidden="1"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85" hidden="1"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85" hidden="1"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85" hidden="1"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85" hidden="1"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85" hidden="1"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85" hidden="1"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85" hidden="1"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85" hidden="1"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85" hidden="1"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85" hidden="1"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85" hidden="1"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85" hidden="1"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85" hidden="1"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85" hidden="1"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85" hidden="1"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85" hidden="1"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85" hidden="1"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85" hidden="1"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85" hidden="1"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85" hidden="1"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85" hidden="1"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85" hidden="1"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85" hidden="1"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85" hidden="1"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85" hidden="1"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85" hidden="1"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85" hidden="1"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85" hidden="1"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85" hidden="1"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85" hidden="1"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85" hidden="1"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85" hidden="1"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85" hidden="1"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85" hidden="1"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85" hidden="1"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85" hidden="1"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85" hidden="1"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85" hidden="1"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85" hidden="1"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85" hidden="1"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85" hidden="1"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85" hidden="1"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85" hidden="1"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85" hidden="1"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85" hidden="1"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85" hidden="1"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85" hidden="1"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85" hidden="1"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85" hidden="1"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85" hidden="1"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85" hidden="1"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85" hidden="1"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85" hidden="1"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85" hidden="1"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85" hidden="1"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85" hidden="1"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85" hidden="1"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85" hidden="1"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85" hidden="1"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85" hidden="1"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85" hidden="1"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85" hidden="1"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85" hidden="1"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85" hidden="1"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85" hidden="1"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85" hidden="1"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85" hidden="1"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85" hidden="1"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85" hidden="1"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85" hidden="1"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85" hidden="1"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85" hidden="1"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85" hidden="1"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85" hidden="1"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85" hidden="1"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85" hidden="1"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85" hidden="1"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85" hidden="1"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85" hidden="1"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85" hidden="1"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85" hidden="1"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85" hidden="1"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85" hidden="1"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85" hidden="1"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85" hidden="1"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85" hidden="1"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85" hidden="1"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85" hidden="1"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85" hidden="1"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7"/>
      <c r="AD1320" s="1067"/>
      <c r="AE1320" s="1067"/>
      <c r="AF1320" s="1067"/>
      <c r="AG1320" s="106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2021-06-11T17:55:46Z</cp:lastPrinted>
  <dcterms:created xsi:type="dcterms:W3CDTF">2012-03-13T00:50:25Z</dcterms:created>
  <dcterms:modified xsi:type="dcterms:W3CDTF">2021-06-21T01:41:55Z</dcterms:modified>
</cp:coreProperties>
</file>