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6 地球環境局\中間公表用セット\"/>
    </mc:Choice>
  </mc:AlternateContent>
  <bookViews>
    <workbookView xWindow="2325"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645" i="3"/>
  <c r="AY255" i="3"/>
  <c r="AY369"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<sst xmlns="http://schemas.openxmlformats.org/spreadsheetml/2006/main" count="3102" uniqueCount="797">
  <si>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</si>
  <si>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</si>
  <si>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</si>
  <si>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</si>
  <si>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</si>
  <si>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</si>
  <si>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</si>
  <si>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</si>
  <si>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</si>
  <si>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</si>
  <si>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</si>
  <si>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</si>
  <si>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</si>
  <si>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</si>
  <si>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</si>
  <si>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</si>
  <si>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</si>
  <si>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</si>
  <si>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</si>
  <si>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</si>
  <si>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</si>
  <si>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</si>
  <si>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</si>
  <si>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</si>
  <si>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</si>
  <si>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</si>
  <si>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</si>
  <si>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</si>
  <si>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</si>
  <si>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</si>
  <si>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</si>
  <si>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</si>
  <si>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</si>
  <si>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</si>
  <si>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</si>
  <si>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</si>
  <si>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</si>
  <si>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</si>
  <si>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</si>
  <si>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</si>
  <si>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</si>
  <si>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</si>
  <si>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</si>
  <si>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</si>
  <si>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</si>
  <si>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</si>
  <si>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</si>
  <si>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</si>
  <si>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</si>
  <si>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</si>
  <si>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</si>
  <si>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</si>
  <si>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</si>
  <si>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</si>
  <si>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</si>
  <si>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</si>
  <si>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</si>
  <si>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</si>
  <si>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</si>
  <si>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</si>
  <si>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</si>
  <si>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</si>
  <si>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</si>
  <si>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</si>
  <si>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</si>
  <si>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</si>
  <si>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</si>
  <si>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</si>
  <si>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</si>
  <si>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</si>
  <si>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</si>
  <si>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</si>
  <si>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</si>
  <si>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</si>
  <si>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</si>
  <si>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</si>
  <si>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</si>
  <si>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</si>
  <si>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</si>
  <si>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</si>
  <si>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</si>
  <si>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</si>
  <si>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</si>
  <si>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</si>
  <si>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</si>
  <si>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</si>
  <si>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</si>
  <si>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</si>
  <si>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</si>
  <si>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</si>
  <si>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</si>
  <si>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</si>
  <si>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</si>
  <si>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</si>
  <si>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</si>
  <si>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</si>
  <si>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</si>
  <si>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</si>
  <si>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</si>
  <si>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</si>
  <si>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</si>
  <si>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</si>
  <si>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</si>
  <si>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</si>
  <si>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</si>
  <si>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</si>
  <si>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</si>
  <si>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</si>
  <si>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</si>
  <si>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</si>
  <si>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</si>
  <si>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</si>
  <si>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</si>
  <si>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</si>
  <si>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</si>
  <si>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</si>
  <si>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</si>
  <si>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</si>
  <si>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</si>
  <si>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</si>
  <si>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</si>
  <si>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</si>
  <si>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</si>
  <si>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</si>
  <si>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</si>
  <si>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</si>
  <si>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</si>
  <si>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</si>
  <si>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</si>
  <si>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</si>
  <si>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</si>
  <si>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</si>
  <si>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</si>
  <si>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</si>
  <si>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</si>
  <si>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</si>
  <si>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</si>
  <si>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</si>
  <si>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</si>
  <si>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</si>
  <si>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</si>
  <si>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</si>
  <si>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</si>
  <si>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</si>
  <si>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</si>
  <si>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</si>
  <si>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</si>
  <si>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</si>
  <si>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</si>
  <si>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</si>
  <si>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</si>
  <si>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</si>
  <si>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</si>
  <si>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</si>
  <si>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</si>
  <si>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</si>
  <si>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</si>
  <si>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</si>
  <si>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</si>
  <si>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</si>
  <si>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</si>
  <si>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</si>
  <si>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</si>
  <si>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</si>
  <si>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</si>
  <si>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</si>
  <si>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</si>
  <si>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</si>
  <si>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</si>
  <si>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</si>
  <si>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</si>
  <si>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</si>
  <si>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</si>
  <si>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</si>
  <si>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</si>
  <si>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</si>
  <si>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</si>
  <si>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</si>
  <si>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</si>
  <si>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</si>
  <si>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</si>
  <si>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</si>
  <si>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</si>
  <si>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</si>
  <si>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</si>
  <si>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</si>
  <si>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</si>
  <si>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</si>
  <si>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</si>
  <si>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</si>
  <si>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</si>
  <si>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</si>
  <si>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</si>
  <si>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</si>
  <si>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</si>
  <si>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</si>
  <si>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</si>
  <si>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</si>
  <si>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</si>
  <si>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</si>
  <si>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</si>
  <si>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</si>
  <si>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</si>
  <si>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</si>
  <si>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</si>
  <si>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</si>
  <si>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</si>
  <si>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</si>
  <si>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</si>
  <si>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</si>
  <si>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</si>
  <si>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</si>
  <si>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</si>
  <si>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</si>
  <si>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</si>
  <si>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</si>
  <si>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</si>
  <si>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</si>
  <si>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</si>
  <si>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</si>
  <si>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</si>
  <si>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</si>
  <si>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</si>
  <si>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</si>
  <si>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</si>
  <si>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</si>
  <si>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</si>
  <si>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</si>
  <si>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</si>
  <si>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</si>
  <si>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</si>
  <si>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</si>
  <si>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</si>
  <si>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</si>
  <si>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</si>
  <si>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</si>
  <si>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</si>
  <si>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</si>
  <si>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</si>
  <si>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</si>
  <si>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</si>
  <si>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</si>
  <si>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</si>
  <si>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</si>
  <si>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</si>
  <si>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</si>
  <si>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</si>
  <si>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</si>
  <si>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</si>
  <si>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</si>
  <si>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</si>
  <si>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</si>
  <si>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</si>
  <si>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</si>
  <si>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</si>
  <si>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</si>
  <si>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</si>
  <si>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</si>
  <si>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</si>
  <si>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</si>
  <si>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</si>
  <si>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</si>
  <si>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</si>
  <si>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</si>
  <si>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</si>
  <si>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</si>
  <si>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</si>
  <si>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</si>
  <si>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</si>
  <si>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</si>
  <si>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</si>
  <si>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</si>
  <si>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</si>
  <si>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</si>
  <si>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</si>
  <si>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</si>
  <si>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</si>
  <si>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</si>
  <si>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</si>
  <si>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</si>
  <si>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</si>
  <si>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</si>
  <si>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</si>
  <si>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</si>
  <si>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</si>
  <si>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</si>
  <si>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</si>
  <si>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</si>
  <si>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</si>
  <si>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</si>
  <si>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</si>
  <si>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</si>
  <si>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</si>
  <si>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</si>
  <si>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</si>
  <si>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</si>
  <si>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</si>
  <si>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</si>
  <si>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</si>
  <si>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</si>
  <si>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</si>
  <si>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</si>
  <si>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</si>
  <si>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</si>
  <si>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</si>
  <si>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</si>
  <si>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</si>
  <si>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</si>
  <si>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</si>
  <si>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</si>
  <si>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</si>
  <si>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</si>
  <si>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</si>
  <si>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</si>
  <si>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</si>
  <si>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</si>
  <si>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</si>
  <si>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</si>
  <si>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</si>
  <si>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</si>
  <si>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</si>
  <si>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</si>
  <si>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</si>
  <si>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</si>
  <si>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</si>
  <si>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</si>
  <si>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</si>
  <si>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</si>
  <si>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</si>
  <si>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</si>
  <si>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</si>
  <si>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</si>
  <si>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</si>
  <si>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</si>
  <si>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</si>
  <si>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</si>
  <si>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</si>
  <si>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</si>
  <si>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</si>
  <si>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</si>
  <si>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</si>
  <si>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</si>
  <si>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</si>
  <si>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</si>
  <si>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</si>
  <si>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</si>
  <si>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</si>
  <si>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</si>
  <si>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</si>
  <si>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</si>
  <si>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</si>
  <si>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</si>
  <si>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</si>
  <si>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</si>
  <si>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</si>
  <si>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</si>
  <si>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</si>
  <si>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</si>
  <si>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</si>
  <si>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</si>
  <si>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</si>
  <si>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</si>
  <si>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</si>
  <si>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</si>
  <si>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</si>
  <si>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</si>
  <si>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</si>
  <si>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</si>
  <si>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</si>
  <si>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</si>
  <si>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</si>
  <si>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</si>
  <si>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</si>
  <si>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</si>
  <si>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</si>
  <si>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</si>
  <si>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</si>
  <si>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</si>
  <si>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</si>
  <si>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</si>
  <si>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</si>
  <si>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</si>
  <si>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</si>
  <si>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</si>
  <si>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</si>
  <si>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</si>
  <si>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</si>
  <si>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</si>
  <si>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</si>
  <si>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</si>
  <si>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</si>
  <si>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</si>
  <si>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</si>
  <si>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</si>
  <si>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</si>
  <si>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</si>
  <si>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</si>
  <si>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</si>
  <si>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</si>
  <si>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</si>
  <si>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</si>
  <si>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</si>
  <si>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</si>
  <si>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</si>
  <si>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</si>
  <si>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</si>
  <si>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</si>
  <si>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</si>
  <si>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</si>
  <si>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</si>
  <si>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</si>
  <si>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</si>
  <si>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</si>
  <si>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</si>
  <si>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</si>
  <si>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</si>
  <si>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</si>
  <si>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</si>
  <si>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</si>
  <si>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</si>
  <si>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</si>
  <si>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</si>
  <si>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</si>
  <si>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</si>
  <si>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</si>
  <si>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</si>
  <si>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</si>
  <si>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</si>
  <si>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</si>
  <si>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</si>
  <si>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</si>
  <si>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</si>
  <si>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</si>
  <si>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</si>
  <si>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</si>
  <si>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</si>
  <si>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</si>
  <si>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</si>
  <si>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</si>
  <si>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</si>
  <si>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</si>
  <si>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</si>
  <si>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</si>
  <si>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</si>
  <si>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</si>
  <si>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</si>
  <si>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</si>
  <si>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</si>
  <si>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</si>
  <si>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</si>
  <si>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</si>
  <si>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</si>
  <si>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</si>
  <si>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</si>
  <si>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</si>
  <si>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</si>
  <si>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</si>
  <si>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</si>
  <si>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</si>
  <si>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</si>
  <si>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</si>
  <si>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</si>
  <si>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</si>
  <si>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</si>
  <si>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</si>
  <si>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</si>
  <si>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</si>
  <si>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</si>
  <si>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</si>
  <si>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</si>
  <si>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</si>
  <si>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</si>
  <si>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</si>
  <si>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</si>
  <si>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</si>
  <si>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</si>
  <si>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</si>
  <si>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</si>
  <si>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</si>
  <si>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</si>
  <si>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</si>
  <si>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</si>
  <si>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</si>
  <si>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</si>
  <si>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</si>
  <si>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</si>
  <si>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</si>
  <si>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</si>
  <si>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</si>
  <si>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</si>
  <si>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</si>
  <si>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</si>
  <si>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</si>
  <si>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</si>
  <si>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</si>
  <si>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</si>
  <si>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</si>
  <si>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</si>
  <si>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</si>
  <si>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</si>
  <si>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</si>
  <si>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</si>
  <si>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</si>
  <si>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</si>
  <si>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</si>
  <si>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</si>
  <si>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</si>
  <si>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</si>
  <si>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</si>
  <si>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</si>
  <si>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</si>
  <si>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</si>
  <si>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</si>
  <si>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</si>
  <si>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</si>
  <si>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</si>
  <si>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</si>
  <si>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</si>
  <si>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</si>
  <si>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</si>
  <si>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</si>
  <si>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</si>
  <si>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</si>
  <si>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</si>
  <si>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</si>
  <si>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</si>
  <si>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</si>
  <si>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</si>
  <si>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</si>
  <si>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</si>
  <si>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</si>
  <si>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</si>
  <si>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</si>
  <si>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</si>
  <si>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</si>
  <si>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</si>
  <si>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</si>
  <si>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</si>
  <si>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</si>
  <si>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</si>
  <si>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</si>
  <si>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</si>
  <si>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</si>
  <si>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</si>
  <si>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</si>
  <si>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</si>
  <si>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</si>
  <si>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</si>
  <si>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</si>
  <si>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</si>
  <si>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</si>
  <si>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</si>
  <si>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</si>
  <si>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</si>
  <si>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</si>
  <si>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</si>
  <si>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</si>
  <si>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</si>
  <si>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</si>
  <si>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</si>
  <si>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</si>
  <si>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</si>
  <si>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</si>
  <si>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</si>
  <si>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</si>
  <si>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</si>
  <si>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</si>
  <si>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</si>
  <si>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</si>
  <si>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</si>
  <si>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</si>
  <si>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</si>
  <si>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</si>
  <si>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</si>
  <si>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</si>
  <si>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</si>
  <si>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</si>
  <si>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</si>
  <si>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</si>
  <si>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</si>
  <si>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</si>
  <si>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</si>
  <si>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</si>
  <si>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</si>
  <si>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</si>
  <si>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</si>
  <si>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</si>
  <si>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</si>
  <si>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</si>
  <si>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</si>
  <si>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</si>
  <si>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</si>
  <si>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</si>
  <si>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</si>
  <si>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</si>
  <si>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</si>
  <si>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</si>
  <si>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</si>
  <si>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</si>
  <si>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</si>
  <si>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</si>
  <si>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</si>
  <si>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</si>
  <si>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</si>
  <si>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</si>
  <si>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</si>
  <si>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</si>
  <si>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</si>
  <si>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</si>
  <si>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</si>
  <si>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</si>
  <si>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</si>
  <si>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</si>
  <si>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</si>
  <si>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</si>
  <si>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</si>
  <si>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</si>
  <si>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</si>
  <si>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</si>
  <si>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</si>
  <si>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</si>
  <si>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</si>
  <si>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</si>
  <si>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</si>
  <si>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</si>
  <si>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</si>
  <si>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</si>
  <si>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</si>
  <si>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</si>
  <si>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</si>
  <si>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</si>
  <si>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</si>
  <si>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</si>
  <si>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</si>
  <si>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</si>
  <si>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</si>
  <si>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</si>
  <si>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</si>
  <si>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</si>
  <si>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</si>
  <si>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</si>
  <si>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</si>
  <si>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</si>
  <si>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</si>
  <si>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</si>
  <si>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</si>
  <si>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</si>
  <si>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</si>
  <si>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</si>
  <si>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</si>
  <si>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</si>
  <si>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</si>
  <si>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</si>
  <si>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</si>
  <si>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</si>
  <si>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</si>
  <si>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</si>
  <si>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</si>
  <si>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</si>
  <si>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</si>
  <si>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</si>
  <si>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</si>
  <si>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</si>
  <si>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</si>
  <si>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</si>
  <si>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</si>
  <si>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</si>
  <si>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</si>
  <si>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</si>
  <si>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</si>
  <si>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</si>
  <si>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</si>
  <si>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</si>
  <si>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</si>
  <si>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</si>
  <si>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</si>
  <si>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</si>
  <si>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</si>
  <si>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</si>
  <si>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</si>
  <si>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</si>
  <si>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</si>
  <si>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</si>
  <si>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</si>
  <si>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</si>
  <si>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</si>
  <si>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</si>
  <si>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</si>
  <si>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</si>
  <si>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</si>
  <si>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</si>
  <si>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</si>
  <si>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</si>
  <si>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</si>
  <si>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</si>
  <si>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</si>
  <si>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</si>
  <si>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</si>
  <si>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</si>
  <si>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</si>
  <si>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</si>
  <si>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</si>
  <si>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</si>
  <si>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</si>
  <si>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</si>
  <si>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</si>
  <si>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</si>
  <si>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</si>
  <si>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</si>
  <si>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</si>
  <si>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</si>
  <si>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環境省</t>
    <phoneticPr fontId="5"/>
  </si>
  <si>
    <t>国際連合気候変動枠組条約事務局拠出金</t>
  </si>
  <si>
    <t>地球環境局</t>
  </si>
  <si>
    <t>参事官　辻原　浩</t>
  </si>
  <si>
    <t>平成21年度</t>
  </si>
  <si>
    <t>終了予定なし</t>
  </si>
  <si>
    <t>国際地球温暖化対策担当参事官室</t>
  </si>
  <si>
    <t>-</t>
  </si>
  <si>
    <t>　パリ協定の実施に向けた議論に際し、国連気候変動枠組条約事務局（以下、「条約事務局」という。本部はドイツのボンに所在。）に我が国から資金拠出を行い、同時に専門家を派遣して条約事務局に従事させることを通じて、我が国が国際的なリーダーシップを発揮しつつ各国政府や国際機関等との連携強化を図っていくことにより、各国のパリ協定の着実な実施に貢献する。</t>
  </si>
  <si>
    <t xml:space="preserve">条約事務局への専門家派遣のための拠出金により以下を行う。
・政府間プロセスを支援し、実施に関する補助機関（ＳＢＩ）に報告される内容の準備
・資金、緩和、持続可能な開発に係る政策及び措置に関する情報のまとめ及び分析支援
・非附属書Ⅰ国が国別報告書を作成するに当たっての技術及び能力に関するニーズを把握し、これを改善する提言を行う　等
</t>
  </si>
  <si>
    <t>経済協力開発機構等
拠出金</t>
  </si>
  <si>
    <t>各年のCOP（条約締約国会議）における我が国の獲得目標の達成</t>
  </si>
  <si>
    <t>各年のCOP（条約締約国会議）におけるCOP決定の数</t>
  </si>
  <si>
    <t>決定数</t>
  </si>
  <si>
    <t>2025年までに専門職以上の職員数に対する邦人職員数の割合を3.1%にする。</t>
  </si>
  <si>
    <t>専門職以上の職員数に対する邦人職員数の割合</t>
  </si>
  <si>
    <t>日本再興戦略</t>
  </si>
  <si>
    <t>2025年までに全体幹部数に対する邦人幹部数の割合を3.1%にする。</t>
  </si>
  <si>
    <t>本事業は地球温暖化対策関係予算において【D.基盤的施策など】に分類されており、直接的に温室効果ガスの削減に資するものではないため、地球温暖化対策に係る横断的指標は設定できない。</t>
  </si>
  <si>
    <t>●●</t>
    <phoneticPr fontId="5"/>
  </si>
  <si>
    <t>条約事務局への派遣職員数</t>
  </si>
  <si>
    <t>人</t>
  </si>
  <si>
    <t>拠出額のうち、人件費関係の派遣職員数当たりコストを算出</t>
    <phoneticPr fontId="5"/>
  </si>
  <si>
    <t>千円</t>
  </si>
  <si>
    <t>人件費関係/派遣職員数</t>
    <phoneticPr fontId="5"/>
  </si>
  <si>
    <t>14.773/1</t>
  </si>
  <si>
    <t>12.443/1</t>
  </si>
  <si>
    <t>／　</t>
    <phoneticPr fontId="5"/>
  </si>
  <si>
    <t>　　/</t>
    <phoneticPr fontId="5"/>
  </si>
  <si>
    <t>2. 地球環境の保全</t>
  </si>
  <si>
    <t>多国間協力案件数</t>
  </si>
  <si>
    <t>件</t>
  </si>
  <si>
    <t>二国間協力案件数</t>
  </si>
  <si>
    <t>21</t>
  </si>
  <si>
    <t>18</t>
  </si>
  <si>
    <t>70</t>
  </si>
  <si>
    <t>75</t>
  </si>
  <si>
    <t>85</t>
  </si>
  <si>
    <t>83</t>
  </si>
  <si>
    <t>99</t>
  </si>
  <si>
    <t>0097</t>
  </si>
  <si>
    <t>○</t>
  </si>
  <si>
    <t>-</t>
    <phoneticPr fontId="5"/>
  </si>
  <si>
    <t>我が国から条約事務局に資金拠出を行い、専門的知見を持った環境省職員を条約事務局に派遣し、我が国が重視する業務に従事させることで、パリ協定の着実な実施に積極的に貢献するとともに、アジアを始めとする各国及び国際機関との連携協力、世界の環境政策の牽引に寄与する。</t>
    <phoneticPr fontId="5"/>
  </si>
  <si>
    <t>精査し、真に必要な経費に限定している。</t>
    <rPh sb="0" eb="2">
      <t>セイサ</t>
    </rPh>
    <rPh sb="4" eb="5">
      <t>シン</t>
    </rPh>
    <rPh sb="6" eb="8">
      <t>ヒツヨウ</t>
    </rPh>
    <rPh sb="9" eb="11">
      <t>ケイヒ</t>
    </rPh>
    <rPh sb="12" eb="14">
      <t>ゲンテイ</t>
    </rPh>
    <phoneticPr fontId="5"/>
  </si>
  <si>
    <t>11.065/1</t>
    <phoneticPr fontId="5"/>
  </si>
  <si>
    <t>-</t>
    <phoneticPr fontId="5"/>
  </si>
  <si>
    <t>気候変動対策は長期的に国民生活に影響を及ぼすものであり、国が責任を持って早急に対応することが必要。</t>
    <phoneticPr fontId="5"/>
  </si>
  <si>
    <t>国際交渉に関わる事業であるため、国が実施する必要がある。</t>
    <phoneticPr fontId="5"/>
  </si>
  <si>
    <t>‐</t>
  </si>
  <si>
    <t>無</t>
  </si>
  <si>
    <t>条約事務局からの請求内容を十分精査して拠出されており、妥当である。</t>
    <phoneticPr fontId="5"/>
  </si>
  <si>
    <t>精査し、真に必要な経費に限定している。</t>
    <phoneticPr fontId="5"/>
  </si>
  <si>
    <t>当初の想定より、専門家の活動費が縮減したため。</t>
    <phoneticPr fontId="5"/>
  </si>
  <si>
    <t>拠出した資金は、国連の資金管理ルールに則り適切に管理されている。</t>
    <phoneticPr fontId="5"/>
  </si>
  <si>
    <t>請求内容を十分に精査し、効果的に実施されている。</t>
    <phoneticPr fontId="5"/>
  </si>
  <si>
    <t>毎年度、業績評価されており、活動実績に見合っている。</t>
    <phoneticPr fontId="5"/>
  </si>
  <si>
    <t>専門的知見を持った職員の派遣が、我が国が重要と考える業務の効果的執行に貢献している。</t>
    <phoneticPr fontId="5"/>
  </si>
  <si>
    <t>派遣者とのコミュニケーションを密接に行うとともに、条約事務局への働きかけを通じ、日本が国際的なリーダーシップを発揮しながら各国政府や国際機関等との連携強化に努めた。また、毎年度、派遣者の業績評価の報告を受け、派遣者の業務範囲や拠出分野、拠出額について検討を行った上で拠出を行っている。</t>
    <phoneticPr fontId="5"/>
  </si>
  <si>
    <t>引き続き、当該派遣者との情報交換を密に行い、各国政府や国際機関等との連携を図ることで、気候変動交渉における我が国のリーダーシップの発揮につなげていく。</t>
    <phoneticPr fontId="5"/>
  </si>
  <si>
    <t>拠出金</t>
    <rPh sb="0" eb="3">
      <t>キョシュツキン</t>
    </rPh>
    <phoneticPr fontId="5"/>
  </si>
  <si>
    <t>専門家の派遣に係る費用</t>
    <rPh sb="0" eb="3">
      <t>センモンカ</t>
    </rPh>
    <rPh sb="4" eb="6">
      <t>ハケン</t>
    </rPh>
    <rPh sb="7" eb="8">
      <t>カカ</t>
    </rPh>
    <rPh sb="9" eb="11">
      <t>ヒヨウ</t>
    </rPh>
    <phoneticPr fontId="5"/>
  </si>
  <si>
    <t>-</t>
    <phoneticPr fontId="5"/>
  </si>
  <si>
    <t>国連気候変動枠組条約事務局</t>
    <phoneticPr fontId="5"/>
  </si>
  <si>
    <t>・政府間プロセスを支援し、実施に関する補助機関（ＳＢＩ）に報告される内容の準備
・資金、緩和、持続可能な開発に係る政策及び措置に関する情報のまとめ及び分析支援
・非附属書Ⅰ国が国別報告書を作成するに当たっての技術及び能力に関するニーズを把握し、これを改善する提言の実施　等</t>
    <phoneticPr fontId="5"/>
  </si>
  <si>
    <t>-</t>
    <phoneticPr fontId="5"/>
  </si>
  <si>
    <t>-</t>
    <phoneticPr fontId="5"/>
  </si>
  <si>
    <t>気候変動枠組条約ウェブサイト
（https://unfccc.int/event/cop-25）
＊令和２年度においては、コロナウィルス感染拡大のため、COP（条約締約国会議）は開催されず。</t>
    <rPh sb="50" eb="52">
      <t>レイワ</t>
    </rPh>
    <rPh sb="53" eb="55">
      <t>ネンド</t>
    </rPh>
    <rPh sb="68" eb="70">
      <t>カンセン</t>
    </rPh>
    <rPh sb="70" eb="72">
      <t>カクダイ</t>
    </rPh>
    <rPh sb="80" eb="82">
      <t>ジョウヤク</t>
    </rPh>
    <rPh sb="82" eb="84">
      <t>テイヤク</t>
    </rPh>
    <rPh sb="84" eb="85">
      <t>コク</t>
    </rPh>
    <rPh sb="85" eb="87">
      <t>カイギ</t>
    </rPh>
    <rPh sb="89" eb="91">
      <t>カイサイ</t>
    </rPh>
    <phoneticPr fontId="5"/>
  </si>
  <si>
    <t>-</t>
    <phoneticPr fontId="5"/>
  </si>
  <si>
    <t>-</t>
    <phoneticPr fontId="5"/>
  </si>
  <si>
    <t>-</t>
    <phoneticPr fontId="5"/>
  </si>
  <si>
    <t>-</t>
    <phoneticPr fontId="5"/>
  </si>
  <si>
    <t>全体幹部数に対する邦人幹部数の割合</t>
    <phoneticPr fontId="5"/>
  </si>
  <si>
    <t>-</t>
    <phoneticPr fontId="5"/>
  </si>
  <si>
    <t>-</t>
    <phoneticPr fontId="5"/>
  </si>
  <si>
    <t>-</t>
    <phoneticPr fontId="5"/>
  </si>
  <si>
    <t>-</t>
    <phoneticPr fontId="5"/>
  </si>
  <si>
    <t>-</t>
    <phoneticPr fontId="5"/>
  </si>
  <si>
    <t>-</t>
    <phoneticPr fontId="5"/>
  </si>
  <si>
    <t>-</t>
    <phoneticPr fontId="5"/>
  </si>
  <si>
    <t>A.国連気候変動枠組条約事務局</t>
    <phoneticPr fontId="5"/>
  </si>
  <si>
    <t>△</t>
  </si>
  <si>
    <t>条約事務局に専門家を派遣し、各国政府や国際機関等との連携強化、パリ協定の着実な実施に貢献している。また、各年のCOPで着実に決定を重ね、特にCOP24においてはパリ協定の詳細ルールも採択されており、目標に見合った成果が得られている。ただし、全体幹部数に対する邦人幹部数の割合については、目標を達成できていない。</t>
    <rPh sb="143" eb="145">
      <t>モクヒョウ</t>
    </rPh>
    <rPh sb="146" eb="148">
      <t>タッセイ</t>
    </rPh>
    <phoneticPr fontId="5"/>
  </si>
  <si>
    <t>環境省にとって、重要な業務に専門的な知見を持った環境省職員を派遣することは、気候変動対策を促進する上で効果的である。</t>
    <phoneticPr fontId="5"/>
  </si>
  <si>
    <t>-</t>
    <phoneticPr fontId="5"/>
  </si>
  <si>
    <t>19.709/1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</si>
</sst>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57980</xdr:colOff>
      <xdr:row>748</xdr:row>
      <xdr:rowOff>342759</xdr:rowOff>
    </xdr:from>
    <xdr:to>
      <xdr:col>38</xdr:col>
      <xdr:colOff>96446</xdr:colOff>
      <xdr:row>759</xdr:row>
      <xdr:rowOff>85032</xdr:rowOff>
    </xdr:to>
    <xdr:grpSp>
      <xdr:nvGrpSpPr>
        <xdr:cNvPr id="16" name="グループ化 15"/>
        <xdr:cNvGrpSpPr/>
      </xdr:nvGrpSpPr>
      <xdr:grpSpPr>
        <a:xfrm>
          <a:off x="4189305" y="49253060"/>
          <a:ext cx="3756659" cy="3655556"/>
          <a:chOff x="2919740" y="48980911"/>
          <a:chExt cx="3486007" cy="3799198"/>
        </a:xfrm>
      </xdr:grpSpPr>
      <xdr:sp macro="" textlink="">
        <xdr:nvSpPr>
          <xdr:cNvPr id="17" name="大かっこ 16"/>
          <xdr:cNvSpPr/>
        </xdr:nvSpPr>
        <xdr:spPr>
          <a:xfrm>
            <a:off x="3321834" y="49719142"/>
            <a:ext cx="2426120" cy="393224"/>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拠出金の支出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18" name="直線矢印コネクタ 17"/>
          <xdr:cNvCxnSpPr/>
        </xdr:nvCxnSpPr>
        <xdr:spPr>
          <a:xfrm>
            <a:off x="4510043" y="50232713"/>
            <a:ext cx="0" cy="633735"/>
          </a:xfrm>
          <a:prstGeom prst="straightConnector1">
            <a:avLst/>
          </a:prstGeom>
          <a:noFill/>
          <a:ln w="19050" cap="flat" cmpd="sng" algn="ctr">
            <a:solidFill>
              <a:sysClr val="windowText" lastClr="000000"/>
            </a:solidFill>
            <a:prstDash val="solid"/>
            <a:tailEnd type="arrow"/>
          </a:ln>
          <a:effectLst/>
        </xdr:spPr>
      </xdr:cxnSp>
      <xdr:sp macro="" textlink="">
        <xdr:nvSpPr>
          <xdr:cNvPr id="19" name="大かっこ 18"/>
          <xdr:cNvSpPr/>
        </xdr:nvSpPr>
        <xdr:spPr>
          <a:xfrm>
            <a:off x="3252427" y="52022785"/>
            <a:ext cx="3153320" cy="757324"/>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拠出内容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専門家派遣にかかる費用</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0" name="正方形/長方形 19"/>
          <xdr:cNvSpPr/>
        </xdr:nvSpPr>
        <xdr:spPr>
          <a:xfrm>
            <a:off x="3325091" y="48980911"/>
            <a:ext cx="2401454" cy="61048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13</a:t>
            </a:r>
            <a:r>
              <a:rPr kumimoji="1" lang="ja-JP" altLang="en-US" sz="1100">
                <a:solidFill>
                  <a:sysClr val="windowText" lastClr="000000"/>
                </a:solidFill>
              </a:rPr>
              <a:t>百万円</a:t>
            </a:r>
          </a:p>
        </xdr:txBody>
      </xdr:sp>
      <xdr:sp macro="" textlink="">
        <xdr:nvSpPr>
          <xdr:cNvPr id="21" name="正方形/長方形 20"/>
          <xdr:cNvSpPr/>
        </xdr:nvSpPr>
        <xdr:spPr>
          <a:xfrm>
            <a:off x="3384916" y="51213135"/>
            <a:ext cx="2401454" cy="61048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国連気候変動枠組条約事務局</a:t>
            </a:r>
            <a:endParaRPr kumimoji="1" lang="en-US" altLang="ja-JP" sz="1100">
              <a:solidFill>
                <a:sysClr val="windowText" lastClr="000000"/>
              </a:solidFill>
            </a:endParaRPr>
          </a:p>
          <a:p>
            <a:pPr algn="ctr"/>
            <a:r>
              <a:rPr kumimoji="1" lang="en-US" altLang="ja-JP" sz="1100">
                <a:solidFill>
                  <a:sysClr val="windowText" lastClr="000000"/>
                </a:solidFill>
              </a:rPr>
              <a:t>13</a:t>
            </a:r>
            <a:r>
              <a:rPr kumimoji="1" lang="ja-JP" altLang="en-US" sz="1100">
                <a:solidFill>
                  <a:sysClr val="windowText" lastClr="000000"/>
                </a:solidFill>
              </a:rPr>
              <a:t>百万円</a:t>
            </a:r>
          </a:p>
        </xdr:txBody>
      </xdr:sp>
      <xdr:sp macro="" textlink="">
        <xdr:nvSpPr>
          <xdr:cNvPr id="22" name="テキスト ボックス 21"/>
          <xdr:cNvSpPr txBox="1"/>
        </xdr:nvSpPr>
        <xdr:spPr>
          <a:xfrm>
            <a:off x="2919740" y="50852793"/>
            <a:ext cx="1472361" cy="299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3" zoomScaleNormal="75" zoomScaleSheetLayoutView="83" zoomScalePageLayoutView="85" workbookViewId="0">
      <selection activeCell="V2" sqref="V2"/>
    </sheetView>
  </sheetViews>
  <sheetFormatPr defaultRowHeight="13.5" x14ac:dyDescent="0.15"/>
  <cols>
    <col min="1" max="49" width="2.75" customWidth="1"/>
    <col min="50" max="50" width="6.75" customWidth="1"/>
    <col min="51" max="51" width="8.7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404</v>
      </c>
      <c r="AJ2" s="940" t="s">
        <v>708</v>
      </c>
      <c r="AK2" s="940"/>
      <c r="AL2" s="940"/>
      <c r="AM2" s="940"/>
      <c r="AN2" s="98" t="s">
        <v>404</v>
      </c>
      <c r="AO2" s="940">
        <v>20</v>
      </c>
      <c r="AP2" s="940"/>
      <c r="AQ2" s="940"/>
      <c r="AR2" s="99" t="s">
        <v>707</v>
      </c>
      <c r="AS2" s="946">
        <v>98</v>
      </c>
      <c r="AT2" s="946"/>
      <c r="AU2" s="946"/>
      <c r="AV2" s="98" t="str">
        <f>IF(AW2="","","-")</f>
        <v/>
      </c>
      <c r="AW2" s="906"/>
      <c r="AX2" s="906"/>
    </row>
    <row r="3" spans="1:50" ht="21" customHeight="1" thickBot="1" x14ac:dyDescent="0.2">
      <c r="A3" s="862" t="s">
        <v>700</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715</v>
      </c>
      <c r="H5" s="835"/>
      <c r="I5" s="835"/>
      <c r="J5" s="835"/>
      <c r="K5" s="835"/>
      <c r="L5" s="835"/>
      <c r="M5" s="836" t="s">
        <v>66</v>
      </c>
      <c r="N5" s="837"/>
      <c r="O5" s="837"/>
      <c r="P5" s="837"/>
      <c r="Q5" s="837"/>
      <c r="R5" s="838"/>
      <c r="S5" s="839" t="s">
        <v>716</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7"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8" t="s">
        <v>387</v>
      </c>
      <c r="Z7" s="439"/>
      <c r="AA7" s="439"/>
      <c r="AB7" s="439"/>
      <c r="AC7" s="439"/>
      <c r="AD7" s="919"/>
      <c r="AE7" s="907" t="s">
        <v>718</v>
      </c>
      <c r="AF7" s="908"/>
      <c r="AG7" s="908"/>
      <c r="AH7" s="908"/>
      <c r="AI7" s="908"/>
      <c r="AJ7" s="908"/>
      <c r="AK7" s="908"/>
      <c r="AL7" s="908"/>
      <c r="AM7" s="908"/>
      <c r="AN7" s="908"/>
      <c r="AO7" s="908"/>
      <c r="AP7" s="908"/>
      <c r="AQ7" s="908"/>
      <c r="AR7" s="908"/>
      <c r="AS7" s="908"/>
      <c r="AT7" s="908"/>
      <c r="AU7" s="908"/>
      <c r="AV7" s="908"/>
      <c r="AW7" s="908"/>
      <c r="AX7" s="909"/>
    </row>
    <row r="8" spans="1:50" ht="53.45" customHeight="1" x14ac:dyDescent="0.15">
      <c r="A8" s="494" t="s">
        <v>256</v>
      </c>
      <c r="B8" s="495"/>
      <c r="C8" s="495"/>
      <c r="D8" s="495"/>
      <c r="E8" s="495"/>
      <c r="F8" s="496"/>
      <c r="G8" s="941" t="str">
        <f>入力規則等!A27</f>
        <v>地球温暖化対策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7"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45" customHeight="1" x14ac:dyDescent="0.15">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その他</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388</v>
      </c>
      <c r="Q12" s="441"/>
      <c r="R12" s="441"/>
      <c r="S12" s="441"/>
      <c r="T12" s="441"/>
      <c r="U12" s="441"/>
      <c r="V12" s="442"/>
      <c r="W12" s="446" t="s">
        <v>410</v>
      </c>
      <c r="X12" s="441"/>
      <c r="Y12" s="441"/>
      <c r="Z12" s="441"/>
      <c r="AA12" s="441"/>
      <c r="AB12" s="441"/>
      <c r="AC12" s="442"/>
      <c r="AD12" s="446" t="s">
        <v>697</v>
      </c>
      <c r="AE12" s="441"/>
      <c r="AF12" s="441"/>
      <c r="AG12" s="441"/>
      <c r="AH12" s="441"/>
      <c r="AI12" s="441"/>
      <c r="AJ12" s="442"/>
      <c r="AK12" s="446" t="s">
        <v>701</v>
      </c>
      <c r="AL12" s="441"/>
      <c r="AM12" s="441"/>
      <c r="AN12" s="441"/>
      <c r="AO12" s="441"/>
      <c r="AP12" s="441"/>
      <c r="AQ12" s="442"/>
      <c r="AR12" s="446" t="s">
        <v>702</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22</v>
      </c>
      <c r="Q13" s="656"/>
      <c r="R13" s="656"/>
      <c r="S13" s="656"/>
      <c r="T13" s="656"/>
      <c r="U13" s="656"/>
      <c r="V13" s="657"/>
      <c r="W13" s="655">
        <v>21</v>
      </c>
      <c r="X13" s="656"/>
      <c r="Y13" s="656"/>
      <c r="Z13" s="656"/>
      <c r="AA13" s="656"/>
      <c r="AB13" s="656"/>
      <c r="AC13" s="657"/>
      <c r="AD13" s="655">
        <v>21</v>
      </c>
      <c r="AE13" s="656"/>
      <c r="AF13" s="656"/>
      <c r="AG13" s="656"/>
      <c r="AH13" s="656"/>
      <c r="AI13" s="656"/>
      <c r="AJ13" s="657"/>
      <c r="AK13" s="655">
        <v>20</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784</v>
      </c>
      <c r="Q14" s="656"/>
      <c r="R14" s="656"/>
      <c r="S14" s="656"/>
      <c r="T14" s="656"/>
      <c r="U14" s="656"/>
      <c r="V14" s="657"/>
      <c r="W14" s="655" t="s">
        <v>784</v>
      </c>
      <c r="X14" s="656"/>
      <c r="Y14" s="656"/>
      <c r="Z14" s="656"/>
      <c r="AA14" s="656"/>
      <c r="AB14" s="656"/>
      <c r="AC14" s="657"/>
      <c r="AD14" s="655" t="s">
        <v>784</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785</v>
      </c>
      <c r="Q15" s="656"/>
      <c r="R15" s="656"/>
      <c r="S15" s="656"/>
      <c r="T15" s="656"/>
      <c r="U15" s="656"/>
      <c r="V15" s="657"/>
      <c r="W15" s="655" t="s">
        <v>787</v>
      </c>
      <c r="X15" s="656"/>
      <c r="Y15" s="656"/>
      <c r="Z15" s="656"/>
      <c r="AA15" s="656"/>
      <c r="AB15" s="656"/>
      <c r="AC15" s="657"/>
      <c r="AD15" s="655" t="s">
        <v>784</v>
      </c>
      <c r="AE15" s="656"/>
      <c r="AF15" s="656"/>
      <c r="AG15" s="656"/>
      <c r="AH15" s="656"/>
      <c r="AI15" s="656"/>
      <c r="AJ15" s="657"/>
      <c r="AK15" s="655"/>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784</v>
      </c>
      <c r="Q16" s="656"/>
      <c r="R16" s="656"/>
      <c r="S16" s="656"/>
      <c r="T16" s="656"/>
      <c r="U16" s="656"/>
      <c r="V16" s="657"/>
      <c r="W16" s="655" t="s">
        <v>788</v>
      </c>
      <c r="X16" s="656"/>
      <c r="Y16" s="656"/>
      <c r="Z16" s="656"/>
      <c r="AA16" s="656"/>
      <c r="AB16" s="656"/>
      <c r="AC16" s="657"/>
      <c r="AD16" s="655" t="s">
        <v>790</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786</v>
      </c>
      <c r="Q17" s="656"/>
      <c r="R17" s="656"/>
      <c r="S17" s="656"/>
      <c r="T17" s="656"/>
      <c r="U17" s="656"/>
      <c r="V17" s="657"/>
      <c r="W17" s="655" t="s">
        <v>789</v>
      </c>
      <c r="X17" s="656"/>
      <c r="Y17" s="656"/>
      <c r="Z17" s="656"/>
      <c r="AA17" s="656"/>
      <c r="AB17" s="656"/>
      <c r="AC17" s="657"/>
      <c r="AD17" s="655" t="s">
        <v>784</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22</v>
      </c>
      <c r="Q18" s="874"/>
      <c r="R18" s="874"/>
      <c r="S18" s="874"/>
      <c r="T18" s="874"/>
      <c r="U18" s="874"/>
      <c r="V18" s="875"/>
      <c r="W18" s="873">
        <f>SUM(W13:AC17)</f>
        <v>21</v>
      </c>
      <c r="X18" s="874"/>
      <c r="Y18" s="874"/>
      <c r="Z18" s="874"/>
      <c r="AA18" s="874"/>
      <c r="AB18" s="874"/>
      <c r="AC18" s="875"/>
      <c r="AD18" s="873">
        <f>SUM(AD13:AJ17)</f>
        <v>21</v>
      </c>
      <c r="AE18" s="874"/>
      <c r="AF18" s="874"/>
      <c r="AG18" s="874"/>
      <c r="AH18" s="874"/>
      <c r="AI18" s="874"/>
      <c r="AJ18" s="875"/>
      <c r="AK18" s="873">
        <f>SUM(AK13:AQ17)</f>
        <v>20</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17</v>
      </c>
      <c r="Q19" s="656"/>
      <c r="R19" s="656"/>
      <c r="S19" s="656"/>
      <c r="T19" s="656"/>
      <c r="U19" s="656"/>
      <c r="V19" s="657"/>
      <c r="W19" s="655">
        <v>16</v>
      </c>
      <c r="X19" s="656"/>
      <c r="Y19" s="656"/>
      <c r="Z19" s="656"/>
      <c r="AA19" s="656"/>
      <c r="AB19" s="656"/>
      <c r="AC19" s="657"/>
      <c r="AD19" s="655">
        <v>13</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0.77272727272727271</v>
      </c>
      <c r="Q20" s="316"/>
      <c r="R20" s="316"/>
      <c r="S20" s="316"/>
      <c r="T20" s="316"/>
      <c r="U20" s="316"/>
      <c r="V20" s="316"/>
      <c r="W20" s="316">
        <f t="shared" ref="W20" si="0">IF(W18=0, "-", SUM(W19)/W18)</f>
        <v>0.76190476190476186</v>
      </c>
      <c r="X20" s="316"/>
      <c r="Y20" s="316"/>
      <c r="Z20" s="316"/>
      <c r="AA20" s="316"/>
      <c r="AB20" s="316"/>
      <c r="AC20" s="316"/>
      <c r="AD20" s="316">
        <f t="shared" ref="AD20" si="1">IF(AD18=0, "-", SUM(AD19)/AD18)</f>
        <v>0.61904761904761907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0.77272727272727271</v>
      </c>
      <c r="Q21" s="316"/>
      <c r="R21" s="316"/>
      <c r="S21" s="316"/>
      <c r="T21" s="316"/>
      <c r="U21" s="316"/>
      <c r="V21" s="316"/>
      <c r="W21" s="316">
        <f t="shared" ref="W21" si="2">IF(W19=0, "-", SUM(W19)/SUM(W13,W14))</f>
        <v>0.76190476190476186</v>
      </c>
      <c r="X21" s="316"/>
      <c r="Y21" s="316"/>
      <c r="Z21" s="316"/>
      <c r="AA21" s="316"/>
      <c r="AB21" s="316"/>
      <c r="AC21" s="316"/>
      <c r="AD21" s="316">
        <f t="shared" ref="AD21" si="3">IF(AD19=0, "-", SUM(AD19)/SUM(AD13,AD14))</f>
        <v>0.61904761904761907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705</v>
      </c>
      <c r="B22" s="969"/>
      <c r="C22" s="969"/>
      <c r="D22" s="969"/>
      <c r="E22" s="969"/>
      <c r="F22" s="970"/>
      <c r="G22" s="964" t="s">
        <v>333</v>
      </c>
      <c r="H22" s="222"/>
      <c r="I22" s="222"/>
      <c r="J22" s="222"/>
      <c r="K22" s="222"/>
      <c r="L22" s="222"/>
      <c r="M22" s="222"/>
      <c r="N22" s="222"/>
      <c r="O22" s="223"/>
      <c r="P22" s="929" t="s">
        <v>703</v>
      </c>
      <c r="Q22" s="222"/>
      <c r="R22" s="222"/>
      <c r="S22" s="222"/>
      <c r="T22" s="222"/>
      <c r="U22" s="222"/>
      <c r="V22" s="223"/>
      <c r="W22" s="929" t="s">
        <v>704</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34.5" customHeight="1" x14ac:dyDescent="0.15">
      <c r="A23" s="971"/>
      <c r="B23" s="972"/>
      <c r="C23" s="972"/>
      <c r="D23" s="972"/>
      <c r="E23" s="972"/>
      <c r="F23" s="973"/>
      <c r="G23" s="965" t="s">
        <v>721</v>
      </c>
      <c r="H23" s="966"/>
      <c r="I23" s="966"/>
      <c r="J23" s="966"/>
      <c r="K23" s="966"/>
      <c r="L23" s="966"/>
      <c r="M23" s="966"/>
      <c r="N23" s="966"/>
      <c r="O23" s="967"/>
      <c r="P23" s="915">
        <v>20</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947">
        <f>AK13</f>
        <v>20</v>
      </c>
      <c r="Q29" s="948"/>
      <c r="R29" s="948"/>
      <c r="S29" s="948"/>
      <c r="T29" s="948"/>
      <c r="U29" s="948"/>
      <c r="V29" s="949"/>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388</v>
      </c>
      <c r="AF30" s="854"/>
      <c r="AG30" s="854"/>
      <c r="AH30" s="855"/>
      <c r="AI30" s="910" t="s">
        <v>410</v>
      </c>
      <c r="AJ30" s="910"/>
      <c r="AK30" s="910"/>
      <c r="AL30" s="853"/>
      <c r="AM30" s="910" t="s">
        <v>507</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v>4</v>
      </c>
      <c r="AR31" s="201"/>
      <c r="AS31" s="136" t="s">
        <v>233</v>
      </c>
      <c r="AT31" s="137"/>
      <c r="AU31" s="200" t="s">
        <v>718</v>
      </c>
      <c r="AV31" s="200"/>
      <c r="AW31" s="392" t="s">
        <v>179</v>
      </c>
      <c r="AX31" s="393"/>
    </row>
    <row r="32" spans="1:50" ht="23.25" customHeight="1" x14ac:dyDescent="0.15">
      <c r="A32" s="397"/>
      <c r="B32" s="395"/>
      <c r="C32" s="395"/>
      <c r="D32" s="395"/>
      <c r="E32" s="395"/>
      <c r="F32" s="396"/>
      <c r="G32" s="563" t="s">
        <v>722</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724</v>
      </c>
      <c r="AC32" s="460"/>
      <c r="AD32" s="460"/>
      <c r="AE32" s="218">
        <v>18</v>
      </c>
      <c r="AF32" s="219"/>
      <c r="AG32" s="219"/>
      <c r="AH32" s="219"/>
      <c r="AI32" s="218">
        <v>18</v>
      </c>
      <c r="AJ32" s="219"/>
      <c r="AK32" s="219"/>
      <c r="AL32" s="219"/>
      <c r="AM32" s="218" t="s">
        <v>776</v>
      </c>
      <c r="AN32" s="219"/>
      <c r="AO32" s="219"/>
      <c r="AP32" s="219"/>
      <c r="AQ32" s="336" t="s">
        <v>718</v>
      </c>
      <c r="AR32" s="208"/>
      <c r="AS32" s="208"/>
      <c r="AT32" s="337"/>
      <c r="AU32" s="219" t="s">
        <v>718</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724</v>
      </c>
      <c r="AC33" s="522"/>
      <c r="AD33" s="522"/>
      <c r="AE33" s="218">
        <v>22</v>
      </c>
      <c r="AF33" s="219"/>
      <c r="AG33" s="219"/>
      <c r="AH33" s="219"/>
      <c r="AI33" s="218">
        <v>22</v>
      </c>
      <c r="AJ33" s="219"/>
      <c r="AK33" s="219"/>
      <c r="AL33" s="219"/>
      <c r="AM33" s="218" t="s">
        <v>777</v>
      </c>
      <c r="AN33" s="219"/>
      <c r="AO33" s="219"/>
      <c r="AP33" s="219"/>
      <c r="AQ33" s="336">
        <v>20</v>
      </c>
      <c r="AR33" s="208"/>
      <c r="AS33" s="208"/>
      <c r="AT33" s="337"/>
      <c r="AU33" s="219" t="s">
        <v>718</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81.818181818181799</v>
      </c>
      <c r="AF34" s="219"/>
      <c r="AG34" s="219"/>
      <c r="AH34" s="219"/>
      <c r="AI34" s="218">
        <v>81.818181818181799</v>
      </c>
      <c r="AJ34" s="219"/>
      <c r="AK34" s="219"/>
      <c r="AL34" s="219"/>
      <c r="AM34" s="218" t="s">
        <v>777</v>
      </c>
      <c r="AN34" s="219"/>
      <c r="AO34" s="219"/>
      <c r="AP34" s="219"/>
      <c r="AQ34" s="336" t="s">
        <v>718</v>
      </c>
      <c r="AR34" s="208"/>
      <c r="AS34" s="208"/>
      <c r="AT34" s="337"/>
      <c r="AU34" s="219" t="s">
        <v>718</v>
      </c>
      <c r="AV34" s="219"/>
      <c r="AW34" s="219"/>
      <c r="AX34" s="221"/>
    </row>
    <row r="35" spans="1:51" ht="23.25" customHeight="1" x14ac:dyDescent="0.15">
      <c r="A35" s="228" t="s">
        <v>379</v>
      </c>
      <c r="B35" s="229"/>
      <c r="C35" s="229"/>
      <c r="D35" s="229"/>
      <c r="E35" s="229"/>
      <c r="F35" s="230"/>
      <c r="G35" s="234" t="s">
        <v>778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388</v>
      </c>
      <c r="AF37" s="247"/>
      <c r="AG37" s="247"/>
      <c r="AH37" s="247"/>
      <c r="AI37" s="247" t="s">
        <v>410</v>
      </c>
      <c r="AJ37" s="247"/>
      <c r="AK37" s="247"/>
      <c r="AL37" s="247"/>
      <c r="AM37" s="247" t="s">
        <v>507</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v>3</v>
      </c>
      <c r="AR38" s="201"/>
      <c r="AS38" s="136" t="s">
        <v>233</v>
      </c>
      <c r="AT38" s="137"/>
      <c r="AU38" s="200">
        <v>7</v>
      </c>
      <c r="AV38" s="200"/>
      <c r="AW38" s="392" t="s">
        <v>179</v>
      </c>
      <c r="AX38" s="393"/>
      <c r="AY38">
        <f>$AY$37</f>
        <v>1</v>
      </c>
    </row>
    <row r="39" spans="1:51" ht="23.25" customHeight="1" x14ac:dyDescent="0.15">
      <c r="A39" s="397"/>
      <c r="B39" s="395"/>
      <c r="C39" s="395"/>
      <c r="D39" s="395"/>
      <c r="E39" s="395"/>
      <c r="F39" s="396"/>
      <c r="G39" s="563" t="s">
        <v>725</v>
      </c>
      <c r="H39" s="564"/>
      <c r="I39" s="564"/>
      <c r="J39" s="564"/>
      <c r="K39" s="564"/>
      <c r="L39" s="564"/>
      <c r="M39" s="564"/>
      <c r="N39" s="564"/>
      <c r="O39" s="565"/>
      <c r="P39" s="108" t="s">
        <v>726</v>
      </c>
      <c r="Q39" s="108"/>
      <c r="R39" s="108"/>
      <c r="S39" s="108"/>
      <c r="T39" s="108"/>
      <c r="U39" s="108"/>
      <c r="V39" s="108"/>
      <c r="W39" s="108"/>
      <c r="X39" s="109"/>
      <c r="Y39" s="470" t="s">
        <v>12</v>
      </c>
      <c r="Z39" s="530"/>
      <c r="AA39" s="531"/>
      <c r="AB39" s="460" t="s">
        <v>370</v>
      </c>
      <c r="AC39" s="460"/>
      <c r="AD39" s="460"/>
      <c r="AE39" s="218">
        <v>3.4</v>
      </c>
      <c r="AF39" s="219"/>
      <c r="AG39" s="219"/>
      <c r="AH39" s="219"/>
      <c r="AI39" s="218">
        <v>3.3</v>
      </c>
      <c r="AJ39" s="219"/>
      <c r="AK39" s="219"/>
      <c r="AL39" s="219"/>
      <c r="AM39" s="218"/>
      <c r="AN39" s="219"/>
      <c r="AO39" s="219"/>
      <c r="AP39" s="219"/>
      <c r="AQ39" s="336" t="s">
        <v>718</v>
      </c>
      <c r="AR39" s="208"/>
      <c r="AS39" s="208"/>
      <c r="AT39" s="337"/>
      <c r="AU39" s="219" t="s">
        <v>718</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370</v>
      </c>
      <c r="AC40" s="522"/>
      <c r="AD40" s="522"/>
      <c r="AE40" s="218">
        <v>3.1</v>
      </c>
      <c r="AF40" s="219"/>
      <c r="AG40" s="219"/>
      <c r="AH40" s="219"/>
      <c r="AI40" s="218">
        <v>3.1</v>
      </c>
      <c r="AJ40" s="219"/>
      <c r="AK40" s="219"/>
      <c r="AL40" s="219"/>
      <c r="AM40" s="218">
        <v>3.1</v>
      </c>
      <c r="AN40" s="219"/>
      <c r="AO40" s="219"/>
      <c r="AP40" s="219"/>
      <c r="AQ40" s="336">
        <v>3.1</v>
      </c>
      <c r="AR40" s="208"/>
      <c r="AS40" s="208"/>
      <c r="AT40" s="337"/>
      <c r="AU40" s="219">
        <v>3.1</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129.03225806451599</v>
      </c>
      <c r="AF41" s="219"/>
      <c r="AG41" s="219"/>
      <c r="AH41" s="219"/>
      <c r="AI41" s="218">
        <v>64.516129032258107</v>
      </c>
      <c r="AJ41" s="219"/>
      <c r="AK41" s="219"/>
      <c r="AL41" s="219"/>
      <c r="AM41" s="218"/>
      <c r="AN41" s="219"/>
      <c r="AO41" s="219"/>
      <c r="AP41" s="219"/>
      <c r="AQ41" s="336" t="s">
        <v>718</v>
      </c>
      <c r="AR41" s="208"/>
      <c r="AS41" s="208"/>
      <c r="AT41" s="337"/>
      <c r="AU41" s="219" t="s">
        <v>718</v>
      </c>
      <c r="AV41" s="219"/>
      <c r="AW41" s="219"/>
      <c r="AX41" s="221"/>
      <c r="AY41">
        <f t="shared" si="4"/>
        <v>1</v>
      </c>
    </row>
    <row r="42" spans="1:51" ht="23.25" customHeight="1" x14ac:dyDescent="0.15">
      <c r="A42" s="228" t="s">
        <v>379</v>
      </c>
      <c r="B42" s="229"/>
      <c r="C42" s="229"/>
      <c r="D42" s="229"/>
      <c r="E42" s="229"/>
      <c r="F42" s="230"/>
      <c r="G42" s="234" t="s">
        <v>727</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388</v>
      </c>
      <c r="AF44" s="247"/>
      <c r="AG44" s="247"/>
      <c r="AH44" s="247"/>
      <c r="AI44" s="247" t="s">
        <v>410</v>
      </c>
      <c r="AJ44" s="247"/>
      <c r="AK44" s="247"/>
      <c r="AL44" s="247"/>
      <c r="AM44" s="247" t="s">
        <v>507</v>
      </c>
      <c r="AN44" s="247"/>
      <c r="AO44" s="247"/>
      <c r="AP44" s="247"/>
      <c r="AQ44" s="154" t="s">
        <v>232</v>
      </c>
      <c r="AR44" s="155"/>
      <c r="AS44" s="155"/>
      <c r="AT44" s="156"/>
      <c r="AU44" s="411" t="s">
        <v>134</v>
      </c>
      <c r="AV44" s="411"/>
      <c r="AW44" s="411"/>
      <c r="AX44" s="905"/>
      <c r="AY4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v>3</v>
      </c>
      <c r="AR45" s="201"/>
      <c r="AS45" s="136" t="s">
        <v>233</v>
      </c>
      <c r="AT45" s="137"/>
      <c r="AU45" s="200">
        <v>7</v>
      </c>
      <c r="AV45" s="200"/>
      <c r="AW45" s="392" t="s">
        <v>179</v>
      </c>
      <c r="AX45" s="393"/>
      <c r="AY45">
        <f>$AY$44</f>
        <v>1</v>
      </c>
    </row>
    <row r="46" spans="1:51" ht="23.25" customHeight="1" x14ac:dyDescent="0.15">
      <c r="A46" s="397"/>
      <c r="B46" s="395"/>
      <c r="C46" s="395"/>
      <c r="D46" s="395"/>
      <c r="E46" s="395"/>
      <c r="F46" s="396"/>
      <c r="G46" s="563" t="s">
        <v>728</v>
      </c>
      <c r="H46" s="564"/>
      <c r="I46" s="564"/>
      <c r="J46" s="564"/>
      <c r="K46" s="564"/>
      <c r="L46" s="564"/>
      <c r="M46" s="564"/>
      <c r="N46" s="564"/>
      <c r="O46" s="565"/>
      <c r="P46" s="108" t="s">
        <v>783</v>
      </c>
      <c r="Q46" s="108"/>
      <c r="R46" s="108"/>
      <c r="S46" s="108"/>
      <c r="T46" s="108"/>
      <c r="U46" s="108"/>
      <c r="V46" s="108"/>
      <c r="W46" s="108"/>
      <c r="X46" s="109"/>
      <c r="Y46" s="470" t="s">
        <v>12</v>
      </c>
      <c r="Z46" s="530"/>
      <c r="AA46" s="531"/>
      <c r="AB46" s="460" t="s">
        <v>370</v>
      </c>
      <c r="AC46" s="460"/>
      <c r="AD46" s="460"/>
      <c r="AE46" s="282">
        <v>0</v>
      </c>
      <c r="AF46" s="282"/>
      <c r="AG46" s="282"/>
      <c r="AH46" s="282"/>
      <c r="AI46" s="282">
        <v>0</v>
      </c>
      <c r="AJ46" s="282"/>
      <c r="AK46" s="282"/>
      <c r="AL46" s="282"/>
      <c r="AM46" s="282">
        <v>0</v>
      </c>
      <c r="AN46" s="282"/>
      <c r="AO46" s="282"/>
      <c r="AP46" s="282"/>
      <c r="AQ46" s="336" t="s">
        <v>718</v>
      </c>
      <c r="AR46" s="208"/>
      <c r="AS46" s="208"/>
      <c r="AT46" s="337"/>
      <c r="AU46" s="219" t="s">
        <v>718</v>
      </c>
      <c r="AV46" s="219"/>
      <c r="AW46" s="219"/>
      <c r="AX46" s="221"/>
      <c r="AY46">
        <f t="shared" ref="AY46:AY50" si="5">$AY$44</f>
        <v>1</v>
      </c>
    </row>
    <row r="47" spans="1:51" ht="23.25"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370</v>
      </c>
      <c r="AC47" s="522"/>
      <c r="AD47" s="522"/>
      <c r="AE47" s="218">
        <v>3.1</v>
      </c>
      <c r="AF47" s="219"/>
      <c r="AG47" s="219"/>
      <c r="AH47" s="219"/>
      <c r="AI47" s="218">
        <v>3.1</v>
      </c>
      <c r="AJ47" s="219"/>
      <c r="AK47" s="219"/>
      <c r="AL47" s="219"/>
      <c r="AM47" s="218">
        <v>3.1</v>
      </c>
      <c r="AN47" s="219"/>
      <c r="AO47" s="219"/>
      <c r="AP47" s="219"/>
      <c r="AQ47" s="336">
        <v>3.1</v>
      </c>
      <c r="AR47" s="208"/>
      <c r="AS47" s="208"/>
      <c r="AT47" s="337"/>
      <c r="AU47" s="219">
        <v>3.1</v>
      </c>
      <c r="AV47" s="219"/>
      <c r="AW47" s="219"/>
      <c r="AX47" s="221"/>
      <c r="AY47">
        <f t="shared" si="5"/>
        <v>1</v>
      </c>
    </row>
    <row r="48" spans="1:51" ht="23.25"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v>0</v>
      </c>
      <c r="AF48" s="219"/>
      <c r="AG48" s="219"/>
      <c r="AH48" s="219"/>
      <c r="AI48" s="218">
        <v>0</v>
      </c>
      <c r="AJ48" s="219"/>
      <c r="AK48" s="219"/>
      <c r="AL48" s="219"/>
      <c r="AM48" s="218">
        <v>0</v>
      </c>
      <c r="AN48" s="219"/>
      <c r="AO48" s="219"/>
      <c r="AP48" s="219"/>
      <c r="AQ48" s="336" t="s">
        <v>795</v>
      </c>
      <c r="AR48" s="208"/>
      <c r="AS48" s="208"/>
      <c r="AT48" s="337"/>
      <c r="AU48" s="219" t="s">
        <v>795</v>
      </c>
      <c r="AV48" s="219"/>
      <c r="AW48" s="219"/>
      <c r="AX48" s="221"/>
      <c r="AY48">
        <f t="shared" si="5"/>
        <v>1</v>
      </c>
    </row>
    <row r="49" spans="1:51" ht="23.25" customHeight="1" x14ac:dyDescent="0.15">
      <c r="A49" s="228" t="s">
        <v>379</v>
      </c>
      <c r="B49" s="229"/>
      <c r="C49" s="229"/>
      <c r="D49" s="229"/>
      <c r="E49" s="229"/>
      <c r="F49" s="230"/>
      <c r="G49" s="234" t="s">
        <v>727</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388</v>
      </c>
      <c r="AF51" s="247"/>
      <c r="AG51" s="247"/>
      <c r="AH51" s="247"/>
      <c r="AI51" s="247" t="s">
        <v>410</v>
      </c>
      <c r="AJ51" s="247"/>
      <c r="AK51" s="247"/>
      <c r="AL51" s="247"/>
      <c r="AM51" s="247" t="s">
        <v>507</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388</v>
      </c>
      <c r="AF58" s="247"/>
      <c r="AG58" s="247"/>
      <c r="AH58" s="247"/>
      <c r="AI58" s="247" t="s">
        <v>410</v>
      </c>
      <c r="AJ58" s="247"/>
      <c r="AK58" s="247"/>
      <c r="AL58" s="247"/>
      <c r="AM58" s="247" t="s">
        <v>507</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1</v>
      </c>
    </row>
    <row r="66" spans="1:51" ht="18.75"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t="s">
        <v>718</v>
      </c>
      <c r="AR66" s="201"/>
      <c r="AS66" s="136" t="s">
        <v>233</v>
      </c>
      <c r="AT66" s="137"/>
      <c r="AU66" s="200" t="s">
        <v>718</v>
      </c>
      <c r="AV66" s="200"/>
      <c r="AW66" s="245" t="s">
        <v>348</v>
      </c>
      <c r="AX66" s="251"/>
      <c r="AY66">
        <f>$AY$65</f>
        <v>1</v>
      </c>
    </row>
    <row r="67" spans="1:51" ht="23.25" customHeight="1" x14ac:dyDescent="0.15">
      <c r="A67" s="474"/>
      <c r="B67" s="475"/>
      <c r="C67" s="475"/>
      <c r="D67" s="475"/>
      <c r="E67" s="475"/>
      <c r="F67" s="476"/>
      <c r="G67" s="252" t="s">
        <v>234</v>
      </c>
      <c r="H67" s="255" t="s">
        <v>729</v>
      </c>
      <c r="I67" s="256"/>
      <c r="J67" s="256"/>
      <c r="K67" s="256"/>
      <c r="L67" s="256"/>
      <c r="M67" s="256"/>
      <c r="N67" s="256"/>
      <c r="O67" s="257"/>
      <c r="P67" s="255" t="s">
        <v>718</v>
      </c>
      <c r="Q67" s="256"/>
      <c r="R67" s="256"/>
      <c r="S67" s="256"/>
      <c r="T67" s="256"/>
      <c r="U67" s="256"/>
      <c r="V67" s="257"/>
      <c r="W67" s="261"/>
      <c r="X67" s="262"/>
      <c r="Y67" s="267" t="s">
        <v>12</v>
      </c>
      <c r="Z67" s="267"/>
      <c r="AA67" s="268"/>
      <c r="AB67" s="269" t="s">
        <v>369</v>
      </c>
      <c r="AC67" s="269"/>
      <c r="AD67" s="269"/>
      <c r="AE67" s="218" t="s">
        <v>718</v>
      </c>
      <c r="AF67" s="219"/>
      <c r="AG67" s="219"/>
      <c r="AH67" s="219"/>
      <c r="AI67" s="218" t="s">
        <v>718</v>
      </c>
      <c r="AJ67" s="219"/>
      <c r="AK67" s="219"/>
      <c r="AL67" s="219"/>
      <c r="AM67" s="218" t="s">
        <v>779</v>
      </c>
      <c r="AN67" s="219"/>
      <c r="AO67" s="219"/>
      <c r="AP67" s="219"/>
      <c r="AQ67" s="218" t="s">
        <v>718</v>
      </c>
      <c r="AR67" s="219"/>
      <c r="AS67" s="219"/>
      <c r="AT67" s="220"/>
      <c r="AU67" s="219" t="s">
        <v>718</v>
      </c>
      <c r="AV67" s="219"/>
      <c r="AW67" s="219"/>
      <c r="AX67" s="221"/>
      <c r="AY67">
        <f t="shared" ref="AY67:AY72" si="8">$AY$65</f>
        <v>1</v>
      </c>
    </row>
    <row r="68" spans="1:51" ht="23.25"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t="s">
        <v>718</v>
      </c>
      <c r="AF68" s="219"/>
      <c r="AG68" s="219"/>
      <c r="AH68" s="219"/>
      <c r="AI68" s="218" t="s">
        <v>718</v>
      </c>
      <c r="AJ68" s="219"/>
      <c r="AK68" s="219"/>
      <c r="AL68" s="219"/>
      <c r="AM68" s="218" t="s">
        <v>782</v>
      </c>
      <c r="AN68" s="219"/>
      <c r="AO68" s="219"/>
      <c r="AP68" s="219"/>
      <c r="AQ68" s="218" t="s">
        <v>718</v>
      </c>
      <c r="AR68" s="219"/>
      <c r="AS68" s="219"/>
      <c r="AT68" s="220"/>
      <c r="AU68" s="219" t="s">
        <v>718</v>
      </c>
      <c r="AV68" s="219"/>
      <c r="AW68" s="219"/>
      <c r="AX68" s="221"/>
      <c r="AY68">
        <f t="shared" si="8"/>
        <v>1</v>
      </c>
    </row>
    <row r="69" spans="1:51" ht="78"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t="s">
        <v>718</v>
      </c>
      <c r="AF69" s="226"/>
      <c r="AG69" s="226"/>
      <c r="AH69" s="226"/>
      <c r="AI69" s="225" t="s">
        <v>718</v>
      </c>
      <c r="AJ69" s="226"/>
      <c r="AK69" s="226"/>
      <c r="AL69" s="226"/>
      <c r="AM69" s="225" t="s">
        <v>779</v>
      </c>
      <c r="AN69" s="226"/>
      <c r="AO69" s="226"/>
      <c r="AP69" s="226"/>
      <c r="AQ69" s="218" t="s">
        <v>718</v>
      </c>
      <c r="AR69" s="219"/>
      <c r="AS69" s="219"/>
      <c r="AT69" s="220"/>
      <c r="AU69" s="219" t="s">
        <v>718</v>
      </c>
      <c r="AV69" s="219"/>
      <c r="AW69" s="219"/>
      <c r="AX69" s="221"/>
      <c r="AY69">
        <f t="shared" si="8"/>
        <v>1</v>
      </c>
    </row>
    <row r="70" spans="1:51" ht="23.25" customHeight="1" x14ac:dyDescent="0.15">
      <c r="A70" s="474" t="s">
        <v>355</v>
      </c>
      <c r="B70" s="475"/>
      <c r="C70" s="475"/>
      <c r="D70" s="475"/>
      <c r="E70" s="475"/>
      <c r="F70" s="476"/>
      <c r="G70" s="253" t="s">
        <v>235</v>
      </c>
      <c r="H70" s="305" t="s">
        <v>718</v>
      </c>
      <c r="I70" s="305"/>
      <c r="J70" s="305"/>
      <c r="K70" s="305"/>
      <c r="L70" s="305"/>
      <c r="M70" s="305"/>
      <c r="N70" s="305"/>
      <c r="O70" s="305"/>
      <c r="P70" s="305" t="s">
        <v>718</v>
      </c>
      <c r="Q70" s="305"/>
      <c r="R70" s="305"/>
      <c r="S70" s="305"/>
      <c r="T70" s="305"/>
      <c r="U70" s="305"/>
      <c r="V70" s="305"/>
      <c r="W70" s="308" t="s">
        <v>368</v>
      </c>
      <c r="X70" s="309"/>
      <c r="Y70" s="267" t="s">
        <v>12</v>
      </c>
      <c r="Z70" s="267"/>
      <c r="AA70" s="268"/>
      <c r="AB70" s="269" t="s">
        <v>369</v>
      </c>
      <c r="AC70" s="269"/>
      <c r="AD70" s="269"/>
      <c r="AE70" s="218" t="s">
        <v>718</v>
      </c>
      <c r="AF70" s="219"/>
      <c r="AG70" s="219"/>
      <c r="AH70" s="219"/>
      <c r="AI70" s="218" t="s">
        <v>718</v>
      </c>
      <c r="AJ70" s="219"/>
      <c r="AK70" s="219"/>
      <c r="AL70" s="219"/>
      <c r="AM70" s="218" t="s">
        <v>779</v>
      </c>
      <c r="AN70" s="219"/>
      <c r="AO70" s="219"/>
      <c r="AP70" s="219"/>
      <c r="AQ70" s="218" t="s">
        <v>718</v>
      </c>
      <c r="AR70" s="219"/>
      <c r="AS70" s="219"/>
      <c r="AT70" s="220"/>
      <c r="AU70" s="219" t="s">
        <v>718</v>
      </c>
      <c r="AV70" s="219"/>
      <c r="AW70" s="219"/>
      <c r="AX70" s="221"/>
      <c r="AY70">
        <f t="shared" si="8"/>
        <v>1</v>
      </c>
    </row>
    <row r="71" spans="1:51" ht="23.25"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t="s">
        <v>718</v>
      </c>
      <c r="AF71" s="219"/>
      <c r="AG71" s="219"/>
      <c r="AH71" s="219"/>
      <c r="AI71" s="218" t="s">
        <v>718</v>
      </c>
      <c r="AJ71" s="219"/>
      <c r="AK71" s="219"/>
      <c r="AL71" s="219"/>
      <c r="AM71" s="218" t="s">
        <v>779</v>
      </c>
      <c r="AN71" s="219"/>
      <c r="AO71" s="219"/>
      <c r="AP71" s="219"/>
      <c r="AQ71" s="218" t="s">
        <v>718</v>
      </c>
      <c r="AR71" s="219"/>
      <c r="AS71" s="219"/>
      <c r="AT71" s="220"/>
      <c r="AU71" s="219" t="s">
        <v>718</v>
      </c>
      <c r="AV71" s="219"/>
      <c r="AW71" s="219"/>
      <c r="AX71" s="221"/>
      <c r="AY71">
        <f t="shared" si="8"/>
        <v>1</v>
      </c>
    </row>
    <row r="72" spans="1:51" ht="23.25" customHeight="1" thickBot="1" x14ac:dyDescent="0.2">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t="s">
        <v>718</v>
      </c>
      <c r="AF72" s="226"/>
      <c r="AG72" s="226"/>
      <c r="AH72" s="226"/>
      <c r="AI72" s="225" t="s">
        <v>718</v>
      </c>
      <c r="AJ72" s="226"/>
      <c r="AK72" s="226"/>
      <c r="AL72" s="226"/>
      <c r="AM72" s="225" t="s">
        <v>779</v>
      </c>
      <c r="AN72" s="226"/>
      <c r="AO72" s="226"/>
      <c r="AP72" s="304"/>
      <c r="AQ72" s="218" t="s">
        <v>718</v>
      </c>
      <c r="AR72" s="219"/>
      <c r="AS72" s="219"/>
      <c r="AT72" s="220"/>
      <c r="AU72" s="219" t="s">
        <v>718</v>
      </c>
      <c r="AV72" s="219"/>
      <c r="AW72" s="219"/>
      <c r="AX72" s="221"/>
      <c r="AY72">
        <f t="shared" si="8"/>
        <v>1</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730</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7"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7"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7"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388</v>
      </c>
      <c r="AF85" s="247"/>
      <c r="AG85" s="247"/>
      <c r="AH85" s="247"/>
      <c r="AI85" s="247" t="s">
        <v>410</v>
      </c>
      <c r="AJ85" s="247"/>
      <c r="AK85" s="247"/>
      <c r="AL85" s="247"/>
      <c r="AM85" s="247" t="s">
        <v>507</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388</v>
      </c>
      <c r="AF90" s="247"/>
      <c r="AG90" s="247"/>
      <c r="AH90" s="247"/>
      <c r="AI90" s="247" t="s">
        <v>410</v>
      </c>
      <c r="AJ90" s="247"/>
      <c r="AK90" s="247"/>
      <c r="AL90" s="247"/>
      <c r="AM90" s="247" t="s">
        <v>507</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388</v>
      </c>
      <c r="AF95" s="247"/>
      <c r="AG95" s="247"/>
      <c r="AH95" s="247"/>
      <c r="AI95" s="247" t="s">
        <v>410</v>
      </c>
      <c r="AJ95" s="247"/>
      <c r="AK95" s="247"/>
      <c r="AL95" s="247"/>
      <c r="AM95" s="247" t="s">
        <v>507</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7"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388</v>
      </c>
      <c r="AF100" s="539"/>
      <c r="AG100" s="539"/>
      <c r="AH100" s="540"/>
      <c r="AI100" s="538" t="s">
        <v>410</v>
      </c>
      <c r="AJ100" s="539"/>
      <c r="AK100" s="539"/>
      <c r="AL100" s="540"/>
      <c r="AM100" s="538" t="s">
        <v>507</v>
      </c>
      <c r="AN100" s="539"/>
      <c r="AO100" s="539"/>
      <c r="AP100" s="540"/>
      <c r="AQ100" s="317" t="s">
        <v>415</v>
      </c>
      <c r="AR100" s="318"/>
      <c r="AS100" s="318"/>
      <c r="AT100" s="319"/>
      <c r="AU100" s="317" t="s">
        <v>539</v>
      </c>
      <c r="AV100" s="318"/>
      <c r="AW100" s="318"/>
      <c r="AX100" s="320"/>
    </row>
    <row r="101" spans="1:60" ht="23.25" customHeight="1" x14ac:dyDescent="0.15">
      <c r="A101" s="418"/>
      <c r="B101" s="419"/>
      <c r="C101" s="419"/>
      <c r="D101" s="419"/>
      <c r="E101" s="419"/>
      <c r="F101" s="420"/>
      <c r="G101" s="108" t="s">
        <v>731</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732</v>
      </c>
      <c r="AC101" s="460"/>
      <c r="AD101" s="460"/>
      <c r="AE101" s="282">
        <v>1</v>
      </c>
      <c r="AF101" s="282"/>
      <c r="AG101" s="282"/>
      <c r="AH101" s="282"/>
      <c r="AI101" s="282">
        <v>1</v>
      </c>
      <c r="AJ101" s="282"/>
      <c r="AK101" s="282"/>
      <c r="AL101" s="282"/>
      <c r="AM101" s="282">
        <v>1</v>
      </c>
      <c r="AN101" s="282"/>
      <c r="AO101" s="282"/>
      <c r="AP101" s="282"/>
      <c r="AQ101" s="282" t="s">
        <v>795</v>
      </c>
      <c r="AR101" s="282"/>
      <c r="AS101" s="282"/>
      <c r="AT101" s="282"/>
      <c r="AU101" s="218" t="s">
        <v>795</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732</v>
      </c>
      <c r="AC102" s="460"/>
      <c r="AD102" s="460"/>
      <c r="AE102" s="282">
        <v>1</v>
      </c>
      <c r="AF102" s="282"/>
      <c r="AG102" s="282"/>
      <c r="AH102" s="282"/>
      <c r="AI102" s="282">
        <v>1</v>
      </c>
      <c r="AJ102" s="282"/>
      <c r="AK102" s="282"/>
      <c r="AL102" s="282"/>
      <c r="AM102" s="282">
        <v>1</v>
      </c>
      <c r="AN102" s="282"/>
      <c r="AO102" s="282"/>
      <c r="AP102" s="282"/>
      <c r="AQ102" s="282">
        <v>1</v>
      </c>
      <c r="AR102" s="282"/>
      <c r="AS102" s="282"/>
      <c r="AT102" s="282"/>
      <c r="AU102" s="225">
        <v>1</v>
      </c>
      <c r="AV102" s="226"/>
      <c r="AW102" s="226"/>
      <c r="AX102" s="321"/>
    </row>
    <row r="103" spans="1:60" ht="31.7"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7"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7"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7"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388</v>
      </c>
      <c r="AF115" s="247"/>
      <c r="AG115" s="247"/>
      <c r="AH115" s="247"/>
      <c r="AI115" s="247" t="s">
        <v>410</v>
      </c>
      <c r="AJ115" s="247"/>
      <c r="AK115" s="247"/>
      <c r="AL115" s="247"/>
      <c r="AM115" s="247" t="s">
        <v>507</v>
      </c>
      <c r="AN115" s="247"/>
      <c r="AO115" s="247"/>
      <c r="AP115" s="247"/>
      <c r="AQ115" s="589" t="s">
        <v>540</v>
      </c>
      <c r="AR115" s="590"/>
      <c r="AS115" s="590"/>
      <c r="AT115" s="590"/>
      <c r="AU115" s="590"/>
      <c r="AV115" s="590"/>
      <c r="AW115" s="590"/>
      <c r="AX115" s="591"/>
    </row>
    <row r="116" spans="1:51" ht="23.25" customHeight="1" x14ac:dyDescent="0.15">
      <c r="A116" s="435"/>
      <c r="B116" s="436"/>
      <c r="C116" s="436"/>
      <c r="D116" s="436"/>
      <c r="E116" s="436"/>
      <c r="F116" s="437"/>
      <c r="G116" s="387" t="s">
        <v>733</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734</v>
      </c>
      <c r="AC116" s="462"/>
      <c r="AD116" s="463"/>
      <c r="AE116" s="282">
        <v>14773</v>
      </c>
      <c r="AF116" s="282"/>
      <c r="AG116" s="282"/>
      <c r="AH116" s="282"/>
      <c r="AI116" s="282">
        <v>12443</v>
      </c>
      <c r="AJ116" s="282"/>
      <c r="AK116" s="282"/>
      <c r="AL116" s="282"/>
      <c r="AM116" s="282">
        <v>11065</v>
      </c>
      <c r="AN116" s="282"/>
      <c r="AO116" s="282"/>
      <c r="AP116" s="282"/>
      <c r="AQ116" s="218">
        <v>19709</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735</v>
      </c>
      <c r="AC117" s="472"/>
      <c r="AD117" s="473"/>
      <c r="AE117" s="550" t="s">
        <v>736</v>
      </c>
      <c r="AF117" s="550"/>
      <c r="AG117" s="550"/>
      <c r="AH117" s="550"/>
      <c r="AI117" s="550" t="s">
        <v>737</v>
      </c>
      <c r="AJ117" s="550"/>
      <c r="AK117" s="550"/>
      <c r="AL117" s="550"/>
      <c r="AM117" s="550" t="s">
        <v>756</v>
      </c>
      <c r="AN117" s="550"/>
      <c r="AO117" s="550"/>
      <c r="AP117" s="550"/>
      <c r="AQ117" s="550" t="s">
        <v>796</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388</v>
      </c>
      <c r="AF118" s="247"/>
      <c r="AG118" s="247"/>
      <c r="AH118" s="247"/>
      <c r="AI118" s="247" t="s">
        <v>410</v>
      </c>
      <c r="AJ118" s="247"/>
      <c r="AK118" s="247"/>
      <c r="AL118" s="247"/>
      <c r="AM118" s="247" t="s">
        <v>507</v>
      </c>
      <c r="AN118" s="247"/>
      <c r="AO118" s="247"/>
      <c r="AP118" s="247"/>
      <c r="AQ118" s="589" t="s">
        <v>540</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738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739</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388</v>
      </c>
      <c r="AF121" s="247"/>
      <c r="AG121" s="247"/>
      <c r="AH121" s="247"/>
      <c r="AI121" s="247" t="s">
        <v>410</v>
      </c>
      <c r="AJ121" s="247"/>
      <c r="AK121" s="247"/>
      <c r="AL121" s="247"/>
      <c r="AM121" s="247" t="s">
        <v>507</v>
      </c>
      <c r="AN121" s="247"/>
      <c r="AO121" s="247"/>
      <c r="AP121" s="247"/>
      <c r="AQ121" s="589" t="s">
        <v>540</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358</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739</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388</v>
      </c>
      <c r="AF124" s="247"/>
      <c r="AG124" s="247"/>
      <c r="AH124" s="247"/>
      <c r="AI124" s="247" t="s">
        <v>410</v>
      </c>
      <c r="AJ124" s="247"/>
      <c r="AK124" s="247"/>
      <c r="AL124" s="247"/>
      <c r="AM124" s="247" t="s">
        <v>507</v>
      </c>
      <c r="AN124" s="247"/>
      <c r="AO124" s="247"/>
      <c r="AP124" s="247"/>
      <c r="AQ124" s="589" t="s">
        <v>540</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358</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739</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388</v>
      </c>
      <c r="AF127" s="247"/>
      <c r="AG127" s="247"/>
      <c r="AH127" s="247"/>
      <c r="AI127" s="247" t="s">
        <v>410</v>
      </c>
      <c r="AJ127" s="247"/>
      <c r="AK127" s="247"/>
      <c r="AL127" s="247"/>
      <c r="AM127" s="247" t="s">
        <v>507</v>
      </c>
      <c r="AN127" s="247"/>
      <c r="AO127" s="247"/>
      <c r="AP127" s="247"/>
      <c r="AQ127" s="589" t="s">
        <v>540</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358</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739</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403</v>
      </c>
      <c r="B130" s="186"/>
      <c r="C130" s="185" t="s">
        <v>236</v>
      </c>
      <c r="D130" s="186"/>
      <c r="E130" s="170" t="s">
        <v>265</v>
      </c>
      <c r="F130" s="171"/>
      <c r="G130" s="172" t="s">
        <v>710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t="s">
        <v>718</v>
      </c>
      <c r="AV133" s="201"/>
      <c r="AW133" s="136" t="s">
        <v>179</v>
      </c>
      <c r="AX133" s="196"/>
      <c r="AY133">
        <f>$AY$132</f>
        <v>1</v>
      </c>
    </row>
    <row r="134" spans="1:51" ht="39.75" customHeight="1" x14ac:dyDescent="0.15">
      <c r="A134" s="190"/>
      <c r="B134" s="187"/>
      <c r="C134" s="181"/>
      <c r="D134" s="187"/>
      <c r="E134" s="181"/>
      <c r="F134" s="182"/>
      <c r="G134" s="107" t="s">
        <v>741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742</v>
      </c>
      <c r="AC134" s="206"/>
      <c r="AD134" s="206"/>
      <c r="AE134" s="207">
        <v>68</v>
      </c>
      <c r="AF134" s="208"/>
      <c r="AG134" s="208"/>
      <c r="AH134" s="208"/>
      <c r="AI134" s="207">
        <v>67</v>
      </c>
      <c r="AJ134" s="208"/>
      <c r="AK134" s="208"/>
      <c r="AL134" s="208"/>
      <c r="AM134" s="207">
        <v>78</v>
      </c>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742</v>
      </c>
      <c r="AC135" s="214"/>
      <c r="AD135" s="214"/>
      <c r="AE135" s="207" t="s">
        <v>718</v>
      </c>
      <c r="AF135" s="208"/>
      <c r="AG135" s="208"/>
      <c r="AH135" s="208"/>
      <c r="AI135" s="207" t="s">
        <v>753</v>
      </c>
      <c r="AJ135" s="208"/>
      <c r="AK135" s="208"/>
      <c r="AL135" s="208"/>
      <c r="AM135" s="207" t="s">
        <v>757</v>
      </c>
      <c r="AN135" s="208"/>
      <c r="AO135" s="208"/>
      <c r="AP135" s="208"/>
      <c r="AQ135" s="207" t="s">
        <v>718</v>
      </c>
      <c r="AR135" s="208"/>
      <c r="AS135" s="208"/>
      <c r="AT135" s="208"/>
      <c r="AU135" s="207" t="s">
        <v>718</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718</v>
      </c>
      <c r="AR137" s="200"/>
      <c r="AS137" s="136" t="s">
        <v>233</v>
      </c>
      <c r="AT137" s="137"/>
      <c r="AU137" s="201" t="s">
        <v>718</v>
      </c>
      <c r="AV137" s="201"/>
      <c r="AW137" s="136" t="s">
        <v>179</v>
      </c>
      <c r="AX137" s="196"/>
      <c r="AY137">
        <f>$AY$136</f>
        <v>1</v>
      </c>
    </row>
    <row r="138" spans="1:51" ht="39.75" customHeight="1" x14ac:dyDescent="0.15">
      <c r="A138" s="190"/>
      <c r="B138" s="187"/>
      <c r="C138" s="181"/>
      <c r="D138" s="187"/>
      <c r="E138" s="181"/>
      <c r="F138" s="182"/>
      <c r="G138" s="107" t="s">
        <v>743</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742</v>
      </c>
      <c r="AC138" s="206"/>
      <c r="AD138" s="206"/>
      <c r="AE138" s="207">
        <v>161</v>
      </c>
      <c r="AF138" s="208"/>
      <c r="AG138" s="208"/>
      <c r="AH138" s="208"/>
      <c r="AI138" s="207">
        <v>166</v>
      </c>
      <c r="AJ138" s="208"/>
      <c r="AK138" s="208"/>
      <c r="AL138" s="208"/>
      <c r="AM138" s="207">
        <v>174</v>
      </c>
      <c r="AN138" s="208"/>
      <c r="AO138" s="208"/>
      <c r="AP138" s="208"/>
      <c r="AQ138" s="207" t="s">
        <v>718</v>
      </c>
      <c r="AR138" s="208"/>
      <c r="AS138" s="208"/>
      <c r="AT138" s="208"/>
      <c r="AU138" s="207" t="s">
        <v>718</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742</v>
      </c>
      <c r="AC139" s="214"/>
      <c r="AD139" s="214"/>
      <c r="AE139" s="207" t="s">
        <v>718</v>
      </c>
      <c r="AF139" s="208"/>
      <c r="AG139" s="208"/>
      <c r="AH139" s="208"/>
      <c r="AI139" s="207" t="s">
        <v>753</v>
      </c>
      <c r="AJ139" s="208"/>
      <c r="AK139" s="208"/>
      <c r="AL139" s="208"/>
      <c r="AM139" s="207" t="s">
        <v>753</v>
      </c>
      <c r="AN139" s="208"/>
      <c r="AO139" s="208"/>
      <c r="AP139" s="208"/>
      <c r="AQ139" s="207" t="s">
        <v>718</v>
      </c>
      <c r="AR139" s="208"/>
      <c r="AS139" s="208"/>
      <c r="AT139" s="208"/>
      <c r="AU139" s="207" t="s">
        <v>718</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7"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7"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7"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7"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7"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7"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7"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7"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7"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7"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7"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7"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7"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7"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7"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7"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7"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7"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7"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7"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7"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7"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7"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7"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7"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7"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7"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7"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7"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7"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7"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7"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7"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7"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7"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7"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7"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7"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7"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7"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7"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7"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7"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7"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7"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7"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7"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7"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7"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7"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7"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7"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7"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7"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7"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7"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7"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7"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7"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7"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7"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7"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7"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7"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7"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7"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7"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7"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7"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7"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7"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7"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7"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7"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7"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7"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7"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7"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7"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7"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7"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7"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7"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7"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7"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7"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7"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7"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7"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7"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7"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7"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7"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7"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7"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7"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7"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7"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7"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7"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7"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7"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7"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7"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7"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7"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7"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7"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7"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7"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7"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7"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7"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7"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7"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7"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7"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7"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7"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7"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7"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7"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7"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7"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7"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7"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7"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7"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7"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7"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7"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7"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7"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7"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7"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7"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7"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7"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7"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7"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7"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7"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7"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7"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7"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7"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7"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7"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7"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7"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669</v>
      </c>
      <c r="D430" s="927"/>
      <c r="E430" s="175" t="s">
        <v>397</v>
      </c>
      <c r="F430" s="893"/>
      <c r="G430" s="894" t="s">
        <v>252</v>
      </c>
      <c r="H430" s="126"/>
      <c r="I430" s="126"/>
      <c r="J430" s="895" t="s">
        <v>718</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t="s">
        <v>779</v>
      </c>
      <c r="AN433" s="208"/>
      <c r="AO433" s="208"/>
      <c r="AP433" s="337"/>
      <c r="AQ433" s="336" t="s">
        <v>718</v>
      </c>
      <c r="AR433" s="208"/>
      <c r="AS433" s="208"/>
      <c r="AT433" s="337"/>
      <c r="AU433" s="208" t="s">
        <v>718</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t="s">
        <v>779</v>
      </c>
      <c r="AN434" s="208"/>
      <c r="AO434" s="208"/>
      <c r="AP434" s="337"/>
      <c r="AQ434" s="336" t="s">
        <v>718</v>
      </c>
      <c r="AR434" s="208"/>
      <c r="AS434" s="208"/>
      <c r="AT434" s="337"/>
      <c r="AU434" s="208" t="s">
        <v>718</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718</v>
      </c>
      <c r="AF435" s="208"/>
      <c r="AG435" s="208"/>
      <c r="AH435" s="337"/>
      <c r="AI435" s="336" t="s">
        <v>718</v>
      </c>
      <c r="AJ435" s="208"/>
      <c r="AK435" s="208"/>
      <c r="AL435" s="208"/>
      <c r="AM435" s="336" t="s">
        <v>780</v>
      </c>
      <c r="AN435" s="208"/>
      <c r="AO435" s="208"/>
      <c r="AP435" s="337"/>
      <c r="AQ435" s="336" t="s">
        <v>718</v>
      </c>
      <c r="AR435" s="208"/>
      <c r="AS435" s="208"/>
      <c r="AT435" s="337"/>
      <c r="AU435" s="208" t="s">
        <v>718</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5"/>
      <c r="AJ457" s="335"/>
      <c r="AK457" s="335"/>
      <c r="AL457" s="157"/>
      <c r="AM457" s="335"/>
      <c r="AN457" s="335"/>
      <c r="AO457" s="335"/>
      <c r="AP457" s="157"/>
      <c r="AQ457" s="250" t="s">
        <v>718</v>
      </c>
      <c r="AR457" s="201"/>
      <c r="AS457" s="136" t="s">
        <v>233</v>
      </c>
      <c r="AT457" s="137"/>
      <c r="AU457" s="201" t="s">
        <v>718</v>
      </c>
      <c r="AV457" s="201"/>
      <c r="AW457" s="136" t="s">
        <v>179</v>
      </c>
      <c r="AX457" s="196"/>
      <c r="AY457">
        <f>$AY$456</f>
        <v>1</v>
      </c>
    </row>
    <row r="458" spans="1:51" ht="23.25" customHeight="1" x14ac:dyDescent="0.15">
      <c r="A458" s="190"/>
      <c r="B458" s="187"/>
      <c r="C458" s="181"/>
      <c r="D458" s="187"/>
      <c r="E458" s="338"/>
      <c r="F458" s="339"/>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6" t="s">
        <v>718</v>
      </c>
      <c r="AF458" s="208"/>
      <c r="AG458" s="208"/>
      <c r="AH458" s="208"/>
      <c r="AI458" s="336" t="s">
        <v>718</v>
      </c>
      <c r="AJ458" s="208"/>
      <c r="AK458" s="208"/>
      <c r="AL458" s="208"/>
      <c r="AM458" s="336" t="s">
        <v>781</v>
      </c>
      <c r="AN458" s="208"/>
      <c r="AO458" s="208"/>
      <c r="AP458" s="337"/>
      <c r="AQ458" s="336" t="s">
        <v>718</v>
      </c>
      <c r="AR458" s="208"/>
      <c r="AS458" s="208"/>
      <c r="AT458" s="337"/>
      <c r="AU458" s="208" t="s">
        <v>718</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6" t="s">
        <v>718</v>
      </c>
      <c r="AF459" s="208"/>
      <c r="AG459" s="208"/>
      <c r="AH459" s="337"/>
      <c r="AI459" s="336" t="s">
        <v>718</v>
      </c>
      <c r="AJ459" s="208"/>
      <c r="AK459" s="208"/>
      <c r="AL459" s="208"/>
      <c r="AM459" s="336" t="s">
        <v>779</v>
      </c>
      <c r="AN459" s="208"/>
      <c r="AO459" s="208"/>
      <c r="AP459" s="337"/>
      <c r="AQ459" s="336" t="s">
        <v>718</v>
      </c>
      <c r="AR459" s="208"/>
      <c r="AS459" s="208"/>
      <c r="AT459" s="337"/>
      <c r="AU459" s="208" t="s">
        <v>718</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718</v>
      </c>
      <c r="AF460" s="208"/>
      <c r="AG460" s="208"/>
      <c r="AH460" s="337"/>
      <c r="AI460" s="336" t="s">
        <v>718</v>
      </c>
      <c r="AJ460" s="208"/>
      <c r="AK460" s="208"/>
      <c r="AL460" s="208"/>
      <c r="AM460" s="336" t="s">
        <v>779</v>
      </c>
      <c r="AN460" s="208"/>
      <c r="AO460" s="208"/>
      <c r="AP460" s="337"/>
      <c r="AQ460" s="336" t="s">
        <v>718</v>
      </c>
      <c r="AR460" s="208"/>
      <c r="AS460" s="208"/>
      <c r="AT460" s="337"/>
      <c r="AU460" s="208" t="s">
        <v>718</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755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400</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752</v>
      </c>
      <c r="AE702" s="342"/>
      <c r="AF702" s="342"/>
      <c r="AG702" s="379" t="s">
        <v>758</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752</v>
      </c>
      <c r="AE703" s="323"/>
      <c r="AF703" s="323"/>
      <c r="AG703" s="104" t="s">
        <v>759</v>
      </c>
      <c r="AH703" s="105"/>
      <c r="AI703" s="105"/>
      <c r="AJ703" s="105"/>
      <c r="AK703" s="105"/>
      <c r="AL703" s="105"/>
      <c r="AM703" s="105"/>
      <c r="AN703" s="105"/>
      <c r="AO703" s="105"/>
      <c r="AP703" s="105"/>
      <c r="AQ703" s="105"/>
      <c r="AR703" s="105"/>
      <c r="AS703" s="105"/>
      <c r="AT703" s="105"/>
      <c r="AU703" s="105"/>
      <c r="AV703" s="105"/>
      <c r="AW703" s="105"/>
      <c r="AX703" s="106"/>
    </row>
    <row r="704" spans="1:51" ht="40.1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752</v>
      </c>
      <c r="AE704" s="781"/>
      <c r="AF704" s="781"/>
      <c r="AG704" s="168" t="s">
        <v>794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760</v>
      </c>
      <c r="AE705" s="713"/>
      <c r="AF705" s="713"/>
      <c r="AG705" s="128" t="s">
        <v>753</v>
      </c>
      <c r="AH705" s="108"/>
      <c r="AI705" s="108"/>
      <c r="AJ705" s="108"/>
      <c r="AK705" s="108"/>
      <c r="AL705" s="108"/>
      <c r="AM705" s="108"/>
      <c r="AN705" s="108"/>
      <c r="AO705" s="108"/>
      <c r="AP705" s="108"/>
      <c r="AQ705" s="108"/>
      <c r="AR705" s="108"/>
      <c r="AS705" s="108"/>
      <c r="AT705" s="108"/>
      <c r="AU705" s="108"/>
      <c r="AV705" s="108"/>
      <c r="AW705" s="108"/>
      <c r="AX705" s="129"/>
    </row>
    <row r="706" spans="1:50" ht="35.450000000000003" customHeight="1" x14ac:dyDescent="0.15">
      <c r="A706" s="640"/>
      <c r="B706" s="641"/>
      <c r="C706" s="792"/>
      <c r="D706" s="793"/>
      <c r="E706" s="728" t="s">
        <v>380</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761</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4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761</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4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760</v>
      </c>
      <c r="AE708" s="603"/>
      <c r="AF708" s="603"/>
      <c r="AG708" s="740" t="s">
        <v>753</v>
      </c>
      <c r="AH708" s="741"/>
      <c r="AI708" s="741"/>
      <c r="AJ708" s="741"/>
      <c r="AK708" s="741"/>
      <c r="AL708" s="741"/>
      <c r="AM708" s="741"/>
      <c r="AN708" s="741"/>
      <c r="AO708" s="741"/>
      <c r="AP708" s="741"/>
      <c r="AQ708" s="741"/>
      <c r="AR708" s="741"/>
      <c r="AS708" s="741"/>
      <c r="AT708" s="741"/>
      <c r="AU708" s="741"/>
      <c r="AV708" s="741"/>
      <c r="AW708" s="741"/>
      <c r="AX708" s="742"/>
    </row>
    <row r="709" spans="1:50" ht="26.4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752</v>
      </c>
      <c r="AE709" s="323"/>
      <c r="AF709" s="323"/>
      <c r="AG709" s="104" t="s">
        <v>762</v>
      </c>
      <c r="AH709" s="105"/>
      <c r="AI709" s="105"/>
      <c r="AJ709" s="105"/>
      <c r="AK709" s="105"/>
      <c r="AL709" s="105"/>
      <c r="AM709" s="105"/>
      <c r="AN709" s="105"/>
      <c r="AO709" s="105"/>
      <c r="AP709" s="105"/>
      <c r="AQ709" s="105"/>
      <c r="AR709" s="105"/>
      <c r="AS709" s="105"/>
      <c r="AT709" s="105"/>
      <c r="AU709" s="105"/>
      <c r="AV709" s="105"/>
      <c r="AW709" s="105"/>
      <c r="AX709" s="106"/>
    </row>
    <row r="710" spans="1:50" ht="26.4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760</v>
      </c>
      <c r="AE710" s="323"/>
      <c r="AF710" s="323"/>
      <c r="AG710" s="104" t="s">
        <v>784</v>
      </c>
      <c r="AH710" s="105"/>
      <c r="AI710" s="105"/>
      <c r="AJ710" s="105"/>
      <c r="AK710" s="105"/>
      <c r="AL710" s="105"/>
      <c r="AM710" s="105"/>
      <c r="AN710" s="105"/>
      <c r="AO710" s="105"/>
      <c r="AP710" s="105"/>
      <c r="AQ710" s="105"/>
      <c r="AR710" s="105"/>
      <c r="AS710" s="105"/>
      <c r="AT710" s="105"/>
      <c r="AU710" s="105"/>
      <c r="AV710" s="105"/>
      <c r="AW710" s="105"/>
      <c r="AX710" s="106"/>
    </row>
    <row r="711" spans="1:50" ht="26.4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752</v>
      </c>
      <c r="AE711" s="323"/>
      <c r="AF711" s="323"/>
      <c r="AG711" s="104" t="s">
        <v>763</v>
      </c>
      <c r="AH711" s="105"/>
      <c r="AI711" s="105"/>
      <c r="AJ711" s="105"/>
      <c r="AK711" s="105"/>
      <c r="AL711" s="105"/>
      <c r="AM711" s="105"/>
      <c r="AN711" s="105"/>
      <c r="AO711" s="105"/>
      <c r="AP711" s="105"/>
      <c r="AQ711" s="105"/>
      <c r="AR711" s="105"/>
      <c r="AS711" s="105"/>
      <c r="AT711" s="105"/>
      <c r="AU711" s="105"/>
      <c r="AV711" s="105"/>
      <c r="AW711" s="105"/>
      <c r="AX711" s="106"/>
    </row>
    <row r="712" spans="1:50" ht="26.4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752</v>
      </c>
      <c r="AE712" s="781"/>
      <c r="AF712" s="781"/>
      <c r="AG712" s="805" t="s">
        <v>764</v>
      </c>
      <c r="AH712" s="806"/>
      <c r="AI712" s="806"/>
      <c r="AJ712" s="806"/>
      <c r="AK712" s="806"/>
      <c r="AL712" s="806"/>
      <c r="AM712" s="806"/>
      <c r="AN712" s="806"/>
      <c r="AO712" s="806"/>
      <c r="AP712" s="806"/>
      <c r="AQ712" s="806"/>
      <c r="AR712" s="806"/>
      <c r="AS712" s="806"/>
      <c r="AT712" s="806"/>
      <c r="AU712" s="806"/>
      <c r="AV712" s="806"/>
      <c r="AW712" s="806"/>
      <c r="AX712" s="807"/>
    </row>
    <row r="713" spans="1:50" ht="26.4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760</v>
      </c>
      <c r="AE713" s="323"/>
      <c r="AF713" s="661"/>
      <c r="AG713" s="104" t="s">
        <v>753</v>
      </c>
      <c r="AH713" s="105"/>
      <c r="AI713" s="105"/>
      <c r="AJ713" s="105"/>
      <c r="AK713" s="105"/>
      <c r="AL713" s="105"/>
      <c r="AM713" s="105"/>
      <c r="AN713" s="105"/>
      <c r="AO713" s="105"/>
      <c r="AP713" s="105"/>
      <c r="AQ713" s="105"/>
      <c r="AR713" s="105"/>
      <c r="AS713" s="105"/>
      <c r="AT713" s="105"/>
      <c r="AU713" s="105"/>
      <c r="AV713" s="105"/>
      <c r="AW713" s="105"/>
      <c r="AX713" s="106"/>
    </row>
    <row r="714" spans="1:50" ht="26.4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752</v>
      </c>
      <c r="AE714" s="803"/>
      <c r="AF714" s="804"/>
      <c r="AG714" s="734" t="s">
        <v>765</v>
      </c>
      <c r="AH714" s="735"/>
      <c r="AI714" s="735"/>
      <c r="AJ714" s="735"/>
      <c r="AK714" s="735"/>
      <c r="AL714" s="735"/>
      <c r="AM714" s="735"/>
      <c r="AN714" s="735"/>
      <c r="AO714" s="735"/>
      <c r="AP714" s="735"/>
      <c r="AQ714" s="735"/>
      <c r="AR714" s="735"/>
      <c r="AS714" s="735"/>
      <c r="AT714" s="735"/>
      <c r="AU714" s="735"/>
      <c r="AV714" s="735"/>
      <c r="AW714" s="735"/>
      <c r="AX714" s="736"/>
    </row>
    <row r="715" spans="1:50" ht="84.7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792</v>
      </c>
      <c r="AE715" s="603"/>
      <c r="AF715" s="654"/>
      <c r="AG715" s="740" t="s">
        <v>793</v>
      </c>
      <c r="AH715" s="741"/>
      <c r="AI715" s="741"/>
      <c r="AJ715" s="741"/>
      <c r="AK715" s="741"/>
      <c r="AL715" s="741"/>
      <c r="AM715" s="741"/>
      <c r="AN715" s="741"/>
      <c r="AO715" s="741"/>
      <c r="AP715" s="741"/>
      <c r="AQ715" s="741"/>
      <c r="AR715" s="741"/>
      <c r="AS715" s="741"/>
      <c r="AT715" s="741"/>
      <c r="AU715" s="741"/>
      <c r="AV715" s="741"/>
      <c r="AW715" s="741"/>
      <c r="AX715" s="742"/>
    </row>
    <row r="716" spans="1:50" ht="35.450000000000003"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752</v>
      </c>
      <c r="AE716" s="625"/>
      <c r="AF716" s="625"/>
      <c r="AG716" s="104" t="s">
        <v>766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752</v>
      </c>
      <c r="AE717" s="323"/>
      <c r="AF717" s="323"/>
      <c r="AG717" s="104" t="s">
        <v>767</v>
      </c>
      <c r="AH717" s="105"/>
      <c r="AI717" s="105"/>
      <c r="AJ717" s="105"/>
      <c r="AK717" s="105"/>
      <c r="AL717" s="105"/>
      <c r="AM717" s="105"/>
      <c r="AN717" s="105"/>
      <c r="AO717" s="105"/>
      <c r="AP717" s="105"/>
      <c r="AQ717" s="105"/>
      <c r="AR717" s="105"/>
      <c r="AS717" s="105"/>
      <c r="AT717" s="105"/>
      <c r="AU717" s="105"/>
      <c r="AV717" s="105"/>
      <c r="AW717" s="105"/>
      <c r="AX717" s="106"/>
    </row>
    <row r="718" spans="1:50" ht="34.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752</v>
      </c>
      <c r="AE718" s="323"/>
      <c r="AF718" s="323"/>
      <c r="AG718" s="130" t="s">
        <v>768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760</v>
      </c>
      <c r="AE719" s="603"/>
      <c r="AF719" s="603"/>
      <c r="AG719" s="128" t="s">
        <v>753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7" customHeight="1" x14ac:dyDescent="0.15">
      <c r="A726" s="638" t="s">
        <v>48</v>
      </c>
      <c r="B726" s="797"/>
      <c r="C726" s="810" t="s">
        <v>53</v>
      </c>
      <c r="D726" s="832"/>
      <c r="E726" s="832"/>
      <c r="F726" s="833"/>
      <c r="G726" s="576" t="s">
        <v>769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7" customHeight="1" thickBot="1" x14ac:dyDescent="0.2">
      <c r="A727" s="798"/>
      <c r="B727" s="799"/>
      <c r="C727" s="746" t="s">
        <v>57</v>
      </c>
      <c r="D727" s="747"/>
      <c r="E727" s="747"/>
      <c r="F727" s="748"/>
      <c r="G727" s="574" t="s">
        <v>770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7"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7"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7"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670</v>
      </c>
      <c r="B737" s="211"/>
      <c r="C737" s="211"/>
      <c r="D737" s="212"/>
      <c r="E737" s="950" t="s">
        <v>744</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395</v>
      </c>
      <c r="B738" s="361"/>
      <c r="C738" s="361"/>
      <c r="D738" s="361"/>
      <c r="E738" s="950" t="s">
        <v>745</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394</v>
      </c>
      <c r="B739" s="361"/>
      <c r="C739" s="361"/>
      <c r="D739" s="361"/>
      <c r="E739" s="950" t="s">
        <v>745</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393</v>
      </c>
      <c r="B740" s="361"/>
      <c r="C740" s="361"/>
      <c r="D740" s="361"/>
      <c r="E740" s="950" t="s">
        <v>746</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392</v>
      </c>
      <c r="B741" s="361"/>
      <c r="C741" s="361"/>
      <c r="D741" s="361"/>
      <c r="E741" s="950" t="s">
        <v>747</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391</v>
      </c>
      <c r="B742" s="361"/>
      <c r="C742" s="361"/>
      <c r="D742" s="361"/>
      <c r="E742" s="950" t="s">
        <v>748</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390</v>
      </c>
      <c r="B743" s="361"/>
      <c r="C743" s="361"/>
      <c r="D743" s="361"/>
      <c r="E743" s="950" t="s">
        <v>749</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389</v>
      </c>
      <c r="B744" s="361"/>
      <c r="C744" s="361"/>
      <c r="D744" s="361"/>
      <c r="E744" s="950" t="s">
        <v>750</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388</v>
      </c>
      <c r="B745" s="361"/>
      <c r="C745" s="361"/>
      <c r="D745" s="361"/>
      <c r="E745" s="987" t="s">
        <v>751</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543</v>
      </c>
      <c r="B746" s="361"/>
      <c r="C746" s="361"/>
      <c r="D746" s="361"/>
      <c r="E746" s="956" t="s">
        <v>709</v>
      </c>
      <c r="F746" s="954"/>
      <c r="G746" s="954"/>
      <c r="H746" s="100" t="str">
        <f>IF(E746="","","-")</f>
        <v>-</v>
      </c>
      <c r="I746" s="954"/>
      <c r="J746" s="954"/>
      <c r="K746" s="100" t="str">
        <f>IF(I746="","","-")</f>
        <v/>
      </c>
      <c r="L746" s="955">
        <v>91</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507</v>
      </c>
      <c r="B747" s="361"/>
      <c r="C747" s="361"/>
      <c r="D747" s="361"/>
      <c r="E747" s="956" t="s">
        <v>709</v>
      </c>
      <c r="F747" s="954"/>
      <c r="G747" s="954"/>
      <c r="H747" s="100" t="str">
        <f>IF(E747="","","-")</f>
        <v>-</v>
      </c>
      <c r="I747" s="954"/>
      <c r="J747" s="954"/>
      <c r="K747" s="100" t="str">
        <f>IF(I747="","","-")</f>
        <v/>
      </c>
      <c r="L747" s="955">
        <v>93</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382</v>
      </c>
      <c r="B748" s="613"/>
      <c r="C748" s="613"/>
      <c r="D748" s="613"/>
      <c r="E748" s="613"/>
      <c r="F748" s="614"/>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450000000000003"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384</v>
      </c>
      <c r="B787" s="627"/>
      <c r="C787" s="627"/>
      <c r="D787" s="627"/>
      <c r="E787" s="627"/>
      <c r="F787" s="628"/>
      <c r="G787" s="593" t="s">
        <v>791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360</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771</v>
      </c>
      <c r="H789" s="669"/>
      <c r="I789" s="669"/>
      <c r="J789" s="669"/>
      <c r="K789" s="670"/>
      <c r="L789" s="662" t="s">
        <v>772</v>
      </c>
      <c r="M789" s="663"/>
      <c r="N789" s="663"/>
      <c r="O789" s="663"/>
      <c r="P789" s="663"/>
      <c r="Q789" s="663"/>
      <c r="R789" s="663"/>
      <c r="S789" s="663"/>
      <c r="T789" s="663"/>
      <c r="U789" s="663"/>
      <c r="V789" s="663"/>
      <c r="W789" s="663"/>
      <c r="X789" s="664"/>
      <c r="Y789" s="382">
        <v>13</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13</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167.25" customHeight="1" x14ac:dyDescent="0.15">
      <c r="A845" s="370">
        <v>1</v>
      </c>
      <c r="B845" s="370">
        <v>1</v>
      </c>
      <c r="C845" s="358" t="s">
        <v>774</v>
      </c>
      <c r="D845" s="343"/>
      <c r="E845" s="343"/>
      <c r="F845" s="343"/>
      <c r="G845" s="343"/>
      <c r="H845" s="343"/>
      <c r="I845" s="343"/>
      <c r="J845" s="344" t="s">
        <v>753</v>
      </c>
      <c r="K845" s="345"/>
      <c r="L845" s="345"/>
      <c r="M845" s="345"/>
      <c r="N845" s="345"/>
      <c r="O845" s="345"/>
      <c r="P845" s="359" t="s">
        <v>775</v>
      </c>
      <c r="Q845" s="346"/>
      <c r="R845" s="346"/>
      <c r="S845" s="346"/>
      <c r="T845" s="346"/>
      <c r="U845" s="346"/>
      <c r="V845" s="346"/>
      <c r="W845" s="346"/>
      <c r="X845" s="346"/>
      <c r="Y845" s="347">
        <v>13</v>
      </c>
      <c r="Z845" s="348"/>
      <c r="AA845" s="348"/>
      <c r="AB845" s="349"/>
      <c r="AC845" s="350" t="s">
        <v>80</v>
      </c>
      <c r="AD845" s="351"/>
      <c r="AE845" s="351"/>
      <c r="AF845" s="351"/>
      <c r="AG845" s="351"/>
      <c r="AH845" s="366" t="s">
        <v>753</v>
      </c>
      <c r="AI845" s="367"/>
      <c r="AJ845" s="367"/>
      <c r="AK845" s="367"/>
      <c r="AL845" s="354" t="s">
        <v>753</v>
      </c>
      <c r="AM845" s="355"/>
      <c r="AN845" s="355"/>
      <c r="AO845" s="356"/>
      <c r="AP845" s="357" t="s">
        <v>773</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t="s">
        <v>753</v>
      </c>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7"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4" manualBreakCount="4">
    <brk id="50" max="49" man="1"/>
    <brk id="699" max="49" man="1"/>
    <brk id="735" max="49" man="1"/>
    <brk id="8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2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25" style="13" hidden="1" customWidth="1"/>
    <col min="19" max="19" width="4" style="13" hidden="1" customWidth="1"/>
    <col min="20" max="20" width="8.75"/>
    <col min="21" max="21" width="9" style="28"/>
    <col min="22" max="22" width="3.25" style="28" customWidth="1"/>
    <col min="23" max="23" width="12.25" style="28" bestFit="1" customWidth="1"/>
    <col min="24" max="24" width="3.75" style="28" customWidth="1"/>
    <col min="25" max="25" width="12.25" style="33" bestFit="1" customWidth="1"/>
    <col min="26" max="26" width="12.125" style="28" customWidth="1"/>
    <col min="27" max="27" width="11.2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356</v>
      </c>
    </row>
    <row r="2" spans="1:42" ht="13.7" customHeight="1" x14ac:dyDescent="0.15">
      <c r="A2" s="14" t="s">
        <v>85</v>
      </c>
      <c r="B2" s="15"/>
      <c r="C2" s="13" t="str">
        <f>IF(B2="","",A2)</f>
        <v/>
      </c>
      <c r="D2" s="13" t="str">
        <f>IF(C2="","",IF(D1&lt;&gt;"",CONCATENATE(D1,"、",C2),C2))</f>
        <v/>
      </c>
      <c r="F2" s="12" t="s">
        <v>72</v>
      </c>
      <c r="G2" s="17" t="s">
        <v>752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371</v>
      </c>
      <c r="AI2" s="51" t="s">
        <v>404</v>
      </c>
      <c r="AK2" s="51" t="s">
        <v>260</v>
      </c>
      <c r="AM2" s="82"/>
      <c r="AN2" s="82"/>
      <c r="AP2" s="53" t="s">
        <v>371</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372</v>
      </c>
      <c r="AI3" s="51" t="s">
        <v>253</v>
      </c>
      <c r="AK3" s="51" t="str">
        <f>CHAR(CODE(AK2)+1)</f>
        <v>B</v>
      </c>
      <c r="AM3" s="82"/>
      <c r="AN3" s="82"/>
      <c r="AP3" s="53" t="s">
        <v>372</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672</v>
      </c>
      <c r="W4" s="32" t="s">
        <v>151</v>
      </c>
      <c r="Y4" s="32" t="s">
        <v>416</v>
      </c>
      <c r="Z4" s="32" t="s">
        <v>547</v>
      </c>
      <c r="AA4" s="94" t="s">
        <v>510</v>
      </c>
      <c r="AB4" s="94" t="s">
        <v>641</v>
      </c>
      <c r="AC4" s="94" t="s">
        <v>137</v>
      </c>
      <c r="AD4" s="28"/>
      <c r="AE4" s="43" t="s">
        <v>176</v>
      </c>
      <c r="AF4" s="30"/>
      <c r="AG4" s="53" t="s">
        <v>373</v>
      </c>
      <c r="AI4" s="51" t="s">
        <v>255</v>
      </c>
      <c r="AK4" s="51" t="str">
        <f t="shared" ref="AK4:AK49" si="7">CHAR(CODE(AK3)+1)</f>
        <v>C</v>
      </c>
      <c r="AM4" s="82"/>
      <c r="AN4" s="82"/>
      <c r="AP4" s="53" t="s">
        <v>373</v>
      </c>
    </row>
    <row r="5" spans="1:42" ht="13.7"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696</v>
      </c>
      <c r="Y5" s="32" t="s">
        <v>417</v>
      </c>
      <c r="Z5" s="32" t="s">
        <v>548</v>
      </c>
      <c r="AA5" s="94" t="s">
        <v>511</v>
      </c>
      <c r="AB5" s="94" t="s">
        <v>642</v>
      </c>
      <c r="AC5" s="94" t="s">
        <v>177</v>
      </c>
      <c r="AD5" s="31"/>
      <c r="AE5" s="43" t="s">
        <v>383</v>
      </c>
      <c r="AF5" s="30"/>
      <c r="AG5" s="53" t="s">
        <v>374</v>
      </c>
      <c r="AI5" s="51" t="s">
        <v>413</v>
      </c>
      <c r="AK5" s="51" t="str">
        <f t="shared" si="7"/>
        <v>D</v>
      </c>
      <c r="AP5" s="53" t="s">
        <v>374</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385</v>
      </c>
      <c r="W6" s="32" t="s">
        <v>152</v>
      </c>
      <c r="Y6" s="32" t="s">
        <v>418</v>
      </c>
      <c r="Z6" s="32" t="s">
        <v>549</v>
      </c>
      <c r="AA6" s="94" t="s">
        <v>512</v>
      </c>
      <c r="AB6" s="94" t="s">
        <v>643</v>
      </c>
      <c r="AC6" s="94" t="s">
        <v>138</v>
      </c>
      <c r="AD6" s="31"/>
      <c r="AE6" s="43" t="s">
        <v>381</v>
      </c>
      <c r="AF6" s="30"/>
      <c r="AG6" s="53" t="s">
        <v>375</v>
      </c>
      <c r="AI6" s="51" t="s">
        <v>414</v>
      </c>
      <c r="AK6" s="51" t="str">
        <f>CHAR(CODE(AK5)+1)</f>
        <v>E</v>
      </c>
      <c r="AP6" s="53" t="s">
        <v>375</v>
      </c>
    </row>
    <row r="7" spans="1:42" ht="13.7"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419</v>
      </c>
      <c r="Z7" s="32" t="s">
        <v>550</v>
      </c>
      <c r="AA7" s="94" t="s">
        <v>513</v>
      </c>
      <c r="AB7" s="94" t="s">
        <v>644</v>
      </c>
      <c r="AC7" s="31"/>
      <c r="AD7" s="31"/>
      <c r="AE7" s="32" t="s">
        <v>138</v>
      </c>
      <c r="AF7" s="30"/>
      <c r="AG7" s="53" t="s">
        <v>376</v>
      </c>
      <c r="AH7" s="85"/>
      <c r="AI7" s="53" t="s">
        <v>398</v>
      </c>
      <c r="AK7" s="51" t="str">
        <f>CHAR(CODE(AK6)+1)</f>
        <v>F</v>
      </c>
      <c r="AP7" s="53" t="s">
        <v>376</v>
      </c>
    </row>
    <row r="8" spans="1:42" ht="13.7"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752</v>
      </c>
      <c r="R8" s="13" t="str">
        <f t="shared" si="3"/>
        <v>その他</v>
      </c>
      <c r="S8" s="13" t="str">
        <f t="shared" si="4"/>
        <v>その他</v>
      </c>
      <c r="T8" s="13"/>
      <c r="U8" s="32" t="s">
        <v>411</v>
      </c>
      <c r="W8" s="32" t="s">
        <v>154</v>
      </c>
      <c r="Y8" s="32" t="s">
        <v>420</v>
      </c>
      <c r="Z8" s="32" t="s">
        <v>551</v>
      </c>
      <c r="AA8" s="94" t="s">
        <v>514</v>
      </c>
      <c r="AB8" s="94" t="s">
        <v>645</v>
      </c>
      <c r="AC8" s="31"/>
      <c r="AD8" s="31"/>
      <c r="AE8" s="31"/>
      <c r="AF8" s="30"/>
      <c r="AG8" s="53" t="s">
        <v>377</v>
      </c>
      <c r="AI8" s="51" t="s">
        <v>399</v>
      </c>
      <c r="AK8" s="51" t="str">
        <f t="shared" si="7"/>
        <v>G</v>
      </c>
      <c r="AP8" s="53" t="s">
        <v>377</v>
      </c>
    </row>
    <row r="9" spans="1:42" ht="13.7"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378</v>
      </c>
      <c r="AI9" s="81"/>
      <c r="AK9" s="51" t="str">
        <f t="shared" si="7"/>
        <v>H</v>
      </c>
      <c r="AP9" s="53" t="s">
        <v>378</v>
      </c>
    </row>
    <row r="10" spans="1:42" ht="13.7"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その他</v>
      </c>
      <c r="Q10" s="19"/>
      <c r="T10" s="13"/>
      <c r="W10" s="32" t="s">
        <v>156</v>
      </c>
      <c r="Y10" s="32" t="s">
        <v>422</v>
      </c>
      <c r="Z10" s="32" t="s">
        <v>553</v>
      </c>
      <c r="AA10" s="94" t="s">
        <v>516</v>
      </c>
      <c r="AB10" s="94" t="s">
        <v>647</v>
      </c>
      <c r="AC10" s="31"/>
      <c r="AD10" s="31"/>
      <c r="AE10" s="31"/>
      <c r="AF10" s="30"/>
      <c r="AG10" s="53" t="s">
        <v>361</v>
      </c>
      <c r="AK10" s="51" t="str">
        <f t="shared" si="7"/>
        <v>I</v>
      </c>
      <c r="AP10" s="51" t="s">
        <v>357</v>
      </c>
    </row>
    <row r="11" spans="1:42" ht="13.7"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752</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364</v>
      </c>
      <c r="AK11" s="51" t="str">
        <f t="shared" si="7"/>
        <v>J</v>
      </c>
    </row>
    <row r="12" spans="1:42" ht="13.7"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362</v>
      </c>
      <c r="AK12" s="51" t="str">
        <f t="shared" si="7"/>
        <v>K</v>
      </c>
    </row>
    <row r="13" spans="1:42" ht="13.7"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363</v>
      </c>
      <c r="AK13" s="51" t="str">
        <f t="shared" si="7"/>
        <v>L</v>
      </c>
    </row>
    <row r="14" spans="1:42" ht="13.7"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7"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7" customHeight="1" x14ac:dyDescent="0.15">
      <c r="A16" s="14" t="s">
        <v>98</v>
      </c>
      <c r="B16" s="15" t="s">
        <v>752</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7" customHeight="1" x14ac:dyDescent="0.15">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7" customHeight="1" x14ac:dyDescent="0.15">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7" customHeight="1" x14ac:dyDescent="0.15">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7" customHeight="1" x14ac:dyDescent="0.15">
      <c r="A20" s="14" t="s">
        <v>311</v>
      </c>
      <c r="B20" s="15"/>
      <c r="C20" s="13" t="str">
        <f t="shared" si="9"/>
        <v/>
      </c>
      <c r="D20" s="13" t="str">
        <f t="shared" si="8"/>
        <v>地球温暖化対策</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7" customHeight="1" x14ac:dyDescent="0.15">
      <c r="A21" s="14" t="s">
        <v>312</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7" customHeight="1" x14ac:dyDescent="0.15">
      <c r="A22" s="14" t="s">
        <v>313</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7" customHeight="1" x14ac:dyDescent="0.15">
      <c r="A23" s="14" t="s">
        <v>314</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7" customHeight="1" x14ac:dyDescent="0.15">
      <c r="A24" s="88" t="s">
        <v>402</v>
      </c>
      <c r="B24" s="15"/>
      <c r="C24" s="13" t="str">
        <f t="shared" si="9"/>
        <v/>
      </c>
      <c r="D24" s="13" t="str">
        <f>IF(C24="",D23,IF(D23&lt;&gt;"",CONCATENATE(D23,"、",C24),C24))</f>
        <v>地球温暖化対策</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7"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7"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7" customHeight="1" x14ac:dyDescent="0.15">
      <c r="A27" s="13" t="str">
        <f>IF(D24="", "-", D24)</f>
        <v>地球温暖化対策</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7"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7"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7"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7"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7"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7"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7"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7"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7"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7"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7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388</v>
      </c>
      <c r="AF2" s="1026"/>
      <c r="AG2" s="1026"/>
      <c r="AH2" s="1026"/>
      <c r="AI2" s="1026" t="s">
        <v>410</v>
      </c>
      <c r="AJ2" s="1026"/>
      <c r="AK2" s="1026"/>
      <c r="AL2" s="556"/>
      <c r="AM2" s="1026" t="s">
        <v>507</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7"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7"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7"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388</v>
      </c>
      <c r="AF9" s="1026"/>
      <c r="AG9" s="1026"/>
      <c r="AH9" s="1026"/>
      <c r="AI9" s="1026" t="s">
        <v>410</v>
      </c>
      <c r="AJ9" s="1026"/>
      <c r="AK9" s="1026"/>
      <c r="AL9" s="556"/>
      <c r="AM9" s="1026" t="s">
        <v>507</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7"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7"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7"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388</v>
      </c>
      <c r="AF16" s="1026"/>
      <c r="AG16" s="1026"/>
      <c r="AH16" s="1026"/>
      <c r="AI16" s="1026" t="s">
        <v>410</v>
      </c>
      <c r="AJ16" s="1026"/>
      <c r="AK16" s="1026"/>
      <c r="AL16" s="556"/>
      <c r="AM16" s="1026" t="s">
        <v>507</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7"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7"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7"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388</v>
      </c>
      <c r="AF23" s="1026"/>
      <c r="AG23" s="1026"/>
      <c r="AH23" s="1026"/>
      <c r="AI23" s="1026" t="s">
        <v>410</v>
      </c>
      <c r="AJ23" s="1026"/>
      <c r="AK23" s="1026"/>
      <c r="AL23" s="556"/>
      <c r="AM23" s="1026" t="s">
        <v>507</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7"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7"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7"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388</v>
      </c>
      <c r="AF30" s="1026"/>
      <c r="AG30" s="1026"/>
      <c r="AH30" s="1026"/>
      <c r="AI30" s="1026" t="s">
        <v>410</v>
      </c>
      <c r="AJ30" s="1026"/>
      <c r="AK30" s="1026"/>
      <c r="AL30" s="556"/>
      <c r="AM30" s="1026" t="s">
        <v>507</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7"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7"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7"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388</v>
      </c>
      <c r="AF37" s="1026"/>
      <c r="AG37" s="1026"/>
      <c r="AH37" s="1026"/>
      <c r="AI37" s="1026" t="s">
        <v>410</v>
      </c>
      <c r="AJ37" s="1026"/>
      <c r="AK37" s="1026"/>
      <c r="AL37" s="556"/>
      <c r="AM37" s="1026" t="s">
        <v>507</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7"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7"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7"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388</v>
      </c>
      <c r="AF44" s="1026"/>
      <c r="AG44" s="1026"/>
      <c r="AH44" s="1026"/>
      <c r="AI44" s="1026" t="s">
        <v>410</v>
      </c>
      <c r="AJ44" s="1026"/>
      <c r="AK44" s="1026"/>
      <c r="AL44" s="556"/>
      <c r="AM44" s="1026" t="s">
        <v>507</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7"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7"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7"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388</v>
      </c>
      <c r="AF51" s="1026"/>
      <c r="AG51" s="1026"/>
      <c r="AH51" s="1026"/>
      <c r="AI51" s="1026" t="s">
        <v>410</v>
      </c>
      <c r="AJ51" s="1026"/>
      <c r="AK51" s="1026"/>
      <c r="AL51" s="556"/>
      <c r="AM51" s="1026" t="s">
        <v>507</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7"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7"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7"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388</v>
      </c>
      <c r="AF58" s="1026"/>
      <c r="AG58" s="1026"/>
      <c r="AH58" s="1026"/>
      <c r="AI58" s="1026" t="s">
        <v>410</v>
      </c>
      <c r="AJ58" s="1026"/>
      <c r="AK58" s="1026"/>
      <c r="AL58" s="556"/>
      <c r="AM58" s="1026" t="s">
        <v>507</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7"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7"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7"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388</v>
      </c>
      <c r="AF65" s="1026"/>
      <c r="AG65" s="1026"/>
      <c r="AH65" s="1026"/>
      <c r="AI65" s="1026" t="s">
        <v>410</v>
      </c>
      <c r="AJ65" s="1026"/>
      <c r="AK65" s="1026"/>
      <c r="AL65" s="556"/>
      <c r="AM65" s="1026" t="s">
        <v>507</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7"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7"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7"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75" style="34" customWidth="1"/>
    <col min="50" max="50" width="4.2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365</v>
      </c>
      <c r="H2" s="594"/>
      <c r="I2" s="594"/>
      <c r="J2" s="594"/>
      <c r="K2" s="594"/>
      <c r="L2" s="594"/>
      <c r="M2" s="594"/>
      <c r="N2" s="594"/>
      <c r="O2" s="594"/>
      <c r="P2" s="594"/>
      <c r="Q2" s="594"/>
      <c r="R2" s="594"/>
      <c r="S2" s="594"/>
      <c r="T2" s="594"/>
      <c r="U2" s="594"/>
      <c r="V2" s="594"/>
      <c r="W2" s="594"/>
      <c r="X2" s="594"/>
      <c r="Y2" s="594"/>
      <c r="Z2" s="594"/>
      <c r="AA2" s="594"/>
      <c r="AB2" s="595"/>
      <c r="AC2" s="593" t="s">
        <v>367</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75" style="34" customWidth="1"/>
    <col min="3" max="33" width="2.75" style="70" customWidth="1"/>
    <col min="34" max="37" width="3.25" style="70" customWidth="1"/>
    <col min="38" max="41" width="2.7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4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4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4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4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4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4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4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4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4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4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4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4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4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4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4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4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4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4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4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4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4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4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4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4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4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4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4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4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4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4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4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4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4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4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4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4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4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4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4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4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4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4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4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4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4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4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4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4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4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4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4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4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4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4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4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4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4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4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4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4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4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4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4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4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4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4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4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4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4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4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4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4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4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4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4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4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4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4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4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4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4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4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4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4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4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4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4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4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4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4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4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4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4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4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4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4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4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4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4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4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4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4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4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4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4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4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4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4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4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4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4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4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4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4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4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4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4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4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4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4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4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4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4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4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4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4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4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4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4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4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4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4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4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4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4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4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4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4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4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4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4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4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4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4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4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4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4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4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4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4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4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4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4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4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4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4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4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4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4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4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4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4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4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4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4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4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4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4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4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4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4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4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4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4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4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4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4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4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4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4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4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4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4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4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4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4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4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4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4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4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4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4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4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4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4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4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4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4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4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4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4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4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4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4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4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4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4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4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4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4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4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4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4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4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4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4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4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4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4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4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4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4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4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4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4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4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4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4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4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4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4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4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4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4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4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4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4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4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4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4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4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4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4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4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4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4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4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4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4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4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4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4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4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4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4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4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4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4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4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4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4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4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4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4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4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4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4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4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4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4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4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4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4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4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4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4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4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4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4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4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4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4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4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4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4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4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4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4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4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4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4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4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4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4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4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4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4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4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4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4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4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4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4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4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4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4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4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4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4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4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4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4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4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4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4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4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4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4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4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4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4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4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4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4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4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4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4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4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4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4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4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4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4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4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4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4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4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4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4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4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4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4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4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4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4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4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4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4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4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4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4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4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4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4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4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4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4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4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4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4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4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4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4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4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4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4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4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4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4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4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4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4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4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4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4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4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4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4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4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4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4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4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4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4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4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4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4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4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4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4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4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4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4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4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4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4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4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4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4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4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4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4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4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4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4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4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4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4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4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4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4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4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4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4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4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4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4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4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4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4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4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4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4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4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4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4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4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4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4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4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4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4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4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4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4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4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4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4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4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4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4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4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4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4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4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4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4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4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4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4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4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4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4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4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4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4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4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4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4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4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4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4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4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4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4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4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4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4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4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4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4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4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4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4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4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4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4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4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4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4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4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4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4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4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4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4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4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4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4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4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4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4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4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4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4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4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4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4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4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4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4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4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4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4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4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4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4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4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4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4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4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4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4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4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4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4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4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4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4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4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4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4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4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4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4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4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4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4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4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4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4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4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4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4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4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4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4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4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4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4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4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4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4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4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4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4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4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4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4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4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4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4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4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4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4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4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4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4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4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4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4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4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4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4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4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4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4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4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4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4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4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4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4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4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4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4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4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4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4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4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4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4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4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4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4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4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4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4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4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4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4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4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4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4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4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4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4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4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4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4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4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4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4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4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4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4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4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4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4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4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4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4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4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4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4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4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4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4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4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4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4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4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4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4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4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4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4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4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4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4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4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4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4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4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4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4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4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4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4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4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4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4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4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4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4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4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4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4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4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4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4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4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4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4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4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4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4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4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4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4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4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4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4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4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4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4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4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4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4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4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4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4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4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4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4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4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4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4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4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4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4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4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4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4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4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4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4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4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4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4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4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4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4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4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4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4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4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4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4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4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4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4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4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4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4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4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4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4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4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4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4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4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4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4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4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4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4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4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4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4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4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4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4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4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4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4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4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4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4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4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4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4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4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4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4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4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4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4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4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4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4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4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4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4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4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4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4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4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4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4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4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4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4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4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4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4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4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4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4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4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4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4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4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4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4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4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4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4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4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4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4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4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4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4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4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4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4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4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4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4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4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4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4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4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4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4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4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4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4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4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4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4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4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4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4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4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4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4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4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4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4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4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4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4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4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4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4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4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4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4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4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4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4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4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4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4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4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4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4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4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4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4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4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4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4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4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4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4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4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4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4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4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4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4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4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4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4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4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4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4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4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4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4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4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4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4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4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4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4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4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4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4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4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4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4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4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4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4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4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4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4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4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4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4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4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4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4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4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4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4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4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4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4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4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4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4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4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4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4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4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4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4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4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4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4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4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4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4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4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4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4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4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4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4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4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4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4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4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4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4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4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4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4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4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4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4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4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4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4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4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4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4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4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4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4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4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4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4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4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4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4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4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4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4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4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4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4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4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4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4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4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4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4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4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4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4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4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4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4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4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4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4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4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4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4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4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4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4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4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4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4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4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4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4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4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4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4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4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4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4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4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4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4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4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4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4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4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4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4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4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4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4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4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4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4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4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4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4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4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4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4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4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4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4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4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4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4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4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4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4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4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4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4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4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4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4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4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4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4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4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4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4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4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4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4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4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4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4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4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4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4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4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4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4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4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4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4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4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4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4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4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4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4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4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4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4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4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4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4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4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4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4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4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4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4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4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4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4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4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4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4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4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4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4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4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4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4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4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4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4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4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4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4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4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4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4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4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4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4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4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4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4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4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4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4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4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4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4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4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4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4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4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4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4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4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4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4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4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4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4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4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4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4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4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4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4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4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4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4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4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4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4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4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4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4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4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4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4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4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4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4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4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4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4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4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4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4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4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4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4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4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4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4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4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4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4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4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4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4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4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4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4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4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4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4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4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4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4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4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4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4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4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4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4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4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4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4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4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4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4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4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4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4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4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4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4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4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4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4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4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4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4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4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4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4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4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4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4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4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4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4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4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4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4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4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4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4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4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4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4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4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4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4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4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4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4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4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4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4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4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4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4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4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4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4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4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4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4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4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4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4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4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4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4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4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4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4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4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4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4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2021-06-14T12:42:07Z</cp:lastPrinted>
  <dcterms:created xsi:type="dcterms:W3CDTF">2012-03-13T00:50:25Z</dcterms:created>
  <dcterms:modified xsi:type="dcterms:W3CDTF">2021-06-16T05:20:56Z</dcterms:modified>
</cp:coreProperties>
</file>