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5" i="3"/>
  <c r="AY255" i="3"/>
  <c r="AY604" i="3"/>
  <c r="AY645" i="3"/>
  <c r="AY50"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<sst xmlns="http://schemas.openxmlformats.org/spreadsheetml/2006/main" count="2542" uniqueCount="766">
  <si>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</si>
  <si>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</si>
  <si>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</si>
  <si>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</si>
  <si>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</si>
  <si>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</si>
  <si>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</si>
  <si>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</si>
  <si>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</si>
  <si>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</si>
  <si>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</si>
  <si>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</si>
  <si>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</si>
  <si>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</si>
  <si>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</si>
  <si>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</si>
  <si>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</si>
  <si>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</si>
  <si>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</si>
  <si>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</si>
  <si>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</si>
  <si>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</si>
  <si>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</si>
  <si>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</si>
  <si>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</si>
  <si>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</si>
  <si>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</si>
  <si>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</si>
  <si>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</si>
  <si>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</si>
  <si>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</si>
  <si>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</si>
  <si>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</si>
  <si>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</si>
  <si>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</si>
  <si>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</si>
  <si>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</si>
  <si>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</si>
  <si>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</si>
  <si>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</si>
  <si>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</si>
  <si>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</si>
  <si>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</si>
  <si>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</si>
  <si>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</si>
  <si>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</si>
  <si>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</si>
  <si>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</si>
  <si>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</si>
  <si>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</si>
  <si>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</si>
  <si>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</si>
  <si>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</si>
  <si>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</si>
  <si>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</si>
  <si>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</si>
  <si>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</si>
  <si>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</si>
  <si>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</si>
  <si>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</si>
  <si>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</si>
  <si>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</si>
  <si>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</si>
  <si>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</si>
  <si>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</si>
  <si>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</si>
  <si>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</si>
  <si>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</si>
  <si>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</si>
  <si>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</si>
  <si>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</si>
  <si>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</si>
  <si>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</si>
  <si>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</si>
  <si>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</si>
  <si>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</si>
  <si>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</si>
  <si>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</si>
  <si>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</si>
  <si>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</si>
  <si>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</si>
  <si>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</si>
  <si>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</si>
  <si>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</si>
  <si>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</si>
  <si>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</si>
  <si>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</si>
  <si>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</si>
  <si>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</si>
  <si>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</si>
  <si>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</si>
  <si>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</si>
  <si>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</si>
  <si>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</si>
  <si>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</si>
  <si>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</si>
  <si>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</si>
  <si>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</si>
  <si>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</si>
  <si>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</si>
  <si>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</si>
  <si>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</si>
  <si>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</si>
  <si>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</si>
  <si>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</si>
  <si>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</si>
  <si>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</si>
  <si>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</si>
  <si>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</si>
  <si>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</si>
  <si>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</si>
  <si>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</si>
  <si>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</si>
  <si>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</si>
  <si>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</si>
  <si>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</si>
  <si>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</si>
  <si>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</si>
  <si>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</si>
  <si>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</si>
  <si>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</si>
  <si>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</si>
  <si>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</si>
  <si>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</si>
  <si>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</si>
  <si>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</si>
  <si>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</si>
  <si>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</si>
  <si>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</si>
  <si>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</si>
  <si>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</si>
  <si>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</si>
  <si>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</si>
  <si>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</si>
  <si>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</si>
  <si>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</si>
  <si>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</si>
  <si>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</si>
  <si>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</si>
  <si>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</si>
  <si>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</si>
  <si>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</si>
  <si>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</si>
  <si>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</si>
  <si>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</si>
  <si>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</si>
  <si>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</si>
  <si>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</si>
  <si>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</si>
  <si>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</si>
  <si>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</si>
  <si>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</si>
  <si>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</si>
  <si>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</si>
  <si>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</si>
  <si>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</si>
  <si>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</si>
  <si>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</si>
  <si>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</si>
  <si>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</si>
  <si>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</si>
  <si>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</si>
  <si>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</si>
  <si>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</si>
  <si>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</si>
  <si>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</si>
  <si>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</si>
  <si>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</si>
  <si>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</si>
  <si>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</si>
  <si>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</si>
  <si>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</si>
  <si>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</si>
  <si>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</si>
  <si>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</si>
  <si>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</si>
  <si>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</si>
  <si>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</si>
  <si>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</si>
  <si>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</si>
  <si>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</si>
  <si>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</si>
  <si>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</si>
  <si>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</si>
  <si>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</si>
  <si>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</si>
  <si>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</si>
  <si>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</si>
  <si>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</si>
  <si>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</si>
  <si>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</si>
  <si>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</si>
  <si>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</si>
  <si>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</si>
  <si>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</si>
  <si>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</si>
  <si>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</si>
  <si>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</si>
  <si>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</si>
  <si>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</si>
  <si>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</si>
  <si>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</si>
  <si>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</si>
  <si>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</si>
  <si>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</si>
  <si>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</si>
  <si>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</si>
  <si>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</si>
  <si>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</si>
  <si>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</si>
  <si>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</si>
  <si>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</si>
  <si>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</si>
  <si>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</si>
  <si>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</si>
  <si>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</si>
  <si>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</si>
  <si>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</si>
  <si>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</si>
  <si>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</si>
  <si>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</si>
  <si>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</si>
  <si>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</si>
  <si>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</si>
  <si>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</si>
  <si>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</si>
  <si>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</si>
  <si>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</si>
  <si>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</si>
  <si>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</si>
  <si>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</si>
  <si>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</si>
  <si>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</si>
  <si>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</si>
  <si>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</si>
  <si>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</si>
  <si>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</si>
  <si>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</si>
  <si>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</si>
  <si>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</si>
  <si>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</si>
  <si>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</si>
  <si>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</si>
  <si>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</si>
  <si>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</si>
  <si>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</si>
  <si>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</si>
  <si>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</si>
  <si>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</si>
  <si>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</si>
  <si>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</si>
  <si>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</si>
  <si>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</si>
  <si>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</si>
  <si>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</si>
  <si>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</si>
  <si>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</si>
  <si>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</si>
  <si>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</si>
  <si>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</si>
  <si>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</si>
  <si>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</si>
  <si>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</si>
  <si>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</si>
  <si>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</si>
  <si>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</si>
  <si>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</si>
  <si>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</si>
  <si>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</si>
  <si>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</si>
  <si>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</si>
  <si>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</si>
  <si>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</si>
  <si>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</si>
  <si>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</si>
  <si>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</si>
  <si>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</si>
  <si>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</si>
  <si>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</si>
  <si>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</si>
  <si>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</si>
  <si>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</si>
  <si>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</si>
  <si>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</si>
  <si>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</si>
  <si>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</si>
  <si>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</si>
  <si>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</si>
  <si>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</si>
  <si>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</si>
  <si>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</si>
  <si>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</si>
  <si>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</si>
  <si>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</si>
  <si>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</si>
  <si>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</si>
  <si>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</si>
  <si>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</si>
  <si>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</si>
  <si>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</si>
  <si>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</si>
  <si>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</si>
  <si>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</si>
  <si>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</si>
  <si>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</si>
  <si>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</si>
  <si>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</si>
  <si>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</si>
  <si>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</si>
  <si>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</si>
  <si>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</si>
  <si>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</si>
  <si>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</si>
  <si>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</si>
  <si>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</si>
  <si>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</si>
  <si>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</si>
  <si>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</si>
  <si>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</si>
  <si>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</si>
  <si>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</si>
  <si>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</si>
  <si>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</si>
  <si>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</si>
  <si>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</si>
  <si>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</si>
  <si>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</si>
  <si>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</si>
  <si>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</si>
  <si>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</si>
  <si>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</si>
  <si>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</si>
  <si>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</si>
  <si>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</si>
  <si>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</si>
  <si>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</si>
  <si>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</si>
  <si>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</si>
  <si>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</si>
  <si>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</si>
  <si>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</si>
  <si>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</si>
  <si>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</si>
  <si>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</si>
  <si>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</si>
  <si>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</si>
  <si>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</si>
  <si>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</si>
  <si>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</si>
  <si>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</si>
  <si>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</si>
  <si>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</si>
  <si>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</si>
  <si>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</si>
  <si>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</si>
  <si>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</si>
  <si>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</si>
  <si>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</si>
  <si>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</si>
  <si>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</si>
  <si>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</si>
  <si>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</si>
  <si>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</si>
  <si>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</si>
  <si>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</si>
  <si>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</si>
  <si>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</si>
  <si>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</si>
  <si>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</si>
  <si>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</si>
  <si>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</si>
  <si>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</si>
  <si>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</si>
  <si>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</si>
  <si>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</si>
  <si>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</si>
  <si>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</si>
  <si>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</si>
  <si>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</si>
  <si>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</si>
  <si>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</si>
  <si>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</si>
  <si>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</si>
  <si>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</si>
  <si>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</si>
  <si>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</si>
  <si>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</si>
  <si>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</si>
  <si>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</si>
  <si>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</si>
  <si>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</si>
  <si>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</si>
  <si>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</si>
  <si>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</si>
  <si>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</si>
  <si>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</si>
  <si>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</si>
  <si>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</si>
  <si>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</si>
  <si>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</si>
  <si>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</si>
  <si>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</si>
  <si>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</si>
  <si>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</si>
  <si>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</si>
  <si>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</si>
  <si>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</si>
  <si>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</si>
  <si>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</si>
  <si>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</si>
  <si>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</si>
  <si>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</si>
  <si>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</si>
  <si>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</si>
  <si>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</si>
  <si>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</si>
  <si>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</si>
  <si>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</si>
  <si>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</si>
  <si>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</si>
  <si>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</si>
  <si>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</si>
  <si>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</si>
  <si>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</si>
  <si>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</si>
  <si>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</si>
  <si>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</si>
  <si>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</si>
  <si>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</si>
  <si>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</si>
  <si>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</si>
  <si>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</si>
  <si>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</si>
  <si>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</si>
  <si>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</si>
  <si>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</si>
  <si>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</si>
  <si>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</si>
  <si>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</si>
  <si>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</si>
  <si>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</si>
  <si>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</si>
  <si>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</si>
  <si>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</si>
  <si>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</si>
  <si>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</si>
  <si>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</si>
  <si>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</si>
  <si>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</si>
  <si>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</si>
  <si>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</si>
  <si>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</si>
  <si>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</si>
  <si>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</si>
  <si>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</si>
  <si>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</si>
  <si>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</si>
  <si>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</si>
  <si>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</si>
  <si>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</si>
  <si>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</si>
  <si>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</si>
  <si>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</si>
  <si>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</si>
  <si>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</si>
  <si>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</si>
  <si>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</si>
  <si>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</si>
  <si>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</si>
  <si>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</si>
  <si>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</si>
  <si>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</si>
  <si>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</si>
  <si>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</si>
  <si>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</si>
  <si>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</si>
  <si>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</si>
  <si>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</si>
  <si>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</si>
  <si>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</si>
  <si>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</si>
  <si>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</si>
  <si>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</si>
  <si>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</si>
  <si>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</si>
  <si>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</si>
  <si>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</si>
  <si>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</si>
  <si>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</si>
  <si>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</si>
  <si>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</si>
  <si>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</si>
  <si>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</si>
  <si>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</si>
  <si>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</si>
  <si>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</si>
  <si>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</si>
  <si>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</si>
  <si>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</si>
  <si>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</si>
  <si>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</si>
  <si>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</si>
  <si>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</si>
  <si>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</si>
  <si>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</si>
  <si>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</si>
  <si>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</si>
  <si>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</si>
  <si>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</si>
  <si>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</si>
  <si>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</si>
  <si>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</si>
  <si>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</si>
  <si>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</si>
  <si>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</si>
  <si>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</si>
  <si>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</si>
  <si>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</si>
  <si>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</si>
  <si>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</si>
  <si>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</si>
  <si>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</si>
  <si>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</si>
  <si>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</si>
  <si>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</si>
  <si>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</si>
  <si>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</si>
  <si>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</si>
  <si>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</si>
  <si>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</si>
  <si>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</si>
  <si>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</si>
  <si>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</si>
  <si>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</si>
  <si>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</si>
  <si>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</si>
  <si>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</si>
  <si>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</si>
  <si>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</si>
  <si>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</si>
  <si>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</si>
  <si>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</si>
  <si>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</si>
  <si>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</si>
  <si>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</si>
  <si>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</si>
  <si>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</si>
  <si>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</si>
  <si>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</si>
  <si>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</si>
  <si>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</si>
  <si>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</si>
  <si>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</si>
  <si>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</si>
  <si>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</si>
  <si>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</si>
  <si>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</si>
  <si>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</si>
  <si>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</si>
  <si>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</si>
  <si>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</si>
  <si>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</si>
  <si>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</si>
  <si>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</si>
  <si>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</si>
  <si>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</si>
  <si>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</si>
  <si>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</si>
  <si>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</si>
  <si>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</si>
  <si>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</si>
  <si>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</si>
  <si>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</si>
  <si>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</si>
  <si>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</si>
  <si>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</si>
  <si>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</si>
  <si>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</si>
  <si>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</si>
  <si>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</si>
  <si>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</si>
  <si>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</si>
  <si>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</si>
  <si>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</si>
  <si>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</si>
  <si>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</si>
  <si>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</si>
  <si>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</si>
  <si>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</si>
  <si>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</si>
  <si>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</si>
  <si>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</si>
  <si>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</si>
  <si>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</si>
  <si>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</si>
  <si>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</si>
  <si>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</si>
  <si>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</si>
  <si>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</si>
  <si>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</si>
  <si>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</si>
  <si>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</si>
  <si>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</si>
  <si>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</si>
  <si>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</si>
  <si>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</si>
  <si>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</si>
  <si>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</si>
  <si>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</si>
  <si>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</si>
  <si>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</si>
  <si>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</si>
  <si>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</si>
  <si>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</si>
  <si>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</si>
  <si>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</si>
  <si>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</si>
  <si>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</si>
  <si>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</si>
  <si>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</si>
  <si>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</si>
  <si>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長期戦略等を受けた中長期的温室効果ガス排出削減対策検討調査費</t>
  </si>
  <si>
    <t>地球環境局</t>
  </si>
  <si>
    <t>室長　坂口　芳輝</t>
  </si>
  <si>
    <t>平成29年度</t>
  </si>
  <si>
    <t>令和6年度</t>
  </si>
  <si>
    <t>総務課脱炭素社会移行推進室</t>
  </si>
  <si>
    <t>-</t>
  </si>
  <si>
    <t>二酸化炭素排出抑制対策事業等委託費</t>
  </si>
  <si>
    <t>環境保全調査等委託費</t>
  </si>
  <si>
    <t>本事業は、地球温暖化対策関係予算おいて【 D. 基盤的施策など】に分類 されており、直接的に温室効果ガス排出削減等を持たないものであるため、地球温暖化対策に係る横断的指標は設定できない。</t>
  </si>
  <si>
    <t>●●</t>
    <phoneticPr fontId="5"/>
  </si>
  <si>
    <t>中長期的温室効果ガス排出削減対策を検討するための報告書数</t>
  </si>
  <si>
    <t>件</t>
  </si>
  <si>
    <t>単年度執行額／報告書数　　</t>
    <phoneticPr fontId="5"/>
  </si>
  <si>
    <t>百万円</t>
  </si>
  <si>
    <t>　　/</t>
    <phoneticPr fontId="5"/>
  </si>
  <si>
    <t>589/7</t>
  </si>
  <si>
    <t>619/6</t>
  </si>
  <si>
    <t>／　</t>
    <phoneticPr fontId="5"/>
  </si>
  <si>
    <t>／　　　　　　　　　　　　　　</t>
    <phoneticPr fontId="5"/>
  </si>
  <si>
    <t>　　/</t>
    <phoneticPr fontId="5"/>
  </si>
  <si>
    <t>／　　　　　　　　　　　　　　</t>
    <phoneticPr fontId="5"/>
  </si>
  <si>
    <t>　　/</t>
    <phoneticPr fontId="5"/>
  </si>
  <si>
    <t>-</t>
    <phoneticPr fontId="5"/>
  </si>
  <si>
    <t>1.地球温暖化対策の推進</t>
  </si>
  <si>
    <t>温室効果ガスについて2013年度の排出量からの削減率（％）</t>
  </si>
  <si>
    <t>新29-0004</t>
  </si>
  <si>
    <t>0090</t>
  </si>
  <si>
    <t>○</t>
  </si>
  <si>
    <t>国全体の温室効果ガス削減目標の更新・前進や長期の低排出発展戦略の策定に向けた検討を行う事業であり、国民や社会のニーズを的確に反映している。</t>
    <phoneticPr fontId="5"/>
  </si>
  <si>
    <t>国全体の温室効果ガス排出削減目標及び長期の低排出発展戦略の検討は、国が責任を持って実施すべきものである。</t>
    <phoneticPr fontId="5"/>
  </si>
  <si>
    <t>有</t>
  </si>
  <si>
    <t>無</t>
  </si>
  <si>
    <t>‐</t>
  </si>
  <si>
    <t>外部有識者へのヒアリングや検討会等の積極的な活用を通じて、執行のコスト削減・効率化に取り組んでおり、コスト等の水準は妥当である。</t>
    <rPh sb="13" eb="16">
      <t>ケントウカイ</t>
    </rPh>
    <rPh sb="16" eb="17">
      <t>トウ</t>
    </rPh>
    <rPh sb="18" eb="21">
      <t>セッキョクテキ</t>
    </rPh>
    <rPh sb="22" eb="24">
      <t>カツヨウ</t>
    </rPh>
    <rPh sb="25" eb="26">
      <t>ツウ</t>
    </rPh>
    <rPh sb="29" eb="31">
      <t>シッコウ</t>
    </rPh>
    <rPh sb="35" eb="37">
      <t>サクゲン</t>
    </rPh>
    <rPh sb="38" eb="41">
      <t>コウリツカ</t>
    </rPh>
    <rPh sb="42" eb="43">
      <t>ト</t>
    </rPh>
    <rPh sb="44" eb="45">
      <t>ク</t>
    </rPh>
    <rPh sb="53" eb="54">
      <t>トウ</t>
    </rPh>
    <rPh sb="55" eb="57">
      <t>スイジュン</t>
    </rPh>
    <rPh sb="58" eb="60">
      <t>ダトウ</t>
    </rPh>
    <phoneticPr fontId="5"/>
  </si>
  <si>
    <t>費用・使途は目的に即し真に必要なものに限定している。</t>
    <phoneticPr fontId="5"/>
  </si>
  <si>
    <t>外部有識者へのヒアリング等を通じて、コスト削減・効率化のための指摘等を受けつつ、工夫を行う。</t>
    <phoneticPr fontId="5"/>
  </si>
  <si>
    <t>国際機関等の既存データの活用や外部有識者へのヒアリング等を通じて、より効果的あるいは低コストに実施するための指摘等を受け、工夫を行う。</t>
    <phoneticPr fontId="5"/>
  </si>
  <si>
    <t>活動実績は調査研究の結果が全て温室効果ガス削減目標の設定及び目標を達成するための検討に活用されており、活動見込みに見合ったものとなっている。</t>
    <rPh sb="0" eb="2">
      <t>カツドウ</t>
    </rPh>
    <rPh sb="2" eb="4">
      <t>ジッセキ</t>
    </rPh>
    <rPh sb="5" eb="7">
      <t>チョウサ</t>
    </rPh>
    <rPh sb="7" eb="9">
      <t>ケンキュウ</t>
    </rPh>
    <rPh sb="10" eb="12">
      <t>ケッカ</t>
    </rPh>
    <rPh sb="13" eb="14">
      <t>スベ</t>
    </rPh>
    <rPh sb="15" eb="17">
      <t>オンシツ</t>
    </rPh>
    <rPh sb="17" eb="19">
      <t>コウカ</t>
    </rPh>
    <rPh sb="21" eb="23">
      <t>サクゲン</t>
    </rPh>
    <rPh sb="23" eb="25">
      <t>モクヒョウ</t>
    </rPh>
    <rPh sb="26" eb="28">
      <t>セッテイ</t>
    </rPh>
    <rPh sb="28" eb="29">
      <t>オヨ</t>
    </rPh>
    <rPh sb="30" eb="32">
      <t>モクヒョウ</t>
    </rPh>
    <rPh sb="33" eb="35">
      <t>タッセイ</t>
    </rPh>
    <rPh sb="40" eb="42">
      <t>ケントウ</t>
    </rPh>
    <rPh sb="43" eb="45">
      <t>カツヨウ</t>
    </rPh>
    <rPh sb="51" eb="53">
      <t>カツドウ</t>
    </rPh>
    <rPh sb="53" eb="55">
      <t>ミコ</t>
    </rPh>
    <rPh sb="57" eb="59">
      <t>ミア</t>
    </rPh>
    <phoneticPr fontId="5"/>
  </si>
  <si>
    <t>調査研究の結果は全て温室効果ガス削減目標の設定及び目標値を達成するための検討に活用している。</t>
    <rPh sb="0" eb="2">
      <t>チョウサ</t>
    </rPh>
    <rPh sb="2" eb="4">
      <t>ケンキュウ</t>
    </rPh>
    <rPh sb="5" eb="7">
      <t>ケッカ</t>
    </rPh>
    <rPh sb="8" eb="9">
      <t>スベ</t>
    </rPh>
    <rPh sb="10" eb="12">
      <t>オンシツ</t>
    </rPh>
    <rPh sb="12" eb="14">
      <t>コウカ</t>
    </rPh>
    <rPh sb="16" eb="18">
      <t>サクゲン</t>
    </rPh>
    <rPh sb="18" eb="20">
      <t>モクヒョウ</t>
    </rPh>
    <rPh sb="21" eb="23">
      <t>セッテイ</t>
    </rPh>
    <rPh sb="23" eb="24">
      <t>オヨ</t>
    </rPh>
    <rPh sb="25" eb="28">
      <t>モクヒョウチ</t>
    </rPh>
    <rPh sb="29" eb="31">
      <t>タッセイ</t>
    </rPh>
    <rPh sb="36" eb="38">
      <t>ケントウ</t>
    </rPh>
    <rPh sb="39" eb="41">
      <t>カツヨウ</t>
    </rPh>
    <phoneticPr fontId="5"/>
  </si>
  <si>
    <t>-</t>
    <phoneticPr fontId="5"/>
  </si>
  <si>
    <t>支出先の選定は、一般競争入札（総合評価落札方式）により最も優れた事業者と契約しており、妥当である。</t>
    <phoneticPr fontId="5"/>
  </si>
  <si>
    <t>日本の約束草案（平成27年７月17日地球温暖化対策推進本部決定） https://www.env.go.jp/press/files/jp/27581.pdf
地球温暖化対策計画（平成28年５月13日閣議決定） https://www.env.go.jp/earth/ondanka/keikaku/taisaku.html
パリ協定に基づく成長戦略としての長期戦略（令和元年６月11日閣議決定） https://www.env.go.jp/earth/earth/ondanka/post_41.html
日本のＮＤＣ（国が決定する貢献）（令和２年３月30日地球温暖化対策推進本部決定） https://www.env.go.jp/press/files/jp/113664.pdf</t>
    <phoneticPr fontId="5"/>
  </si>
  <si>
    <t>A.みずほリサーチ＆テクノロジーズ株式会社</t>
    <phoneticPr fontId="5"/>
  </si>
  <si>
    <t>業務費、その他</t>
    <rPh sb="0" eb="3">
      <t>ギョウムヒ</t>
    </rPh>
    <rPh sb="6" eb="7">
      <t>ホカ</t>
    </rPh>
    <phoneticPr fontId="5"/>
  </si>
  <si>
    <t>ネガティブ・エミッション技術にかかる実態調査及び国内外での導入可能性の調査等、消費税</t>
    <rPh sb="39" eb="42">
      <t>ショウヒゼイ</t>
    </rPh>
    <phoneticPr fontId="5"/>
  </si>
  <si>
    <t>人件費</t>
    <rPh sb="0" eb="3">
      <t>ジンケンヒ</t>
    </rPh>
    <phoneticPr fontId="5"/>
  </si>
  <si>
    <t>外注費</t>
    <rPh sb="0" eb="3">
      <t>ガイチュウヒ</t>
    </rPh>
    <phoneticPr fontId="5"/>
  </si>
  <si>
    <t>デロイトトーマツコンサルティング合同会社、一般財団法人日本自動車研究所、国立研究開発法人国立環境研究所</t>
    <phoneticPr fontId="5"/>
  </si>
  <si>
    <t>雑役務費</t>
    <rPh sb="0" eb="1">
      <t>ザツ</t>
    </rPh>
    <rPh sb="1" eb="4">
      <t>エキムヒ</t>
    </rPh>
    <phoneticPr fontId="5"/>
  </si>
  <si>
    <t>派遣社員雇用費等</t>
    <rPh sb="7" eb="8">
      <t>トウ</t>
    </rPh>
    <phoneticPr fontId="5"/>
  </si>
  <si>
    <t>その他業務費</t>
    <rPh sb="2" eb="3">
      <t>ホカ</t>
    </rPh>
    <rPh sb="3" eb="5">
      <t>ギョウム</t>
    </rPh>
    <rPh sb="5" eb="6">
      <t>ヒ</t>
    </rPh>
    <phoneticPr fontId="5"/>
  </si>
  <si>
    <t>印刷製本費、消耗品費</t>
    <rPh sb="0" eb="2">
      <t>インサツ</t>
    </rPh>
    <rPh sb="2" eb="4">
      <t>セイホン</t>
    </rPh>
    <rPh sb="4" eb="5">
      <t>ヒ</t>
    </rPh>
    <rPh sb="6" eb="9">
      <t>ショウモウヒン</t>
    </rPh>
    <rPh sb="9" eb="10">
      <t>ヒ</t>
    </rPh>
    <phoneticPr fontId="5"/>
  </si>
  <si>
    <t>その他</t>
    <rPh sb="2" eb="3">
      <t>ホカ</t>
    </rPh>
    <phoneticPr fontId="5"/>
  </si>
  <si>
    <t>一般管理費、消費税</t>
    <rPh sb="0" eb="2">
      <t>イッパン</t>
    </rPh>
    <rPh sb="2" eb="4">
      <t>カンリ</t>
    </rPh>
    <rPh sb="6" eb="9">
      <t>ショウヒゼイ</t>
    </rPh>
    <phoneticPr fontId="5"/>
  </si>
  <si>
    <t>一般管理費、消費税、受託者負担額</t>
    <rPh sb="0" eb="2">
      <t>イッパン</t>
    </rPh>
    <rPh sb="2" eb="4">
      <t>カンリ</t>
    </rPh>
    <rPh sb="6" eb="9">
      <t>ショウヒゼイ</t>
    </rPh>
    <rPh sb="10" eb="13">
      <t>ジュタクシャ</t>
    </rPh>
    <rPh sb="13" eb="16">
      <t>フタンガク</t>
    </rPh>
    <phoneticPr fontId="5"/>
  </si>
  <si>
    <t>みずほリサーチ＆テクノロジーズ株式会社</t>
    <phoneticPr fontId="5"/>
  </si>
  <si>
    <t>中長期計画関係の情報収集等</t>
    <phoneticPr fontId="5"/>
  </si>
  <si>
    <t>中長期計画関係の情報収集等</t>
    <phoneticPr fontId="5"/>
  </si>
  <si>
    <t>-</t>
    <phoneticPr fontId="5"/>
  </si>
  <si>
    <t>B.デロイトトーマツコンサルティング合同会社</t>
    <phoneticPr fontId="5"/>
  </si>
  <si>
    <t>デロイトトーマツコンサルティング合同会社</t>
    <phoneticPr fontId="5"/>
  </si>
  <si>
    <t>ネガティブ・エミッション技術にかかる実態調査及び国内外での導入可能性の調査等</t>
    <phoneticPr fontId="5"/>
  </si>
  <si>
    <t>輸送機器の燃費改善や消費者選好等の調査及び排出影響等の推計</t>
    <phoneticPr fontId="5"/>
  </si>
  <si>
    <t>令和２年度長期脱炭素社会シナリオ作成のための作業</t>
    <phoneticPr fontId="5"/>
  </si>
  <si>
    <t>一般財団法人日本自動車研究所</t>
    <phoneticPr fontId="5"/>
  </si>
  <si>
    <t>国立研究開発法人国立環境研究所</t>
    <phoneticPr fontId="5"/>
  </si>
  <si>
    <t>-</t>
    <phoneticPr fontId="5"/>
  </si>
  <si>
    <t>-</t>
    <phoneticPr fontId="5"/>
  </si>
  <si>
    <t>-</t>
    <phoneticPr fontId="5"/>
  </si>
  <si>
    <t>-</t>
    <phoneticPr fontId="5"/>
  </si>
  <si>
    <t>C.株式会社価値総合研究所</t>
    <phoneticPr fontId="5"/>
  </si>
  <si>
    <t>株式会社価値総合研究所</t>
    <phoneticPr fontId="5"/>
  </si>
  <si>
    <t>温室効果ガス大量排出事業を多く有するビジネス分野における現状及び将来の脱炭素化の見通しに関する調査・検討等</t>
    <rPh sb="52" eb="53">
      <t>トウ</t>
    </rPh>
    <phoneticPr fontId="5"/>
  </si>
  <si>
    <t>派遣人件費</t>
    <rPh sb="0" eb="2">
      <t>ハケン</t>
    </rPh>
    <rPh sb="2" eb="5">
      <t>ジンケンヒ</t>
    </rPh>
    <phoneticPr fontId="5"/>
  </si>
  <si>
    <t>借料及び損料</t>
    <rPh sb="0" eb="2">
      <t>シャクリョウ</t>
    </rPh>
    <rPh sb="2" eb="3">
      <t>オヨ</t>
    </rPh>
    <rPh sb="4" eb="6">
      <t>ソンリョウ</t>
    </rPh>
    <phoneticPr fontId="5"/>
  </si>
  <si>
    <t>PCレンタル費</t>
    <rPh sb="6" eb="7">
      <t>ヒ</t>
    </rPh>
    <phoneticPr fontId="5"/>
  </si>
  <si>
    <t>諸謝金、印刷製本費</t>
    <rPh sb="0" eb="1">
      <t>ショ</t>
    </rPh>
    <rPh sb="1" eb="3">
      <t>シャキン</t>
    </rPh>
    <rPh sb="4" eb="6">
      <t>インサツ</t>
    </rPh>
    <rPh sb="6" eb="8">
      <t>セイホン</t>
    </rPh>
    <rPh sb="8" eb="9">
      <t>ヒ</t>
    </rPh>
    <phoneticPr fontId="5"/>
  </si>
  <si>
    <t>温室効果ガス大量排出事業を多く有するビジネス分野における現状及び将来の脱炭素化の見通しに関する調査・検討等</t>
    <phoneticPr fontId="5"/>
  </si>
  <si>
    <t>E.株式会社イー・コンザル</t>
    <phoneticPr fontId="5"/>
  </si>
  <si>
    <t>再生可能エネルギー導入促進に向けた動向調査等</t>
    <rPh sb="21" eb="22">
      <t>トウ</t>
    </rPh>
    <phoneticPr fontId="5"/>
  </si>
  <si>
    <t>株式会社イー・コンザル、東京海上日動リスクコンサルティング株式会社、エム・アール・アイリサーチアソシエイツ株式会社、日本テピア株式会社</t>
    <phoneticPr fontId="5"/>
  </si>
  <si>
    <t>雑役務費</t>
    <rPh sb="0" eb="2">
      <t>ザツエキ</t>
    </rPh>
    <rPh sb="2" eb="3">
      <t>ム</t>
    </rPh>
    <phoneticPr fontId="5"/>
  </si>
  <si>
    <t>雑役務、派遣社員</t>
    <rPh sb="0" eb="2">
      <t>ザツエキ</t>
    </rPh>
    <rPh sb="2" eb="3">
      <t>ム</t>
    </rPh>
    <rPh sb="4" eb="6">
      <t>ハケン</t>
    </rPh>
    <rPh sb="6" eb="8">
      <t>シャイン</t>
    </rPh>
    <phoneticPr fontId="5"/>
  </si>
  <si>
    <t>その他諸経費</t>
    <rPh sb="2" eb="3">
      <t>ホカ</t>
    </rPh>
    <rPh sb="3" eb="6">
      <t>ショケイヒ</t>
    </rPh>
    <phoneticPr fontId="5"/>
  </si>
  <si>
    <t>データサービス料</t>
    <rPh sb="7" eb="8">
      <t>リョウ</t>
    </rPh>
    <phoneticPr fontId="5"/>
  </si>
  <si>
    <t>系統強化方策及びデマンドレスポンス等の需要の同化方策の検討業務</t>
    <phoneticPr fontId="5"/>
  </si>
  <si>
    <t>系統強化方策及びデマンドレスポンス等の需要の同化方策の検討業務、消費税</t>
    <rPh sb="32" eb="35">
      <t>ショウヒゼイ</t>
    </rPh>
    <phoneticPr fontId="5"/>
  </si>
  <si>
    <t>D.株式会社三菱総合研究所</t>
    <phoneticPr fontId="5"/>
  </si>
  <si>
    <t>株式会社三菱総合研究所</t>
    <phoneticPr fontId="5"/>
  </si>
  <si>
    <t>再生可能エネルギー導入促進に向けた動向調査等</t>
    <phoneticPr fontId="5"/>
  </si>
  <si>
    <t>-</t>
    <phoneticPr fontId="5"/>
  </si>
  <si>
    <t>日本テピア株式会社</t>
    <phoneticPr fontId="5"/>
  </si>
  <si>
    <t>株式会社イー・コンザル</t>
    <phoneticPr fontId="5"/>
  </si>
  <si>
    <t>東京海上日動リスクコンサルティング株式会社</t>
    <phoneticPr fontId="5"/>
  </si>
  <si>
    <t>再エネ導入促進に向けた動向調査（中国、韓国、台湾）</t>
    <phoneticPr fontId="5"/>
  </si>
  <si>
    <t>米国、カナダ、フランス、オーストラリア、インドにおける再生可能エネルギー等の温暖化・エネルギー関連動向調査</t>
    <phoneticPr fontId="5"/>
  </si>
  <si>
    <t>諸外国における再生可能エネルギーの動向調査</t>
    <phoneticPr fontId="5"/>
  </si>
  <si>
    <t>エム・アール・アイリサーチアソシエイツ株式会社</t>
    <phoneticPr fontId="5"/>
  </si>
  <si>
    <t>民生部門等における温室効果ガス削減対策・施策等の検討等</t>
    <rPh sb="26" eb="27">
      <t>トウ</t>
    </rPh>
    <phoneticPr fontId="5"/>
  </si>
  <si>
    <t>一般財団法人電力中央研究所、株式会社建設技術研究所、株式会社環境管理センター、国立大学法人大阪大学</t>
    <phoneticPr fontId="5"/>
  </si>
  <si>
    <t>共同実施費</t>
    <rPh sb="0" eb="2">
      <t>キョウドウ</t>
    </rPh>
    <rPh sb="2" eb="4">
      <t>ジッシ</t>
    </rPh>
    <rPh sb="4" eb="5">
      <t>ヒ</t>
    </rPh>
    <phoneticPr fontId="5"/>
  </si>
  <si>
    <t>国立大学法人東京大学</t>
    <rPh sb="0" eb="2">
      <t>コクリツ</t>
    </rPh>
    <rPh sb="2" eb="4">
      <t>ダイガク</t>
    </rPh>
    <rPh sb="4" eb="6">
      <t>ホウジン</t>
    </rPh>
    <rPh sb="6" eb="8">
      <t>トウキョウ</t>
    </rPh>
    <rPh sb="8" eb="10">
      <t>ダイガク</t>
    </rPh>
    <phoneticPr fontId="5"/>
  </si>
  <si>
    <t>印刷製本費、諸謝金、消耗品費</t>
    <rPh sb="0" eb="2">
      <t>インサツ</t>
    </rPh>
    <rPh sb="2" eb="4">
      <t>セイホン</t>
    </rPh>
    <rPh sb="4" eb="5">
      <t>ヒ</t>
    </rPh>
    <rPh sb="6" eb="9">
      <t>ショシャキン</t>
    </rPh>
    <rPh sb="10" eb="13">
      <t>ショウモウヒン</t>
    </rPh>
    <rPh sb="13" eb="14">
      <t>ヒ</t>
    </rPh>
    <phoneticPr fontId="5"/>
  </si>
  <si>
    <t>G.一般財団法人電力中央研究所</t>
    <phoneticPr fontId="5"/>
  </si>
  <si>
    <t>令和２年度食行動の施策等に関する調査業務</t>
    <phoneticPr fontId="5"/>
  </si>
  <si>
    <t>F. みずほリサーチ＆テクノロジーズ株式会社</t>
    <phoneticPr fontId="5"/>
  </si>
  <si>
    <t>みずほリサーチ＆テクノロジーズ株式会社</t>
    <phoneticPr fontId="5"/>
  </si>
  <si>
    <t>民生部門等における温室効果ガス削減対策・施策等の検討等</t>
    <phoneticPr fontId="5"/>
  </si>
  <si>
    <t>一般財団法人電力中央研究所</t>
    <phoneticPr fontId="5"/>
  </si>
  <si>
    <t>株式会社建設技術研究所</t>
    <phoneticPr fontId="5"/>
  </si>
  <si>
    <t>株式会社環境管理センター</t>
    <phoneticPr fontId="5"/>
  </si>
  <si>
    <t>国立大学法人大阪大学</t>
    <phoneticPr fontId="5"/>
  </si>
  <si>
    <t>民生部門におけるエネルギー需要特性の中長期的な変化に係る分析業務</t>
    <phoneticPr fontId="5"/>
  </si>
  <si>
    <t>空調に係る省エネ効果及びUV照射除菌効果検証</t>
    <phoneticPr fontId="5"/>
  </si>
  <si>
    <t>データ作成支援業務</t>
    <phoneticPr fontId="5"/>
  </si>
  <si>
    <t>H.株式会社日本総合研究所</t>
    <phoneticPr fontId="5"/>
  </si>
  <si>
    <t>株式会社日本総合研究所</t>
    <phoneticPr fontId="5"/>
  </si>
  <si>
    <t>学校法人東京理科大学、国立大学法人東京農工大学、国立大学法人東海国立大学機構、国立大学法人東京大学</t>
    <phoneticPr fontId="5"/>
  </si>
  <si>
    <t>再生可能エネルギー導入拡大時の統合的な分析手法の調査等</t>
    <rPh sb="26" eb="27">
      <t>トウ</t>
    </rPh>
    <phoneticPr fontId="5"/>
  </si>
  <si>
    <t>その他業務費</t>
    <rPh sb="2" eb="3">
      <t>ホカ</t>
    </rPh>
    <rPh sb="3" eb="6">
      <t>ギョウムヒ</t>
    </rPh>
    <phoneticPr fontId="5"/>
  </si>
  <si>
    <t>印刷製本費、諸謝金</t>
    <rPh sb="0" eb="2">
      <t>インサツ</t>
    </rPh>
    <rPh sb="2" eb="4">
      <t>セイホン</t>
    </rPh>
    <rPh sb="4" eb="5">
      <t>ヒ</t>
    </rPh>
    <rPh sb="6" eb="9">
      <t>ショシャキン</t>
    </rPh>
    <phoneticPr fontId="5"/>
  </si>
  <si>
    <t>再生可能エネルギー導入拡大時の統合的な分析手法の調査等</t>
    <phoneticPr fontId="5"/>
  </si>
  <si>
    <t>特別会計に関する法律第85条第3項第1号ホ
同法施行令第50条第7項第10号</t>
    <rPh sb="22" eb="24">
      <t>ドウホウ</t>
    </rPh>
    <phoneticPr fontId="5"/>
  </si>
  <si>
    <t>パリ協定、地球温暖化対策計画（平成28年５月13日閣議決定）、パリ協定に基づく成長戦略としての長期戦略（令和元年６月11日閣議決定）、等</t>
    <rPh sb="33" eb="35">
      <t>キョウテイ</t>
    </rPh>
    <rPh sb="36" eb="37">
      <t>モト</t>
    </rPh>
    <rPh sb="39" eb="41">
      <t>セイチョウ</t>
    </rPh>
    <rPh sb="41" eb="43">
      <t>センリャク</t>
    </rPh>
    <rPh sb="47" eb="49">
      <t>チョウキ</t>
    </rPh>
    <rPh sb="49" eb="51">
      <t>センリャク</t>
    </rPh>
    <rPh sb="52" eb="54">
      <t>レイワ</t>
    </rPh>
    <rPh sb="54" eb="56">
      <t>ガンネン</t>
    </rPh>
    <rPh sb="57" eb="58">
      <t>ガツ</t>
    </rPh>
    <rPh sb="60" eb="61">
      <t>ニチ</t>
    </rPh>
    <rPh sb="61" eb="63">
      <t>カクギ</t>
    </rPh>
    <rPh sb="63" eb="65">
      <t>ケッテイ</t>
    </rPh>
    <phoneticPr fontId="5"/>
  </si>
  <si>
    <t>我が国の温室効果ガスについて、2030年度の排出量を2013年度比で46％減の水準とする。</t>
    <phoneticPr fontId="5"/>
  </si>
  <si>
    <t>温室効果ガスについて2013年度の排出量からの削減率</t>
    <phoneticPr fontId="5"/>
  </si>
  <si>
    <t>日本国温室効果ガスインベントリ報告書</t>
    <phoneticPr fontId="5"/>
  </si>
  <si>
    <t>　百万円/件</t>
    <rPh sb="1" eb="4">
      <t>ヒャクマンエン</t>
    </rPh>
    <rPh sb="5" eb="6">
      <t>ケン</t>
    </rPh>
    <phoneticPr fontId="5"/>
  </si>
  <si>
    <t>697/4</t>
    <phoneticPr fontId="5"/>
  </si>
  <si>
    <t>「我が国が決定する貢献」（削減目標等）の提出・更新等に関するパリ協定の規定を踏まえ、地球温暖化対策計画、パリ協定に基づく成長戦略としての長期戦略（以下「長期戦略」という。）の見直しを進めるべく、再生可能エネルギーの導入拡大や交通・社会システムの脱炭素化をはじめとする我が国の中期目標の達成及び2050年カーボンニュートラルの実現に向けて必要な施策・対策の検討や評価を定量的な分析ツールを用いて実施する。さらに、定期的（次回は2025年）及び随時のNDCの策定・提出、地球温暖化対策計画、長期戦略の次回見直しに資する基礎情報の収集・調査・検討を実施し、脱炭素社会への移行に向けて取組を加速するべく、中長期の課題に総合的に対応するための対策・施策を検討する。</t>
    <rPh sb="5" eb="7">
      <t>ケッテイ</t>
    </rPh>
    <rPh sb="17" eb="18">
      <t>トウ</t>
    </rPh>
    <rPh sb="25" eb="26">
      <t>トウ</t>
    </rPh>
    <rPh sb="38" eb="39">
      <t>フ</t>
    </rPh>
    <rPh sb="54" eb="56">
      <t>キョウテイ</t>
    </rPh>
    <rPh sb="57" eb="58">
      <t>モト</t>
    </rPh>
    <rPh sb="60" eb="62">
      <t>セイチョウ</t>
    </rPh>
    <rPh sb="62" eb="64">
      <t>センリャク</t>
    </rPh>
    <rPh sb="73" eb="75">
      <t>イカ</t>
    </rPh>
    <rPh sb="76" eb="78">
      <t>チョウキ</t>
    </rPh>
    <rPh sb="78" eb="80">
      <t>センリャク</t>
    </rPh>
    <rPh sb="87" eb="89">
      <t>ミナオ</t>
    </rPh>
    <rPh sb="91" eb="92">
      <t>スス</t>
    </rPh>
    <phoneticPr fontId="5"/>
  </si>
  <si>
    <t>676/5</t>
    <phoneticPr fontId="5"/>
  </si>
  <si>
    <t>引き続き、競争性のある契約の実施及び１者応札に係る改善の検討を実施するよう努めるとともに、これまでの知見を生かし、効果的・効率的な執行に努める。</t>
  </si>
  <si>
    <t>我が国の削減目標の更新・前進や長期の低排出発展戦略の策定・提出は、国が責任を持って実施すべきものであり、国際機関等における検討状況や有識者へのヒアリング等を行いつつ、効果的・効率的な事業の執行に努める。</t>
    <phoneticPr fontId="5"/>
  </si>
  <si>
    <t>本事業の成果を活用し、我が国の削減目標の更新・前進を行うとともに、2050年カーボンニュートラルの実現に向けて長期的、戦略的な取組を進める。</t>
    <rPh sb="49" eb="51">
      <t>ジツゲン</t>
    </rPh>
    <phoneticPr fontId="5"/>
  </si>
  <si>
    <t>-</t>
    <phoneticPr fontId="5"/>
  </si>
  <si>
    <t>-</t>
    <phoneticPr fontId="5"/>
  </si>
  <si>
    <t>-</t>
    <phoneticPr fontId="5"/>
  </si>
  <si>
    <t>-</t>
    <phoneticPr fontId="5"/>
  </si>
  <si>
    <t>-</t>
    <phoneticPr fontId="5"/>
  </si>
  <si>
    <t>-</t>
    <phoneticPr fontId="5"/>
  </si>
  <si>
    <t>-</t>
    <phoneticPr fontId="5"/>
  </si>
  <si>
    <t>我が国の2030年度削減目標の更新・前進を行うものであり、優先度の高い事業である。</t>
    <phoneticPr fontId="5"/>
  </si>
  <si>
    <t>目標最終年度に向けて毎年度同量削減していく以上の削減を達成しており、成果目標に見合ったものとなっている。</t>
    <rPh sb="0" eb="2">
      <t>モクヒョウ</t>
    </rPh>
    <rPh sb="2" eb="4">
      <t>サイシュウ</t>
    </rPh>
    <rPh sb="4" eb="6">
      <t>ネンド</t>
    </rPh>
    <rPh sb="7" eb="8">
      <t>ム</t>
    </rPh>
    <rPh sb="10" eb="13">
      <t>マイネンド</t>
    </rPh>
    <rPh sb="13" eb="15">
      <t>ドウリョウ</t>
    </rPh>
    <rPh sb="15" eb="17">
      <t>サクゲン</t>
    </rPh>
    <rPh sb="21" eb="23">
      <t>イジョウ</t>
    </rPh>
    <rPh sb="24" eb="26">
      <t>サクゲン</t>
    </rPh>
    <rPh sb="27" eb="29">
      <t>タッセイ</t>
    </rPh>
    <rPh sb="34" eb="36">
      <t>セイカ</t>
    </rPh>
    <rPh sb="36" eb="38">
      <t>モクヒョウ</t>
    </rPh>
    <rPh sb="39" eb="41">
      <t>ミア</t>
    </rPh>
    <phoneticPr fontId="5"/>
  </si>
  <si>
    <t>パリ協定に規定された目標の５年ごとの提出・更新のサイクルを踏まえ、我が国の2030年度の中期目標の更新・前進を行うとともに、地球温暖化対策計画の見直しを行う。また、パリ協定等やG7首脳宣言を踏まえ、2019年６月に策定・提出を行った「パリ協定に基づく成長戦略としての長期戦略」において掲げられた“脱炭素社会”を早期実現するための温室効果ガス排出削減方策の検討を行う。</t>
    <rPh sb="103" eb="104">
      <t>ネン</t>
    </rPh>
    <rPh sb="105" eb="106">
      <t>ガツ</t>
    </rPh>
    <rPh sb="107" eb="109">
      <t>サクテイ</t>
    </rPh>
    <rPh sb="110" eb="112">
      <t>テイシュツ</t>
    </rPh>
    <rPh sb="113" eb="114">
      <t>オコナ</t>
    </rPh>
    <rPh sb="119" eb="121">
      <t>キョウテイ</t>
    </rPh>
    <rPh sb="122" eb="123">
      <t>モト</t>
    </rPh>
    <rPh sb="125" eb="127">
      <t>セイチョウ</t>
    </rPh>
    <rPh sb="127" eb="129">
      <t>センリャク</t>
    </rPh>
    <rPh sb="133" eb="135">
      <t>チョウキ</t>
    </rPh>
    <rPh sb="135" eb="137">
      <t>センリャク</t>
    </rPh>
    <rPh sb="142" eb="143">
      <t>カカ</t>
    </rPh>
    <rPh sb="164" eb="166">
      <t>オンシツ</t>
    </rPh>
    <rPh sb="166" eb="168">
      <t>コウカ</t>
    </rPh>
    <rPh sb="170" eb="172">
      <t>ハイシュツ</t>
    </rPh>
    <rPh sb="180" eb="181">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</si>
</sst>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5" borderId="13"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33" fillId="5" borderId="13" xfId="0" applyFont="1" applyFill="1" applyBorder="1" applyAlignment="1" applyProtection="1">
      <alignment horizontal="center" vertical="center"/>
      <protection locked="0"/>
    </xf>
    <xf numFmtId="0" fontId="33"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3" fillId="5" borderId="27" xfId="0" applyFont="1" applyFill="1" applyBorder="1" applyAlignment="1" applyProtection="1">
      <alignment horizontal="center" vertical="center"/>
      <protection locked="0"/>
    </xf>
    <xf numFmtId="0" fontId="3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33" fillId="5" borderId="27" xfId="0" applyFont="1" applyFill="1" applyBorder="1" applyAlignment="1" applyProtection="1">
      <alignment horizontal="left" vertical="center" wrapText="1"/>
      <protection locked="0"/>
    </xf>
    <xf numFmtId="0" fontId="33" fillId="5" borderId="28" xfId="0" applyFont="1" applyFill="1" applyBorder="1" applyAlignment="1" applyProtection="1">
      <alignment horizontal="left" vertical="center" wrapText="1"/>
      <protection locked="0"/>
    </xf>
    <xf numFmtId="0" fontId="3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3" fillId="5" borderId="1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wrapText="1"/>
      <protection locked="0"/>
    </xf>
    <xf numFmtId="0" fontId="33" fillId="5" borderId="31"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3" fillId="5" borderId="59" xfId="0" applyFont="1" applyFill="1" applyBorder="1" applyAlignment="1" applyProtection="1">
      <alignment horizontal="center" vertical="center"/>
      <protection locked="0"/>
    </xf>
    <xf numFmtId="0" fontId="3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3" fillId="5" borderId="70" xfId="0" applyFont="1" applyFill="1" applyBorder="1" applyAlignment="1" applyProtection="1">
      <alignment horizontal="center" vertical="center"/>
      <protection locked="0"/>
    </xf>
    <xf numFmtId="0" fontId="33" fillId="5" borderId="71" xfId="0" applyFont="1" applyFill="1" applyBorder="1" applyAlignment="1" applyProtection="1">
      <alignment horizontal="center" vertical="center"/>
      <protection locked="0"/>
    </xf>
    <xf numFmtId="0" fontId="3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3" fillId="5" borderId="63"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3" fillId="5" borderId="19" xfId="0" applyFont="1" applyFill="1" applyBorder="1" applyAlignment="1" applyProtection="1">
      <alignment horizontal="left" vertical="center" wrapText="1"/>
      <protection locked="0"/>
    </xf>
    <xf numFmtId="0" fontId="33" fillId="5" borderId="20" xfId="0" applyFont="1" applyFill="1" applyBorder="1" applyAlignment="1" applyProtection="1">
      <alignment horizontal="left" vertical="center" wrapText="1"/>
      <protection locked="0"/>
    </xf>
    <xf numFmtId="0" fontId="3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3" fillId="5" borderId="70" xfId="0" applyFont="1" applyFill="1" applyBorder="1" applyAlignment="1" applyProtection="1">
      <alignment horizontal="left" vertical="center" wrapText="1"/>
      <protection locked="0"/>
    </xf>
    <xf numFmtId="0" fontId="33" fillId="5" borderId="71" xfId="0" applyFont="1" applyFill="1" applyBorder="1" applyAlignment="1" applyProtection="1">
      <alignment horizontal="left" vertical="center" wrapText="1"/>
      <protection locked="0"/>
    </xf>
    <xf numFmtId="0" fontId="3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3" fillId="5" borderId="105" xfId="0" applyFont="1" applyFill="1" applyBorder="1" applyAlignment="1" applyProtection="1">
      <alignment horizontal="center" vertical="center"/>
      <protection locked="0"/>
    </xf>
    <xf numFmtId="0" fontId="33"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33" fillId="5" borderId="20" xfId="0" applyFont="1" applyFill="1" applyBorder="1" applyAlignment="1" applyProtection="1">
      <alignment horizontal="center" vertical="center"/>
      <protection locked="0"/>
    </xf>
    <xf numFmtId="0" fontId="33" fillId="5" borderId="67" xfId="0" applyFont="1" applyFill="1" applyBorder="1" applyAlignment="1" applyProtection="1">
      <alignment horizontal="center" vertical="center"/>
      <protection locked="0"/>
    </xf>
    <xf numFmtId="0" fontId="33" fillId="5" borderId="59" xfId="0" applyFont="1" applyFill="1" applyBorder="1" applyAlignment="1" applyProtection="1">
      <alignment horizontal="left" vertical="center" wrapText="1"/>
      <protection locked="0"/>
    </xf>
    <xf numFmtId="0" fontId="33" fillId="5" borderId="60" xfId="0" applyFont="1" applyFill="1" applyBorder="1" applyAlignment="1" applyProtection="1">
      <alignment horizontal="left" vertical="center" wrapText="1"/>
      <protection locked="0"/>
    </xf>
    <xf numFmtId="0" fontId="3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3" fillId="5" borderId="15"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104774</xdr:colOff>
      <xdr:row>764</xdr:row>
      <xdr:rowOff>16013</xdr:rowOff>
    </xdr:from>
    <xdr:to>
      <xdr:col>27</xdr:col>
      <xdr:colOff>209549</xdr:colOff>
      <xdr:row>765</xdr:row>
      <xdr:rowOff>406455</xdr:rowOff>
    </xdr:to>
    <xdr:sp macro="" textlink="">
      <xdr:nvSpPr>
        <xdr:cNvPr id="50" name="正方形/長方形 49"/>
        <xdr:cNvSpPr/>
      </xdr:nvSpPr>
      <xdr:spPr>
        <a:xfrm>
          <a:off x="3038474" y="51355763"/>
          <a:ext cx="2828925" cy="105719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100">
              <a:solidFill>
                <a:sysClr val="windowText" lastClr="000000"/>
              </a:solidFill>
            </a:rPr>
            <a:t>Ｅ．株式会社イー・コンザル、東京海上日動リスクコンサルティング株式会社、エム・アール・アイリサーチアソシエイツ株式会社、日本テピア株式会社（４機関）</a:t>
          </a:r>
          <a:endParaRPr kumimoji="1" lang="en-US" altLang="ja-JP" sz="1100">
            <a:solidFill>
              <a:sysClr val="windowText" lastClr="000000"/>
            </a:solidFill>
          </a:endParaRPr>
        </a:p>
        <a:p>
          <a:pPr algn="l"/>
          <a:r>
            <a:rPr kumimoji="1" lang="ja-JP" altLang="en-US" sz="1100">
              <a:solidFill>
                <a:sysClr val="windowText" lastClr="000000"/>
              </a:solidFill>
            </a:rPr>
            <a:t>　２６百万円</a:t>
          </a:r>
        </a:p>
      </xdr:txBody>
    </xdr:sp>
    <xdr:clientData/>
  </xdr:twoCellAnchor>
  <xdr:twoCellAnchor>
    <xdr:from>
      <xdr:col>11</xdr:col>
      <xdr:colOff>1</xdr:colOff>
      <xdr:row>757</xdr:row>
      <xdr:rowOff>35719</xdr:rowOff>
    </xdr:from>
    <xdr:to>
      <xdr:col>22</xdr:col>
      <xdr:colOff>0</xdr:colOff>
      <xdr:row>758</xdr:row>
      <xdr:rowOff>214312</xdr:rowOff>
    </xdr:to>
    <xdr:sp macro="" textlink="">
      <xdr:nvSpPr>
        <xdr:cNvPr id="51" name="正方形/長方形 50"/>
        <xdr:cNvSpPr/>
      </xdr:nvSpPr>
      <xdr:spPr>
        <a:xfrm>
          <a:off x="2357439" y="44184094"/>
          <a:ext cx="2357436" cy="53578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effectLst/>
              <a:latin typeface="+mn-lt"/>
              <a:ea typeface="+mn-ea"/>
              <a:cs typeface="+mn-cs"/>
            </a:rPr>
            <a:t>Ｃ．株式会社価値</a:t>
          </a:r>
          <a:r>
            <a:rPr kumimoji="1" lang="ja-JP" altLang="en-US" sz="1100">
              <a:solidFill>
                <a:sysClr val="windowText" lastClr="000000"/>
              </a:solidFill>
            </a:rPr>
            <a:t>総合研究所</a:t>
          </a:r>
          <a:endParaRPr kumimoji="1" lang="en-US" altLang="ja-JP" sz="1100">
            <a:solidFill>
              <a:sysClr val="windowText" lastClr="000000"/>
            </a:solidFill>
          </a:endParaRPr>
        </a:p>
        <a:p>
          <a:pPr algn="l"/>
          <a:r>
            <a:rPr kumimoji="1" lang="ja-JP" altLang="en-US" sz="1100">
              <a:solidFill>
                <a:sysClr val="windowText" lastClr="000000"/>
              </a:solidFill>
            </a:rPr>
            <a:t>　１５８百万円</a:t>
          </a:r>
        </a:p>
      </xdr:txBody>
    </xdr:sp>
    <xdr:clientData/>
  </xdr:twoCellAnchor>
  <xdr:twoCellAnchor>
    <xdr:from>
      <xdr:col>22</xdr:col>
      <xdr:colOff>209549</xdr:colOff>
      <xdr:row>749</xdr:row>
      <xdr:rowOff>229914</xdr:rowOff>
    </xdr:from>
    <xdr:to>
      <xdr:col>49</xdr:col>
      <xdr:colOff>0</xdr:colOff>
      <xdr:row>752</xdr:row>
      <xdr:rowOff>295275</xdr:rowOff>
    </xdr:to>
    <xdr:sp macro="" textlink="">
      <xdr:nvSpPr>
        <xdr:cNvPr id="52" name="大かっこ 51"/>
        <xdr:cNvSpPr/>
      </xdr:nvSpPr>
      <xdr:spPr>
        <a:xfrm>
          <a:off x="4834101" y="42527483"/>
          <a:ext cx="5466037" cy="1129533"/>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中長期計画関係の情報収集等</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パリ協定を踏まえた将来の中長期の温室効果ガス排出量の推計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温暖化対策の進捗等の情報整理及び長期戦略策定の運営支援</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輸送機器の燃費動向調査等</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ネガティブエミッション技術に</a:t>
          </a:r>
          <a:r>
            <a:rPr lang="ja-JP" altLang="en-US" sz="1100">
              <a:solidFill>
                <a:schemeClr val="tx1"/>
              </a:solidFill>
              <a:effectLst/>
              <a:latin typeface="+mn-lt"/>
              <a:ea typeface="+mn-ea"/>
              <a:cs typeface="+mn-cs"/>
            </a:rPr>
            <a:t>係る</a:t>
          </a:r>
          <a:r>
            <a:rPr lang="ja-JP" altLang="ja-JP" sz="1100">
              <a:solidFill>
                <a:schemeClr val="tx1"/>
              </a:solidFill>
              <a:effectLst/>
              <a:latin typeface="+mn-lt"/>
              <a:ea typeface="+mn-ea"/>
              <a:cs typeface="+mn-cs"/>
            </a:rPr>
            <a:t>実態調査及び国内外での導入可能性の調査等</a:t>
          </a:r>
          <a:endParaRPr lang="ja-JP" altLang="ja-JP">
            <a:solidFill>
              <a:sysClr val="windowText" lastClr="000000"/>
            </a:solidFill>
            <a:effectLst/>
          </a:endParaRPr>
        </a:p>
      </xdr:txBody>
    </xdr:sp>
    <xdr:clientData/>
  </xdr:twoCellAnchor>
  <xdr:twoCellAnchor>
    <xdr:from>
      <xdr:col>9</xdr:col>
      <xdr:colOff>0</xdr:colOff>
      <xdr:row>766</xdr:row>
      <xdr:rowOff>273844</xdr:rowOff>
    </xdr:from>
    <xdr:to>
      <xdr:col>11</xdr:col>
      <xdr:colOff>0</xdr:colOff>
      <xdr:row>766</xdr:row>
      <xdr:rowOff>273844</xdr:rowOff>
    </xdr:to>
    <xdr:cxnSp macro="">
      <xdr:nvCxnSpPr>
        <xdr:cNvPr id="53" name="直線矢印コネクタ 52"/>
        <xdr:cNvCxnSpPr/>
      </xdr:nvCxnSpPr>
      <xdr:spPr>
        <a:xfrm>
          <a:off x="1928813" y="48256032"/>
          <a:ext cx="4286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146569</xdr:colOff>
      <xdr:row>765</xdr:row>
      <xdr:rowOff>356764</xdr:rowOff>
    </xdr:from>
    <xdr:to>
      <xdr:col>21</xdr:col>
      <xdr:colOff>19229</xdr:colOff>
      <xdr:row>765</xdr:row>
      <xdr:rowOff>632481</xdr:rowOff>
    </xdr:to>
    <xdr:sp macro="" textlink="">
      <xdr:nvSpPr>
        <xdr:cNvPr id="54" name="正方形/長方形 53"/>
        <xdr:cNvSpPr/>
      </xdr:nvSpPr>
      <xdr:spPr>
        <a:xfrm>
          <a:off x="2248638" y="48645230"/>
          <a:ext cx="2184936"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100">
              <a:solidFill>
                <a:sysClr val="windowText" lastClr="000000"/>
              </a:solidFill>
            </a:rPr>
            <a:t>【</a:t>
          </a:r>
          <a:r>
            <a:rPr kumimoji="1" lang="ja-JP" altLang="en-US" sz="1100">
              <a:solidFill>
                <a:sysClr val="windowText" lastClr="000000"/>
              </a:solidFill>
            </a:rPr>
            <a:t>委託・一般競争契約（総合評価）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47624</xdr:colOff>
      <xdr:row>765</xdr:row>
      <xdr:rowOff>603933</xdr:rowOff>
    </xdr:from>
    <xdr:to>
      <xdr:col>49</xdr:col>
      <xdr:colOff>655</xdr:colOff>
      <xdr:row>768</xdr:row>
      <xdr:rowOff>86626</xdr:rowOff>
    </xdr:to>
    <xdr:sp macro="" textlink="">
      <xdr:nvSpPr>
        <xdr:cNvPr id="56" name="大かっこ 55"/>
        <xdr:cNvSpPr/>
      </xdr:nvSpPr>
      <xdr:spPr>
        <a:xfrm>
          <a:off x="5286374" y="52610433"/>
          <a:ext cx="4982231" cy="1187668"/>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民生部門等における温室効果ガス削減対策・施策等の検討、民生部門における温室効果ガス排出削減対策の効果の定量的評価、将来の世帯構造・世帯類型の変化を考慮した家庭部門の排出削減対策の検討</a:t>
          </a:r>
          <a:endParaRPr lang="en-US" altLang="ja-JP">
            <a:solidFill>
              <a:sysClr val="windowText" lastClr="000000"/>
            </a:solidFill>
            <a:effectLst/>
          </a:endParaRPr>
        </a:p>
      </xdr:txBody>
    </xdr:sp>
    <xdr:clientData/>
  </xdr:twoCellAnchor>
  <xdr:twoCellAnchor>
    <xdr:from>
      <xdr:col>11</xdr:col>
      <xdr:colOff>47625</xdr:colOff>
      <xdr:row>768</xdr:row>
      <xdr:rowOff>19050</xdr:rowOff>
    </xdr:from>
    <xdr:to>
      <xdr:col>11</xdr:col>
      <xdr:colOff>47625</xdr:colOff>
      <xdr:row>770</xdr:row>
      <xdr:rowOff>150017</xdr:rowOff>
    </xdr:to>
    <xdr:cxnSp macro="">
      <xdr:nvCxnSpPr>
        <xdr:cNvPr id="57" name="直線コネクタ 56"/>
        <xdr:cNvCxnSpPr/>
      </xdr:nvCxnSpPr>
      <xdr:spPr>
        <a:xfrm>
          <a:off x="2352675" y="53730525"/>
          <a:ext cx="0" cy="8072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770</xdr:row>
      <xdr:rowOff>157163</xdr:rowOff>
    </xdr:from>
    <xdr:to>
      <xdr:col>14</xdr:col>
      <xdr:colOff>161925</xdr:colOff>
      <xdr:row>770</xdr:row>
      <xdr:rowOff>161925</xdr:rowOff>
    </xdr:to>
    <xdr:cxnSp macro="">
      <xdr:nvCxnSpPr>
        <xdr:cNvPr id="58" name="直線矢印コネクタ 57"/>
        <xdr:cNvCxnSpPr/>
      </xdr:nvCxnSpPr>
      <xdr:spPr>
        <a:xfrm>
          <a:off x="2352675" y="54544913"/>
          <a:ext cx="742950"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209549</xdr:colOff>
      <xdr:row>769</xdr:row>
      <xdr:rowOff>0</xdr:rowOff>
    </xdr:from>
    <xdr:to>
      <xdr:col>29</xdr:col>
      <xdr:colOff>114300</xdr:colOff>
      <xdr:row>771</xdr:row>
      <xdr:rowOff>261937</xdr:rowOff>
    </xdr:to>
    <xdr:sp macro="" textlink="">
      <xdr:nvSpPr>
        <xdr:cNvPr id="60" name="正方形/長方形 59"/>
        <xdr:cNvSpPr/>
      </xdr:nvSpPr>
      <xdr:spPr>
        <a:xfrm>
          <a:off x="3143249" y="53940075"/>
          <a:ext cx="3048001" cy="109061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一般財団法人電力中央研究所、株式会社</a:t>
          </a:r>
          <a:endParaRPr kumimoji="1" lang="en-US" altLang="ja-JP" sz="1100">
            <a:solidFill>
              <a:sysClr val="windowText" lastClr="000000"/>
            </a:solidFill>
          </a:endParaRPr>
        </a:p>
        <a:p>
          <a:pPr algn="l"/>
          <a:r>
            <a:rPr kumimoji="1" lang="ja-JP" altLang="en-US" sz="1100">
              <a:solidFill>
                <a:sysClr val="windowText" lastClr="000000"/>
              </a:solidFill>
            </a:rPr>
            <a:t>建設技術研究所、株式会社環境管理センター</a:t>
          </a:r>
          <a:endParaRPr kumimoji="1" lang="en-US" altLang="ja-JP" sz="1100">
            <a:solidFill>
              <a:sysClr val="windowText" lastClr="000000"/>
            </a:solidFill>
          </a:endParaRPr>
        </a:p>
        <a:p>
          <a:pPr algn="l"/>
          <a:r>
            <a:rPr kumimoji="1" lang="ja-JP" altLang="en-US" sz="1100">
              <a:solidFill>
                <a:sysClr val="windowText" lastClr="000000"/>
              </a:solidFill>
            </a:rPr>
            <a:t>、国立大学法人大阪大学（４機関）</a:t>
          </a:r>
          <a:endParaRPr kumimoji="1" lang="en-US" altLang="ja-JP" sz="1100">
            <a:solidFill>
              <a:sysClr val="windowText" lastClr="000000"/>
            </a:solidFill>
          </a:endParaRPr>
        </a:p>
        <a:p>
          <a:pPr algn="l"/>
          <a:r>
            <a:rPr kumimoji="1" lang="ja-JP" altLang="en-US" sz="1100">
              <a:solidFill>
                <a:sysClr val="windowText" lastClr="000000"/>
              </a:solidFill>
            </a:rPr>
            <a:t>　２２百万円</a:t>
          </a:r>
        </a:p>
      </xdr:txBody>
    </xdr:sp>
    <xdr:clientData/>
  </xdr:twoCellAnchor>
  <xdr:twoCellAnchor>
    <xdr:from>
      <xdr:col>30</xdr:col>
      <xdr:colOff>9524</xdr:colOff>
      <xdr:row>769</xdr:row>
      <xdr:rowOff>0</xdr:rowOff>
    </xdr:from>
    <xdr:to>
      <xdr:col>48</xdr:col>
      <xdr:colOff>209549</xdr:colOff>
      <xdr:row>772</xdr:row>
      <xdr:rowOff>171450</xdr:rowOff>
    </xdr:to>
    <xdr:sp macro="" textlink="">
      <xdr:nvSpPr>
        <xdr:cNvPr id="61" name="大かっこ 60"/>
        <xdr:cNvSpPr/>
      </xdr:nvSpPr>
      <xdr:spPr>
        <a:xfrm>
          <a:off x="6296024" y="53940075"/>
          <a:ext cx="3971925" cy="1314450"/>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令和２年度食行動の施策等に関する調査業務、データ作成支援業務、空調に係る省エネ効果及び</a:t>
          </a:r>
          <a:r>
            <a:rPr lang="en-US" altLang="ja-JP" sz="1100" b="0" i="0" u="none" strike="noStrike" baseline="0" smtClean="0">
              <a:solidFill>
                <a:sysClr val="windowText" lastClr="000000"/>
              </a:solidFill>
              <a:latin typeface="+mn-lt"/>
              <a:ea typeface="+mn-ea"/>
              <a:cs typeface="+mn-cs"/>
            </a:rPr>
            <a:t>UV</a:t>
          </a:r>
          <a:r>
            <a:rPr lang="ja-JP" altLang="en-US" sz="1100" b="0" i="0" u="none" strike="noStrike" baseline="0" smtClean="0">
              <a:solidFill>
                <a:sysClr val="windowText" lastClr="000000"/>
              </a:solidFill>
              <a:latin typeface="+mn-lt"/>
              <a:ea typeface="+mn-ea"/>
              <a:cs typeface="+mn-cs"/>
            </a:rPr>
            <a:t>照射除菌効果検証、民生部門におけるエネルギー需要特性の中長期的な変化に係る分析業務</a:t>
          </a:r>
          <a:endParaRPr lang="en-US" altLang="ja-JP" sz="1100" b="0" i="0" u="none" strike="noStrike" baseline="0" smtClean="0">
            <a:solidFill>
              <a:sysClr val="windowText" lastClr="000000"/>
            </a:solidFill>
            <a:latin typeface="+mn-lt"/>
            <a:ea typeface="+mn-ea"/>
            <a:cs typeface="+mn-cs"/>
          </a:endParaRPr>
        </a:p>
      </xdr:txBody>
    </xdr:sp>
    <xdr:clientData/>
  </xdr:twoCellAnchor>
  <xdr:twoCellAnchor>
    <xdr:from>
      <xdr:col>8</xdr:col>
      <xdr:colOff>204804</xdr:colOff>
      <xdr:row>758</xdr:row>
      <xdr:rowOff>0</xdr:rowOff>
    </xdr:from>
    <xdr:to>
      <xdr:col>11</xdr:col>
      <xdr:colOff>0</xdr:colOff>
      <xdr:row>758</xdr:row>
      <xdr:rowOff>968</xdr:rowOff>
    </xdr:to>
    <xdr:cxnSp macro="">
      <xdr:nvCxnSpPr>
        <xdr:cNvPr id="62" name="直線矢印コネクタ 61"/>
        <xdr:cNvCxnSpPr/>
      </xdr:nvCxnSpPr>
      <xdr:spPr>
        <a:xfrm flipV="1">
          <a:off x="1919304" y="44505563"/>
          <a:ext cx="438134"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756</xdr:row>
      <xdr:rowOff>114300</xdr:rowOff>
    </xdr:from>
    <xdr:to>
      <xdr:col>49</xdr:col>
      <xdr:colOff>0</xdr:colOff>
      <xdr:row>761</xdr:row>
      <xdr:rowOff>19707</xdr:rowOff>
    </xdr:to>
    <xdr:sp macro="" textlink="">
      <xdr:nvSpPr>
        <xdr:cNvPr id="63" name="大かっこ 62"/>
        <xdr:cNvSpPr/>
      </xdr:nvSpPr>
      <xdr:spPr>
        <a:xfrm>
          <a:off x="4834759" y="44894938"/>
          <a:ext cx="5465379" cy="1679028"/>
        </a:xfrm>
        <a:prstGeom prst="bracketPair">
          <a:avLst>
            <a:gd name="adj" fmla="val 6886"/>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温室効果ガス大量排出事業を多く有するビジネス分野における現状及び将来の脱炭素化の見通しに関する調査・検討、</a:t>
          </a:r>
          <a:r>
            <a:rPr lang="ja-JP" altLang="ja-JP" sz="1100">
              <a:solidFill>
                <a:schemeClr val="tx1"/>
              </a:solidFill>
              <a:effectLst/>
              <a:latin typeface="+mn-lt"/>
              <a:ea typeface="+mn-ea"/>
              <a:cs typeface="+mn-cs"/>
            </a:rPr>
            <a:t>脱炭素社会への移行に関する事例調査・検討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気候変動対策による経済成長に関する検討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気候変動対策による社会の持続的成長に関する検討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国土構造の変化、最新の技術進展に伴う交通分野等への影響の定量的評価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再生可能エネルギー電源の導入等による地域経済波及効果の推計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テレワークの導入による交通量変化を考慮した温室効果ガス排出削減効果等の推計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地域脱炭素ロードマップの素案及び参考資料集の検討</a:t>
          </a:r>
        </a:p>
      </xdr:txBody>
    </xdr:sp>
    <xdr:clientData/>
  </xdr:twoCellAnchor>
  <xdr:twoCellAnchor>
    <xdr:from>
      <xdr:col>10</xdr:col>
      <xdr:colOff>130969</xdr:colOff>
      <xdr:row>756</xdr:row>
      <xdr:rowOff>142874</xdr:rowOff>
    </xdr:from>
    <xdr:to>
      <xdr:col>21</xdr:col>
      <xdr:colOff>3629</xdr:colOff>
      <xdr:row>757</xdr:row>
      <xdr:rowOff>61404</xdr:rowOff>
    </xdr:to>
    <xdr:sp macro="" textlink="">
      <xdr:nvSpPr>
        <xdr:cNvPr id="64" name="正方形/長方形 63"/>
        <xdr:cNvSpPr/>
      </xdr:nvSpPr>
      <xdr:spPr>
        <a:xfrm>
          <a:off x="2274094" y="43934062"/>
          <a:ext cx="223009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100">
              <a:solidFill>
                <a:sysClr val="windowText" lastClr="000000"/>
              </a:solidFill>
            </a:rPr>
            <a:t>【</a:t>
          </a:r>
          <a:r>
            <a:rPr kumimoji="1" lang="ja-JP" altLang="en-US" sz="1100">
              <a:solidFill>
                <a:sysClr val="windowText" lastClr="000000"/>
              </a:solidFill>
            </a:rPr>
            <a:t>委託・一般競争契約（総合評価）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23813</xdr:colOff>
      <xdr:row>762</xdr:row>
      <xdr:rowOff>11086</xdr:rowOff>
    </xdr:from>
    <xdr:to>
      <xdr:col>11</xdr:col>
      <xdr:colOff>23813</xdr:colOff>
      <xdr:row>762</xdr:row>
      <xdr:rowOff>11086</xdr:rowOff>
    </xdr:to>
    <xdr:cxnSp macro="">
      <xdr:nvCxnSpPr>
        <xdr:cNvPr id="65" name="直線矢印コネクタ 64"/>
        <xdr:cNvCxnSpPr/>
      </xdr:nvCxnSpPr>
      <xdr:spPr>
        <a:xfrm>
          <a:off x="1915675" y="46920069"/>
          <a:ext cx="4204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125716</xdr:colOff>
      <xdr:row>760</xdr:row>
      <xdr:rowOff>212715</xdr:rowOff>
    </xdr:from>
    <xdr:to>
      <xdr:col>21</xdr:col>
      <xdr:colOff>2482</xdr:colOff>
      <xdr:row>761</xdr:row>
      <xdr:rowOff>131245</xdr:rowOff>
    </xdr:to>
    <xdr:sp macro="" textlink="">
      <xdr:nvSpPr>
        <xdr:cNvPr id="66" name="正方形/長方形 65"/>
        <xdr:cNvSpPr/>
      </xdr:nvSpPr>
      <xdr:spPr>
        <a:xfrm>
          <a:off x="2227785" y="46412249"/>
          <a:ext cx="2189042" cy="2732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100">
              <a:solidFill>
                <a:sysClr val="windowText" lastClr="000000"/>
              </a:solidFill>
            </a:rPr>
            <a:t>【</a:t>
          </a:r>
          <a:r>
            <a:rPr kumimoji="1" lang="ja-JP" altLang="en-US" sz="1100">
              <a:solidFill>
                <a:sysClr val="windowText" lastClr="000000"/>
              </a:solidFill>
            </a:rPr>
            <a:t>委託・一般競争契約（総合評価）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210206</xdr:colOff>
      <xdr:row>761</xdr:row>
      <xdr:rowOff>39412</xdr:rowOff>
    </xdr:from>
    <xdr:to>
      <xdr:col>48</xdr:col>
      <xdr:colOff>210206</xdr:colOff>
      <xdr:row>764</xdr:row>
      <xdr:rowOff>0</xdr:rowOff>
    </xdr:to>
    <xdr:sp macro="" textlink="">
      <xdr:nvSpPr>
        <xdr:cNvPr id="67" name="大かっこ 66"/>
        <xdr:cNvSpPr/>
      </xdr:nvSpPr>
      <xdr:spPr>
        <a:xfrm>
          <a:off x="4834758" y="46593671"/>
          <a:ext cx="5465379" cy="1024760"/>
        </a:xfrm>
        <a:prstGeom prst="bracketPair">
          <a:avLst>
            <a:gd name="adj" fmla="val 14493"/>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再生可能エネルギー導入促進に向けた動向調査、</a:t>
          </a:r>
          <a:r>
            <a:rPr lang="ja-JP" altLang="ja-JP" sz="1100">
              <a:solidFill>
                <a:schemeClr val="tx1"/>
              </a:solidFill>
              <a:effectLst/>
              <a:latin typeface="+mn-lt"/>
              <a:ea typeface="+mn-ea"/>
              <a:cs typeface="+mn-cs"/>
            </a:rPr>
            <a:t>地域における再生可能エネルギー導入拡大に関する調査・検討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系統強化方策及びデマンドレスポンス等の需要能動化方策の提案とその効果把握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再生可能エネルギー導入促進に向けた方策の検討</a:t>
          </a:r>
          <a:endParaRPr lang="en-US" altLang="ja-JP">
            <a:solidFill>
              <a:sysClr val="windowText" lastClr="000000"/>
            </a:solidFill>
            <a:effectLst/>
          </a:endParaRPr>
        </a:p>
      </xdr:txBody>
    </xdr:sp>
    <xdr:clientData/>
  </xdr:twoCellAnchor>
  <xdr:twoCellAnchor>
    <xdr:from>
      <xdr:col>11</xdr:col>
      <xdr:colOff>38213</xdr:colOff>
      <xdr:row>762</xdr:row>
      <xdr:rowOff>145257</xdr:rowOff>
    </xdr:from>
    <xdr:to>
      <xdr:col>11</xdr:col>
      <xdr:colOff>38213</xdr:colOff>
      <xdr:row>764</xdr:row>
      <xdr:rowOff>407194</xdr:rowOff>
    </xdr:to>
    <xdr:cxnSp macro="">
      <xdr:nvCxnSpPr>
        <xdr:cNvPr id="68" name="直線コネクタ 67"/>
        <xdr:cNvCxnSpPr/>
      </xdr:nvCxnSpPr>
      <xdr:spPr>
        <a:xfrm flipH="1">
          <a:off x="2343263" y="50780157"/>
          <a:ext cx="0" cy="9667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30956</xdr:colOff>
      <xdr:row>764</xdr:row>
      <xdr:rowOff>397669</xdr:rowOff>
    </xdr:from>
    <xdr:to>
      <xdr:col>14</xdr:col>
      <xdr:colOff>30957</xdr:colOff>
      <xdr:row>764</xdr:row>
      <xdr:rowOff>397669</xdr:rowOff>
    </xdr:to>
    <xdr:cxnSp macro="">
      <xdr:nvCxnSpPr>
        <xdr:cNvPr id="69" name="直線矢印コネクタ 68"/>
        <xdr:cNvCxnSpPr/>
      </xdr:nvCxnSpPr>
      <xdr:spPr>
        <a:xfrm>
          <a:off x="2336006" y="51737419"/>
          <a:ext cx="62865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63591</xdr:colOff>
      <xdr:row>763</xdr:row>
      <xdr:rowOff>351441</xdr:rowOff>
    </xdr:from>
    <xdr:to>
      <xdr:col>49</xdr:col>
      <xdr:colOff>0</xdr:colOff>
      <xdr:row>765</xdr:row>
      <xdr:rowOff>541940</xdr:rowOff>
    </xdr:to>
    <xdr:sp macro="" textlink="">
      <xdr:nvSpPr>
        <xdr:cNvPr id="70" name="大かっこ 69"/>
        <xdr:cNvSpPr/>
      </xdr:nvSpPr>
      <xdr:spPr>
        <a:xfrm>
          <a:off x="5949384" y="47615148"/>
          <a:ext cx="4350754" cy="1215258"/>
        </a:xfrm>
        <a:prstGeom prst="bracketPair">
          <a:avLst>
            <a:gd name="adj" fmla="val 9099"/>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effectLst/>
            </a:rPr>
            <a:t>系統強化方策及びデマンドレスポンス等の需要の同化方策の検討業務、諸外国における再生可能エネルギーの動向調査、米国、カナダ、フランス、オーストラリア、インドにおける再生可能エネルギー等の温暖化・エネルギー関連動向調査、再エネ導入促進に向けた動向調査（中国、韓国、台湾）</a:t>
          </a:r>
          <a:endParaRPr lang="ja-JP" altLang="ja-JP">
            <a:effectLst/>
          </a:endParaRPr>
        </a:p>
      </xdr:txBody>
    </xdr:sp>
    <xdr:clientData/>
  </xdr:twoCellAnchor>
  <xdr:twoCellAnchor>
    <xdr:from>
      <xdr:col>10</xdr:col>
      <xdr:colOff>139632</xdr:colOff>
      <xdr:row>749</xdr:row>
      <xdr:rowOff>327621</xdr:rowOff>
    </xdr:from>
    <xdr:to>
      <xdr:col>21</xdr:col>
      <xdr:colOff>12292</xdr:colOff>
      <xdr:row>750</xdr:row>
      <xdr:rowOff>242748</xdr:rowOff>
    </xdr:to>
    <xdr:sp macro="" textlink="">
      <xdr:nvSpPr>
        <xdr:cNvPr id="73" name="正方形/長方形 72"/>
        <xdr:cNvSpPr/>
      </xdr:nvSpPr>
      <xdr:spPr>
        <a:xfrm>
          <a:off x="2282757" y="41618496"/>
          <a:ext cx="2230098" cy="272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100">
              <a:solidFill>
                <a:sysClr val="windowText" lastClr="000000"/>
              </a:solidFill>
            </a:rPr>
            <a:t>【</a:t>
          </a:r>
          <a:r>
            <a:rPr kumimoji="1" lang="ja-JP" altLang="en-US" sz="1100">
              <a:solidFill>
                <a:sysClr val="windowText" lastClr="000000"/>
              </a:solidFill>
            </a:rPr>
            <a:t>委託・一般競争契約（総合評価）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0</xdr:colOff>
      <xdr:row>751</xdr:row>
      <xdr:rowOff>226219</xdr:rowOff>
    </xdr:from>
    <xdr:to>
      <xdr:col>11</xdr:col>
      <xdr:colOff>0</xdr:colOff>
      <xdr:row>751</xdr:row>
      <xdr:rowOff>226219</xdr:rowOff>
    </xdr:to>
    <xdr:cxnSp macro="">
      <xdr:nvCxnSpPr>
        <xdr:cNvPr id="74" name="直線矢印コネクタ 73"/>
        <xdr:cNvCxnSpPr/>
      </xdr:nvCxnSpPr>
      <xdr:spPr>
        <a:xfrm>
          <a:off x="1928813" y="42231469"/>
          <a:ext cx="4286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749</xdr:row>
      <xdr:rowOff>190500</xdr:rowOff>
    </xdr:from>
    <xdr:to>
      <xdr:col>9</xdr:col>
      <xdr:colOff>6569</xdr:colOff>
      <xdr:row>774</xdr:row>
      <xdr:rowOff>0</xdr:rowOff>
    </xdr:to>
    <xdr:cxnSp macro="">
      <xdr:nvCxnSpPr>
        <xdr:cNvPr id="75" name="直線コネクタ 74"/>
        <xdr:cNvCxnSpPr/>
      </xdr:nvCxnSpPr>
      <xdr:spPr>
        <a:xfrm flipH="1">
          <a:off x="1891862" y="42488069"/>
          <a:ext cx="6569" cy="95184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772</xdr:row>
      <xdr:rowOff>309560</xdr:rowOff>
    </xdr:from>
    <xdr:to>
      <xdr:col>24</xdr:col>
      <xdr:colOff>57150</xdr:colOff>
      <xdr:row>777</xdr:row>
      <xdr:rowOff>151085</xdr:rowOff>
    </xdr:to>
    <xdr:sp macro="" textlink="">
      <xdr:nvSpPr>
        <xdr:cNvPr id="76" name="正方形/長方形 75"/>
        <xdr:cNvSpPr/>
      </xdr:nvSpPr>
      <xdr:spPr>
        <a:xfrm>
          <a:off x="2305050" y="55392635"/>
          <a:ext cx="2781300" cy="14131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latin typeface="+mn-ea"/>
              <a:ea typeface="+mn-ea"/>
            </a:rPr>
            <a:t>Ｈ．株式会社日本総合研究所</a:t>
          </a:r>
          <a:endParaRPr kumimoji="1" lang="en-US" altLang="ja-JP" sz="1100">
            <a:solidFill>
              <a:sysClr val="windowText" lastClr="000000"/>
            </a:solidFill>
          </a:endParaRPr>
        </a:p>
        <a:p>
          <a:pPr algn="l"/>
          <a:r>
            <a:rPr kumimoji="1" lang="ja-JP" altLang="en-US" sz="1100">
              <a:solidFill>
                <a:sysClr val="windowText" lastClr="000000"/>
              </a:solidFill>
            </a:rPr>
            <a:t>　７７百万円（うち４１百万円は学校法</a:t>
          </a:r>
          <a:endParaRPr kumimoji="1" lang="en-US" altLang="ja-JP" sz="1100">
            <a:solidFill>
              <a:sysClr val="windowText" lastClr="000000"/>
            </a:solidFill>
          </a:endParaRPr>
        </a:p>
        <a:p>
          <a:pPr algn="l"/>
          <a:r>
            <a:rPr kumimoji="1" lang="ja-JP" altLang="en-US" sz="1100">
              <a:solidFill>
                <a:sysClr val="windowText" lastClr="000000"/>
              </a:solidFill>
            </a:rPr>
            <a:t>人東京理科大学、国立大学法人東京</a:t>
          </a:r>
          <a:endParaRPr kumimoji="1" lang="en-US" altLang="ja-JP" sz="1100">
            <a:solidFill>
              <a:sysClr val="windowText" lastClr="000000"/>
            </a:solidFill>
          </a:endParaRPr>
        </a:p>
        <a:p>
          <a:pPr algn="l"/>
          <a:r>
            <a:rPr kumimoji="1" lang="ja-JP" altLang="en-US" sz="1100">
              <a:solidFill>
                <a:sysClr val="windowText" lastClr="000000"/>
              </a:solidFill>
            </a:rPr>
            <a:t>農工大学、国立大学法人東海国立大</a:t>
          </a:r>
          <a:endParaRPr kumimoji="1" lang="en-US" altLang="ja-JP" sz="1100">
            <a:solidFill>
              <a:sysClr val="windowText" lastClr="000000"/>
            </a:solidFill>
          </a:endParaRPr>
        </a:p>
        <a:p>
          <a:pPr algn="l"/>
          <a:r>
            <a:rPr kumimoji="1" lang="ja-JP" altLang="en-US" sz="1100">
              <a:solidFill>
                <a:sysClr val="windowText" lastClr="000000"/>
              </a:solidFill>
            </a:rPr>
            <a:t>学機構、国立大学法人東京大学との</a:t>
          </a:r>
          <a:endParaRPr kumimoji="1" lang="en-US" altLang="ja-JP" sz="1100">
            <a:solidFill>
              <a:sysClr val="windowText" lastClr="000000"/>
            </a:solidFill>
          </a:endParaRPr>
        </a:p>
        <a:p>
          <a:pPr algn="l"/>
          <a:r>
            <a:rPr kumimoji="1" lang="ja-JP" altLang="en-US" sz="1100">
              <a:solidFill>
                <a:sysClr val="windowText" lastClr="000000"/>
              </a:solidFill>
            </a:rPr>
            <a:t>共同実施費）</a:t>
          </a:r>
        </a:p>
        <a:p>
          <a:pPr algn="l"/>
          <a:endParaRPr kumimoji="1" lang="ja-JP" altLang="en-US" sz="1100">
            <a:solidFill>
              <a:sysClr val="windowText" lastClr="000000"/>
            </a:solidFill>
          </a:endParaRPr>
        </a:p>
      </xdr:txBody>
    </xdr:sp>
    <xdr:clientData/>
  </xdr:twoCellAnchor>
  <xdr:twoCellAnchor>
    <xdr:from>
      <xdr:col>9</xdr:col>
      <xdr:colOff>16</xdr:colOff>
      <xdr:row>774</xdr:row>
      <xdr:rowOff>0</xdr:rowOff>
    </xdr:from>
    <xdr:to>
      <xdr:col>11</xdr:col>
      <xdr:colOff>0</xdr:colOff>
      <xdr:row>774</xdr:row>
      <xdr:rowOff>968</xdr:rowOff>
    </xdr:to>
    <xdr:cxnSp macro="">
      <xdr:nvCxnSpPr>
        <xdr:cNvPr id="77" name="直線矢印コネクタ 76"/>
        <xdr:cNvCxnSpPr/>
      </xdr:nvCxnSpPr>
      <xdr:spPr>
        <a:xfrm flipV="1">
          <a:off x="1928829" y="51006375"/>
          <a:ext cx="428609"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76199</xdr:colOff>
      <xdr:row>773</xdr:row>
      <xdr:rowOff>0</xdr:rowOff>
    </xdr:from>
    <xdr:to>
      <xdr:col>48</xdr:col>
      <xdr:colOff>209548</xdr:colOff>
      <xdr:row>776</xdr:row>
      <xdr:rowOff>295275</xdr:rowOff>
    </xdr:to>
    <xdr:sp macro="" textlink="">
      <xdr:nvSpPr>
        <xdr:cNvPr id="78" name="大かっこ 77"/>
        <xdr:cNvSpPr/>
      </xdr:nvSpPr>
      <xdr:spPr>
        <a:xfrm>
          <a:off x="5314949" y="55397400"/>
          <a:ext cx="4952999" cy="1238250"/>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再生可能エネルギー導入拡大時の統合的な分析手法の調査</a:t>
          </a:r>
          <a:r>
            <a:rPr lang="ja-JP" altLang="en-US" sz="1100">
              <a:solidFill>
                <a:schemeClr val="tx1"/>
              </a:solidFill>
              <a:effectLst/>
              <a:latin typeface="+mn-lt"/>
              <a:ea typeface="+mn-ea"/>
              <a:cs typeface="+mn-cs"/>
            </a:rPr>
            <a:t>、再生可能エネルギー主力電源化に向けた統合的な課題の調査</a:t>
          </a:r>
          <a:endParaRPr lang="ja-JP" altLang="ja-JP" sz="1100">
            <a:solidFill>
              <a:schemeClr val="tx1"/>
            </a:solidFill>
            <a:effectLst/>
            <a:latin typeface="+mn-lt"/>
            <a:ea typeface="+mn-ea"/>
            <a:cs typeface="+mn-cs"/>
          </a:endParaRPr>
        </a:p>
      </xdr:txBody>
    </xdr:sp>
    <xdr:clientData/>
  </xdr:twoCellAnchor>
  <xdr:twoCellAnchor>
    <xdr:from>
      <xdr:col>10</xdr:col>
      <xdr:colOff>163593</xdr:colOff>
      <xdr:row>772</xdr:row>
      <xdr:rowOff>51987</xdr:rowOff>
    </xdr:from>
    <xdr:to>
      <xdr:col>21</xdr:col>
      <xdr:colOff>36253</xdr:colOff>
      <xdr:row>773</xdr:row>
      <xdr:rowOff>18141</xdr:rowOff>
    </xdr:to>
    <xdr:sp macro="" textlink="">
      <xdr:nvSpPr>
        <xdr:cNvPr id="79" name="正方形/長方形 78"/>
        <xdr:cNvSpPr/>
      </xdr:nvSpPr>
      <xdr:spPr>
        <a:xfrm>
          <a:off x="2306718" y="50439237"/>
          <a:ext cx="223009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100">
              <a:solidFill>
                <a:sysClr val="windowText" lastClr="000000"/>
              </a:solidFill>
            </a:rPr>
            <a:t>【</a:t>
          </a:r>
          <a:r>
            <a:rPr kumimoji="1" lang="ja-JP" altLang="en-US" sz="1100">
              <a:solidFill>
                <a:sysClr val="windowText" lastClr="000000"/>
              </a:solidFill>
            </a:rPr>
            <a:t>委託・一般競争契約（総合評価）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47625</xdr:colOff>
      <xdr:row>752</xdr:row>
      <xdr:rowOff>220760</xdr:rowOff>
    </xdr:from>
    <xdr:to>
      <xdr:col>11</xdr:col>
      <xdr:colOff>47628</xdr:colOff>
      <xdr:row>754</xdr:row>
      <xdr:rowOff>266700</xdr:rowOff>
    </xdr:to>
    <xdr:cxnSp macro="">
      <xdr:nvCxnSpPr>
        <xdr:cNvPr id="88" name="直線コネクタ 87"/>
        <xdr:cNvCxnSpPr/>
      </xdr:nvCxnSpPr>
      <xdr:spPr>
        <a:xfrm flipH="1">
          <a:off x="2352675" y="47331410"/>
          <a:ext cx="3" cy="7507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754</xdr:row>
      <xdr:rowOff>247650</xdr:rowOff>
    </xdr:from>
    <xdr:to>
      <xdr:col>14</xdr:col>
      <xdr:colOff>142875</xdr:colOff>
      <xdr:row>754</xdr:row>
      <xdr:rowOff>247650</xdr:rowOff>
    </xdr:to>
    <xdr:cxnSp macro="">
      <xdr:nvCxnSpPr>
        <xdr:cNvPr id="89" name="直線矢印コネクタ 88"/>
        <xdr:cNvCxnSpPr/>
      </xdr:nvCxnSpPr>
      <xdr:spPr>
        <a:xfrm>
          <a:off x="2352675" y="48063150"/>
          <a:ext cx="7239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xdr:colOff>
      <xdr:row>752</xdr:row>
      <xdr:rowOff>357186</xdr:rowOff>
    </xdr:from>
    <xdr:to>
      <xdr:col>27</xdr:col>
      <xdr:colOff>0</xdr:colOff>
      <xdr:row>756</xdr:row>
      <xdr:rowOff>83343</xdr:rowOff>
    </xdr:to>
    <xdr:sp macro="" textlink="">
      <xdr:nvSpPr>
        <xdr:cNvPr id="92" name="正方形/長方形 91"/>
        <xdr:cNvSpPr/>
      </xdr:nvSpPr>
      <xdr:spPr>
        <a:xfrm>
          <a:off x="3214687" y="42719624"/>
          <a:ext cx="2571751" cy="115490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100">
              <a:solidFill>
                <a:sysClr val="windowText" lastClr="000000"/>
              </a:solidFill>
            </a:rPr>
            <a:t>Ｂ．デロイトトーマツコンサルティング合同会社、一般財団法人日本自動車研究所、国立研究開発法人国立環境研究所（３機関）</a:t>
          </a:r>
          <a:endParaRPr kumimoji="1" lang="en-US" altLang="ja-JP" sz="1100">
            <a:solidFill>
              <a:sysClr val="windowText" lastClr="000000"/>
            </a:solidFill>
          </a:endParaRPr>
        </a:p>
        <a:p>
          <a:pPr algn="l"/>
          <a:r>
            <a:rPr kumimoji="1" lang="ja-JP" altLang="en-US" sz="1100">
              <a:solidFill>
                <a:sysClr val="windowText" lastClr="000000"/>
              </a:solidFill>
            </a:rPr>
            <a:t>　３６百万円</a:t>
          </a:r>
        </a:p>
      </xdr:txBody>
    </xdr:sp>
    <xdr:clientData/>
  </xdr:twoCellAnchor>
  <xdr:twoCellAnchor>
    <xdr:from>
      <xdr:col>27</xdr:col>
      <xdr:colOff>59532</xdr:colOff>
      <xdr:row>753</xdr:row>
      <xdr:rowOff>1</xdr:rowOff>
    </xdr:from>
    <xdr:to>
      <xdr:col>49</xdr:col>
      <xdr:colOff>1</xdr:colOff>
      <xdr:row>756</xdr:row>
      <xdr:rowOff>76200</xdr:rowOff>
    </xdr:to>
    <xdr:sp macro="" textlink="">
      <xdr:nvSpPr>
        <xdr:cNvPr id="99" name="大かっこ 98"/>
        <xdr:cNvSpPr/>
      </xdr:nvSpPr>
      <xdr:spPr>
        <a:xfrm>
          <a:off x="5717382" y="43662601"/>
          <a:ext cx="4550569" cy="1133474"/>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ネガティブ・エミッション技術に係る実態調査及び国内外での導入可能性の調査等、輸送機器の燃費改善や消費者選好等の調査及び排出影響等の推計、令和２年度長期脱炭素社会シナリオ作成のための作業</a:t>
          </a:r>
          <a:endParaRPr lang="ja-JP" altLang="ja-JP">
            <a:solidFill>
              <a:sysClr val="windowText" lastClr="000000"/>
            </a:solidFill>
            <a:effectLst/>
          </a:endParaRPr>
        </a:p>
      </xdr:txBody>
    </xdr:sp>
    <xdr:clientData/>
  </xdr:twoCellAnchor>
  <xdr:twoCellAnchor>
    <xdr:from>
      <xdr:col>10</xdr:col>
      <xdr:colOff>192881</xdr:colOff>
      <xdr:row>752</xdr:row>
      <xdr:rowOff>307181</xdr:rowOff>
    </xdr:from>
    <xdr:to>
      <xdr:col>14</xdr:col>
      <xdr:colOff>73818</xdr:colOff>
      <xdr:row>754</xdr:row>
      <xdr:rowOff>342900</xdr:rowOff>
    </xdr:to>
    <xdr:sp macro="" textlink="">
      <xdr:nvSpPr>
        <xdr:cNvPr id="104" name="正方形/長方形 103"/>
        <xdr:cNvSpPr/>
      </xdr:nvSpPr>
      <xdr:spPr>
        <a:xfrm>
          <a:off x="2288381" y="47417831"/>
          <a:ext cx="719137" cy="7405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100">
              <a:solidFill>
                <a:sysClr val="windowText" lastClr="000000"/>
              </a:solidFill>
            </a:rPr>
            <a:t>【</a:t>
          </a:r>
          <a:r>
            <a:rPr kumimoji="1" lang="ja-JP" altLang="en-US" sz="1100">
              <a:solidFill>
                <a:sysClr val="windowText" lastClr="000000"/>
              </a:solidFill>
            </a:rPr>
            <a:t>再委託・</a:t>
          </a:r>
          <a:endParaRPr kumimoji="1" lang="en-US" altLang="ja-JP" sz="1100">
            <a:solidFill>
              <a:sysClr val="windowText" lastClr="000000"/>
            </a:solidFill>
          </a:endParaRPr>
        </a:p>
        <a:p>
          <a:pPr algn="l"/>
          <a:r>
            <a:rPr kumimoji="1" lang="ja-JP" altLang="en-US" sz="1100">
              <a:solidFill>
                <a:sysClr val="windowText" lastClr="000000"/>
              </a:solidFill>
            </a:rPr>
            <a:t>随意契約</a:t>
          </a:r>
          <a:endParaRPr kumimoji="1" lang="en-US" altLang="ja-JP" sz="1100">
            <a:solidFill>
              <a:sysClr val="windowText" lastClr="000000"/>
            </a:solidFill>
          </a:endParaRPr>
        </a:p>
        <a:p>
          <a:pPr algn="l"/>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190499</xdr:colOff>
      <xdr:row>763</xdr:row>
      <xdr:rowOff>53044</xdr:rowOff>
    </xdr:from>
    <xdr:to>
      <xdr:col>14</xdr:col>
      <xdr:colOff>71436</xdr:colOff>
      <xdr:row>764</xdr:row>
      <xdr:rowOff>445950</xdr:rowOff>
    </xdr:to>
    <xdr:sp macro="" textlink="">
      <xdr:nvSpPr>
        <xdr:cNvPr id="114" name="正方形/長方形 113"/>
        <xdr:cNvSpPr/>
      </xdr:nvSpPr>
      <xdr:spPr>
        <a:xfrm>
          <a:off x="2285999" y="51040369"/>
          <a:ext cx="719137" cy="7453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100">
              <a:solidFill>
                <a:sysClr val="windowText" lastClr="000000"/>
              </a:solidFill>
            </a:rPr>
            <a:t>【</a:t>
          </a:r>
          <a:r>
            <a:rPr kumimoji="1" lang="ja-JP" altLang="en-US" sz="1100">
              <a:solidFill>
                <a:sysClr val="windowText" lastClr="000000"/>
              </a:solidFill>
            </a:rPr>
            <a:t>再委託・</a:t>
          </a:r>
          <a:endParaRPr kumimoji="1" lang="en-US" altLang="ja-JP" sz="1100">
            <a:solidFill>
              <a:sysClr val="windowText" lastClr="000000"/>
            </a:solidFill>
          </a:endParaRPr>
        </a:p>
        <a:p>
          <a:pPr algn="l"/>
          <a:r>
            <a:rPr kumimoji="1" lang="ja-JP" altLang="en-US" sz="1100">
              <a:solidFill>
                <a:sysClr val="windowText" lastClr="000000"/>
              </a:solidFill>
            </a:rPr>
            <a:t>随意契約</a:t>
          </a:r>
          <a:endParaRPr kumimoji="1" lang="en-US" altLang="ja-JP" sz="1100">
            <a:solidFill>
              <a:sysClr val="windowText" lastClr="000000"/>
            </a:solidFill>
          </a:endParaRPr>
        </a:p>
        <a:p>
          <a:pPr algn="l"/>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2381</xdr:colOff>
      <xdr:row>768</xdr:row>
      <xdr:rowOff>71438</xdr:rowOff>
    </xdr:from>
    <xdr:to>
      <xdr:col>14</xdr:col>
      <xdr:colOff>92868</xdr:colOff>
      <xdr:row>770</xdr:row>
      <xdr:rowOff>142875</xdr:rowOff>
    </xdr:to>
    <xdr:sp macro="" textlink="">
      <xdr:nvSpPr>
        <xdr:cNvPr id="122" name="正方形/長方形 121"/>
        <xdr:cNvSpPr/>
      </xdr:nvSpPr>
      <xdr:spPr>
        <a:xfrm>
          <a:off x="2307431" y="53782913"/>
          <a:ext cx="719137" cy="747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100">
              <a:solidFill>
                <a:sysClr val="windowText" lastClr="000000"/>
              </a:solidFill>
            </a:rPr>
            <a:t>【</a:t>
          </a:r>
          <a:r>
            <a:rPr kumimoji="1" lang="ja-JP" altLang="en-US" sz="1100">
              <a:solidFill>
                <a:sysClr val="windowText" lastClr="000000"/>
              </a:solidFill>
            </a:rPr>
            <a:t>再委託・</a:t>
          </a:r>
          <a:endParaRPr kumimoji="1" lang="en-US" altLang="ja-JP" sz="1100">
            <a:solidFill>
              <a:sysClr val="windowText" lastClr="000000"/>
            </a:solidFill>
          </a:endParaRPr>
        </a:p>
        <a:p>
          <a:pPr algn="l"/>
          <a:r>
            <a:rPr kumimoji="1" lang="ja-JP" altLang="en-US" sz="1100">
              <a:solidFill>
                <a:sysClr val="windowText" lastClr="000000"/>
              </a:solidFill>
            </a:rPr>
            <a:t>随意契約</a:t>
          </a:r>
          <a:endParaRPr kumimoji="1" lang="en-US" altLang="ja-JP" sz="1100">
            <a:solidFill>
              <a:sysClr val="windowText" lastClr="000000"/>
            </a:solidFill>
          </a:endParaRPr>
        </a:p>
        <a:p>
          <a:pPr algn="l"/>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xdr:colOff>
      <xdr:row>750</xdr:row>
      <xdr:rowOff>214312</xdr:rowOff>
    </xdr:from>
    <xdr:to>
      <xdr:col>22</xdr:col>
      <xdr:colOff>0</xdr:colOff>
      <xdr:row>752</xdr:row>
      <xdr:rowOff>308741</xdr:rowOff>
    </xdr:to>
    <xdr:sp macro="" textlink="">
      <xdr:nvSpPr>
        <xdr:cNvPr id="48" name="正方形/長方形 47"/>
        <xdr:cNvSpPr/>
      </xdr:nvSpPr>
      <xdr:spPr>
        <a:xfrm>
          <a:off x="2312277" y="42866605"/>
          <a:ext cx="2312275" cy="80387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100">
              <a:solidFill>
                <a:sysClr val="windowText" lastClr="000000"/>
              </a:solidFill>
            </a:rPr>
            <a:t>Ａ．みずほリサーチ＆テクノロジーズ株式会社</a:t>
          </a:r>
          <a:endParaRPr kumimoji="1" lang="en-US" altLang="ja-JP" sz="1100">
            <a:solidFill>
              <a:sysClr val="windowText" lastClr="000000"/>
            </a:solidFill>
          </a:endParaRPr>
        </a:p>
        <a:p>
          <a:pPr algn="l"/>
          <a:r>
            <a:rPr kumimoji="1" lang="ja-JP" altLang="en-US" sz="1100">
              <a:solidFill>
                <a:sysClr val="windowText" lastClr="000000"/>
              </a:solidFill>
            </a:rPr>
            <a:t>１６７百万円</a:t>
          </a:r>
        </a:p>
      </xdr:txBody>
    </xdr:sp>
    <xdr:clientData/>
  </xdr:twoCellAnchor>
  <xdr:twoCellAnchor>
    <xdr:from>
      <xdr:col>8</xdr:col>
      <xdr:colOff>0</xdr:colOff>
      <xdr:row>747</xdr:row>
      <xdr:rowOff>354723</xdr:rowOff>
    </xdr:from>
    <xdr:to>
      <xdr:col>15</xdr:col>
      <xdr:colOff>61543</xdr:colOff>
      <xdr:row>749</xdr:row>
      <xdr:rowOff>243052</xdr:rowOff>
    </xdr:to>
    <xdr:sp macro="" textlink="">
      <xdr:nvSpPr>
        <xdr:cNvPr id="72" name="正方形/長方形 71"/>
        <xdr:cNvSpPr/>
      </xdr:nvSpPr>
      <xdr:spPr>
        <a:xfrm>
          <a:off x="1681655" y="41942844"/>
          <a:ext cx="1532991" cy="59777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６７６百万円</a:t>
          </a:r>
        </a:p>
      </xdr:txBody>
    </xdr:sp>
    <xdr:clientData/>
  </xdr:twoCellAnchor>
  <xdr:twoCellAnchor>
    <xdr:from>
      <xdr:col>11</xdr:col>
      <xdr:colOff>1</xdr:colOff>
      <xdr:row>761</xdr:row>
      <xdr:rowOff>91966</xdr:rowOff>
    </xdr:from>
    <xdr:to>
      <xdr:col>22</xdr:col>
      <xdr:colOff>0</xdr:colOff>
      <xdr:row>762</xdr:row>
      <xdr:rowOff>258653</xdr:rowOff>
    </xdr:to>
    <xdr:sp macro="" textlink="">
      <xdr:nvSpPr>
        <xdr:cNvPr id="49" name="正方形/長方形 48"/>
        <xdr:cNvSpPr/>
      </xdr:nvSpPr>
      <xdr:spPr>
        <a:xfrm>
          <a:off x="2312277" y="46646225"/>
          <a:ext cx="2312275" cy="521411"/>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Ｄ．株式会社三菱総合研究所</a:t>
          </a:r>
          <a:endParaRPr kumimoji="1" lang="en-US" altLang="ja-JP" sz="1100">
            <a:solidFill>
              <a:sysClr val="windowText" lastClr="000000"/>
            </a:solidFill>
          </a:endParaRPr>
        </a:p>
        <a:p>
          <a:pPr algn="l"/>
          <a:r>
            <a:rPr kumimoji="1" lang="ja-JP" altLang="en-US" sz="1100">
              <a:solidFill>
                <a:sysClr val="windowText" lastClr="000000"/>
              </a:solidFill>
            </a:rPr>
            <a:t>　１３１百万円</a:t>
          </a:r>
        </a:p>
      </xdr:txBody>
    </xdr:sp>
    <xdr:clientData/>
  </xdr:twoCellAnchor>
  <xdr:twoCellAnchor>
    <xdr:from>
      <xdr:col>11</xdr:col>
      <xdr:colOff>1</xdr:colOff>
      <xdr:row>765</xdr:row>
      <xdr:rowOff>603934</xdr:rowOff>
    </xdr:from>
    <xdr:to>
      <xdr:col>24</xdr:col>
      <xdr:colOff>19050</xdr:colOff>
      <xdr:row>768</xdr:row>
      <xdr:rowOff>91966</xdr:rowOff>
    </xdr:to>
    <xdr:sp macro="" textlink="">
      <xdr:nvSpPr>
        <xdr:cNvPr id="55" name="正方形/長方形 54"/>
        <xdr:cNvSpPr/>
      </xdr:nvSpPr>
      <xdr:spPr>
        <a:xfrm>
          <a:off x="2305051" y="52610434"/>
          <a:ext cx="2743199" cy="119300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Ｆ．みずほリサーチ＆テクノロジーズ</a:t>
          </a:r>
          <a:endParaRPr kumimoji="1" lang="en-US" altLang="ja-JP" sz="1100">
            <a:solidFill>
              <a:sysClr val="windowText" lastClr="000000"/>
            </a:solidFill>
          </a:endParaRPr>
        </a:p>
        <a:p>
          <a:pPr algn="l"/>
          <a:r>
            <a:rPr kumimoji="1" lang="ja-JP" altLang="en-US" sz="1100">
              <a:solidFill>
                <a:sysClr val="windowText" lastClr="000000"/>
              </a:solidFill>
            </a:rPr>
            <a:t>株式会社</a:t>
          </a:r>
          <a:endParaRPr kumimoji="1" lang="en-US" altLang="ja-JP" sz="1100">
            <a:solidFill>
              <a:sysClr val="windowText" lastClr="000000"/>
            </a:solidFill>
          </a:endParaRPr>
        </a:p>
        <a:p>
          <a:pPr algn="l"/>
          <a:r>
            <a:rPr kumimoji="1" lang="ja-JP" altLang="en-US" sz="1100">
              <a:solidFill>
                <a:sysClr val="windowText" lastClr="000000"/>
              </a:solidFill>
            </a:rPr>
            <a:t>　１４３百万円（うち１５百万円は国立</a:t>
          </a:r>
          <a:endParaRPr kumimoji="1" lang="en-US" altLang="ja-JP" sz="1100">
            <a:solidFill>
              <a:sysClr val="windowText" lastClr="000000"/>
            </a:solidFill>
          </a:endParaRPr>
        </a:p>
        <a:p>
          <a:pPr algn="l"/>
          <a:r>
            <a:rPr kumimoji="1" lang="ja-JP" altLang="en-US" sz="1100">
              <a:solidFill>
                <a:sysClr val="windowText" lastClr="000000"/>
              </a:solidFill>
            </a:rPr>
            <a:t>大学法人東京大学生産技術研究所と</a:t>
          </a:r>
          <a:endParaRPr kumimoji="1" lang="en-US" altLang="ja-JP" sz="1100">
            <a:solidFill>
              <a:sysClr val="windowText" lastClr="000000"/>
            </a:solidFill>
          </a:endParaRPr>
        </a:p>
        <a:p>
          <a:pPr algn="l"/>
          <a:r>
            <a:rPr kumimoji="1" lang="ja-JP" altLang="en-US" sz="1100">
              <a:solidFill>
                <a:sysClr val="windowText" lastClr="000000"/>
              </a:solidFill>
            </a:rPr>
            <a:t>の共同実施費）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P2" sqref="P2"/>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5">
        <v>2021</v>
      </c>
      <c r="AE2" s="935"/>
      <c r="AF2" s="935"/>
      <c r="AG2" s="935"/>
      <c r="AH2" s="935"/>
      <c r="AI2" s="83" t="s">
        <v>314</v>
      </c>
      <c r="AJ2" s="935" t="s">
        <v>618</v>
      </c>
      <c r="AK2" s="935"/>
      <c r="AL2" s="935"/>
      <c r="AM2" s="935"/>
      <c r="AN2" s="83" t="s">
        <v>314</v>
      </c>
      <c r="AO2" s="935">
        <v>20</v>
      </c>
      <c r="AP2" s="935"/>
      <c r="AQ2" s="935"/>
      <c r="AR2" s="84" t="s">
        <v>617</v>
      </c>
      <c r="AS2" s="942">
        <v>75</v>
      </c>
      <c r="AT2" s="942"/>
      <c r="AU2" s="942"/>
      <c r="AV2" s="83" t="str">
        <f>IF(AW2="","","-")</f>
        <v/>
      </c>
      <c r="AW2" s="901"/>
      <c r="AX2" s="901"/>
    </row>
    <row r="3" spans="1:50" ht="21" customHeight="1" thickBot="1" x14ac:dyDescent="0.2">
      <c r="A3" s="857" t="s">
        <v>610</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620</v>
      </c>
      <c r="AK3" s="859"/>
      <c r="AL3" s="859"/>
      <c r="AM3" s="859"/>
      <c r="AN3" s="859"/>
      <c r="AO3" s="859"/>
      <c r="AP3" s="859"/>
      <c r="AQ3" s="859"/>
      <c r="AR3" s="859"/>
      <c r="AS3" s="859"/>
      <c r="AT3" s="859"/>
      <c r="AU3" s="859"/>
      <c r="AV3" s="859"/>
      <c r="AW3" s="859"/>
      <c r="AX3" s="24" t="s">
        <v>64</v>
      </c>
    </row>
    <row r="4" spans="1:50" ht="24.75" customHeight="1" x14ac:dyDescent="0.15">
      <c r="A4" s="694" t="s">
        <v>25</v>
      </c>
      <c r="B4" s="695"/>
      <c r="C4" s="695"/>
      <c r="D4" s="695"/>
      <c r="E4" s="695"/>
      <c r="F4" s="695"/>
      <c r="G4" s="672" t="s">
        <v>621</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622</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9" t="s">
        <v>624</v>
      </c>
      <c r="H5" s="830"/>
      <c r="I5" s="830"/>
      <c r="J5" s="830"/>
      <c r="K5" s="830"/>
      <c r="L5" s="830"/>
      <c r="M5" s="831" t="s">
        <v>65</v>
      </c>
      <c r="N5" s="832"/>
      <c r="O5" s="832"/>
      <c r="P5" s="832"/>
      <c r="Q5" s="832"/>
      <c r="R5" s="833"/>
      <c r="S5" s="834" t="s">
        <v>625</v>
      </c>
      <c r="T5" s="830"/>
      <c r="U5" s="830"/>
      <c r="V5" s="830"/>
      <c r="W5" s="830"/>
      <c r="X5" s="835"/>
      <c r="Y5" s="688" t="s">
        <v>3</v>
      </c>
      <c r="Z5" s="527"/>
      <c r="AA5" s="527"/>
      <c r="AB5" s="527"/>
      <c r="AC5" s="527"/>
      <c r="AD5" s="528"/>
      <c r="AE5" s="689" t="s">
        <v>626</v>
      </c>
      <c r="AF5" s="689"/>
      <c r="AG5" s="689"/>
      <c r="AH5" s="689"/>
      <c r="AI5" s="689"/>
      <c r="AJ5" s="689"/>
      <c r="AK5" s="689"/>
      <c r="AL5" s="689"/>
      <c r="AM5" s="689"/>
      <c r="AN5" s="689"/>
      <c r="AO5" s="689"/>
      <c r="AP5" s="690"/>
      <c r="AQ5" s="691" t="s">
        <v>623</v>
      </c>
      <c r="AR5" s="692"/>
      <c r="AS5" s="692"/>
      <c r="AT5" s="692"/>
      <c r="AU5" s="692"/>
      <c r="AV5" s="692"/>
      <c r="AW5" s="692"/>
      <c r="AX5" s="693"/>
    </row>
    <row r="6" spans="1:50" ht="39" customHeight="1" x14ac:dyDescent="0.15">
      <c r="A6" s="696" t="s">
        <v>4</v>
      </c>
      <c r="B6" s="697"/>
      <c r="C6" s="697"/>
      <c r="D6" s="697"/>
      <c r="E6" s="697"/>
      <c r="F6" s="697"/>
      <c r="G6" s="374" t="str">
        <f>入力規則等!F39</f>
        <v>一般会計、エネルギー対策特別会計エネルギー需給勘定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7" customHeight="1" x14ac:dyDescent="0.15">
      <c r="A7" s="479" t="s">
        <v>22</v>
      </c>
      <c r="B7" s="480"/>
      <c r="C7" s="480"/>
      <c r="D7" s="480"/>
      <c r="E7" s="480"/>
      <c r="F7" s="481"/>
      <c r="G7" s="482" t="s">
        <v>744</v>
      </c>
      <c r="H7" s="483"/>
      <c r="I7" s="483"/>
      <c r="J7" s="483"/>
      <c r="K7" s="483"/>
      <c r="L7" s="483"/>
      <c r="M7" s="483"/>
      <c r="N7" s="483"/>
      <c r="O7" s="483"/>
      <c r="P7" s="483"/>
      <c r="Q7" s="483"/>
      <c r="R7" s="483"/>
      <c r="S7" s="483"/>
      <c r="T7" s="483"/>
      <c r="U7" s="483"/>
      <c r="V7" s="483"/>
      <c r="W7" s="483"/>
      <c r="X7" s="484"/>
      <c r="Y7" s="913" t="s">
        <v>297</v>
      </c>
      <c r="Z7" s="424"/>
      <c r="AA7" s="424"/>
      <c r="AB7" s="424"/>
      <c r="AC7" s="424"/>
      <c r="AD7" s="914"/>
      <c r="AE7" s="902" t="s">
        <v>745</v>
      </c>
      <c r="AF7" s="903"/>
      <c r="AG7" s="903"/>
      <c r="AH7" s="903"/>
      <c r="AI7" s="903"/>
      <c r="AJ7" s="903"/>
      <c r="AK7" s="903"/>
      <c r="AL7" s="903"/>
      <c r="AM7" s="903"/>
      <c r="AN7" s="903"/>
      <c r="AO7" s="903"/>
      <c r="AP7" s="903"/>
      <c r="AQ7" s="903"/>
      <c r="AR7" s="903"/>
      <c r="AS7" s="903"/>
      <c r="AT7" s="903"/>
      <c r="AU7" s="903"/>
      <c r="AV7" s="903"/>
      <c r="AW7" s="903"/>
      <c r="AX7" s="904"/>
    </row>
    <row r="8" spans="1:50" ht="53.45" customHeight="1" x14ac:dyDescent="0.15">
      <c r="A8" s="479" t="s">
        <v>207</v>
      </c>
      <c r="B8" s="480"/>
      <c r="C8" s="480"/>
      <c r="D8" s="480"/>
      <c r="E8" s="480"/>
      <c r="F8" s="481"/>
      <c r="G8" s="936" t="str">
        <f>入力規則等!A27</f>
        <v>地球温暖化対策</v>
      </c>
      <c r="H8" s="713"/>
      <c r="I8" s="713"/>
      <c r="J8" s="713"/>
      <c r="K8" s="713"/>
      <c r="L8" s="713"/>
      <c r="M8" s="713"/>
      <c r="N8" s="713"/>
      <c r="O8" s="713"/>
      <c r="P8" s="713"/>
      <c r="Q8" s="713"/>
      <c r="R8" s="713"/>
      <c r="S8" s="713"/>
      <c r="T8" s="713"/>
      <c r="U8" s="713"/>
      <c r="V8" s="713"/>
      <c r="W8" s="713"/>
      <c r="X8" s="937"/>
      <c r="Y8" s="836" t="s">
        <v>208</v>
      </c>
      <c r="Z8" s="837"/>
      <c r="AA8" s="837"/>
      <c r="AB8" s="837"/>
      <c r="AC8" s="837"/>
      <c r="AD8" s="838"/>
      <c r="AE8" s="712" t="str">
        <f>入力規則等!K13</f>
        <v>エネルギー対策、その他の事項経費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7" customHeight="1" x14ac:dyDescent="0.15">
      <c r="A9" s="839" t="s">
        <v>23</v>
      </c>
      <c r="B9" s="840"/>
      <c r="C9" s="840"/>
      <c r="D9" s="840"/>
      <c r="E9" s="840"/>
      <c r="F9" s="840"/>
      <c r="G9" s="841" t="s">
        <v>765</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45" customHeight="1" x14ac:dyDescent="0.15">
      <c r="A10" s="648" t="s">
        <v>29</v>
      </c>
      <c r="B10" s="649"/>
      <c r="C10" s="649"/>
      <c r="D10" s="649"/>
      <c r="E10" s="649"/>
      <c r="F10" s="649"/>
      <c r="G10" s="747" t="s">
        <v>751</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30.6" customHeight="1" x14ac:dyDescent="0.15">
      <c r="A11" s="648" t="s">
        <v>5</v>
      </c>
      <c r="B11" s="649"/>
      <c r="C11" s="649"/>
      <c r="D11" s="649"/>
      <c r="E11" s="649"/>
      <c r="F11" s="65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55" t="s">
        <v>24</v>
      </c>
      <c r="B12" s="956"/>
      <c r="C12" s="956"/>
      <c r="D12" s="956"/>
      <c r="E12" s="956"/>
      <c r="F12" s="957"/>
      <c r="G12" s="753"/>
      <c r="H12" s="754"/>
      <c r="I12" s="754"/>
      <c r="J12" s="754"/>
      <c r="K12" s="754"/>
      <c r="L12" s="754"/>
      <c r="M12" s="754"/>
      <c r="N12" s="754"/>
      <c r="O12" s="754"/>
      <c r="P12" s="431" t="s">
        <v>298</v>
      </c>
      <c r="Q12" s="426"/>
      <c r="R12" s="426"/>
      <c r="S12" s="426"/>
      <c r="T12" s="426"/>
      <c r="U12" s="426"/>
      <c r="V12" s="427"/>
      <c r="W12" s="431" t="s">
        <v>320</v>
      </c>
      <c r="X12" s="426"/>
      <c r="Y12" s="426"/>
      <c r="Z12" s="426"/>
      <c r="AA12" s="426"/>
      <c r="AB12" s="426"/>
      <c r="AC12" s="427"/>
      <c r="AD12" s="431" t="s">
        <v>607</v>
      </c>
      <c r="AE12" s="426"/>
      <c r="AF12" s="426"/>
      <c r="AG12" s="426"/>
      <c r="AH12" s="426"/>
      <c r="AI12" s="426"/>
      <c r="AJ12" s="427"/>
      <c r="AK12" s="431" t="s">
        <v>611</v>
      </c>
      <c r="AL12" s="426"/>
      <c r="AM12" s="426"/>
      <c r="AN12" s="426"/>
      <c r="AO12" s="426"/>
      <c r="AP12" s="426"/>
      <c r="AQ12" s="427"/>
      <c r="AR12" s="431" t="s">
        <v>612</v>
      </c>
      <c r="AS12" s="426"/>
      <c r="AT12" s="426"/>
      <c r="AU12" s="426"/>
      <c r="AV12" s="426"/>
      <c r="AW12" s="426"/>
      <c r="AX12" s="715"/>
    </row>
    <row r="13" spans="1:50" ht="21" customHeight="1" x14ac:dyDescent="0.15">
      <c r="A13" s="600"/>
      <c r="B13" s="601"/>
      <c r="C13" s="601"/>
      <c r="D13" s="601"/>
      <c r="E13" s="601"/>
      <c r="F13" s="602"/>
      <c r="G13" s="716" t="s">
        <v>6</v>
      </c>
      <c r="H13" s="717"/>
      <c r="I13" s="757" t="s">
        <v>7</v>
      </c>
      <c r="J13" s="758"/>
      <c r="K13" s="758"/>
      <c r="L13" s="758"/>
      <c r="M13" s="758"/>
      <c r="N13" s="758"/>
      <c r="O13" s="759"/>
      <c r="P13" s="645">
        <v>702</v>
      </c>
      <c r="Q13" s="646"/>
      <c r="R13" s="646"/>
      <c r="S13" s="646"/>
      <c r="T13" s="646"/>
      <c r="U13" s="646"/>
      <c r="V13" s="647"/>
      <c r="W13" s="645">
        <v>702</v>
      </c>
      <c r="X13" s="646"/>
      <c r="Y13" s="646"/>
      <c r="Z13" s="646"/>
      <c r="AA13" s="646"/>
      <c r="AB13" s="646"/>
      <c r="AC13" s="647"/>
      <c r="AD13" s="645">
        <v>697</v>
      </c>
      <c r="AE13" s="646"/>
      <c r="AF13" s="646"/>
      <c r="AG13" s="646"/>
      <c r="AH13" s="646"/>
      <c r="AI13" s="646"/>
      <c r="AJ13" s="647"/>
      <c r="AK13" s="645">
        <v>697</v>
      </c>
      <c r="AL13" s="646"/>
      <c r="AM13" s="646"/>
      <c r="AN13" s="646"/>
      <c r="AO13" s="646"/>
      <c r="AP13" s="646"/>
      <c r="AQ13" s="647"/>
      <c r="AR13" s="910"/>
      <c r="AS13" s="911"/>
      <c r="AT13" s="911"/>
      <c r="AU13" s="911"/>
      <c r="AV13" s="911"/>
      <c r="AW13" s="911"/>
      <c r="AX13" s="912"/>
    </row>
    <row r="14" spans="1:50" ht="21" customHeight="1" x14ac:dyDescent="0.15">
      <c r="A14" s="600"/>
      <c r="B14" s="601"/>
      <c r="C14" s="601"/>
      <c r="D14" s="601"/>
      <c r="E14" s="601"/>
      <c r="F14" s="602"/>
      <c r="G14" s="718"/>
      <c r="H14" s="719"/>
      <c r="I14" s="704" t="s">
        <v>8</v>
      </c>
      <c r="J14" s="755"/>
      <c r="K14" s="755"/>
      <c r="L14" s="755"/>
      <c r="M14" s="755"/>
      <c r="N14" s="755"/>
      <c r="O14" s="756"/>
      <c r="P14" s="645" t="s">
        <v>627</v>
      </c>
      <c r="Q14" s="646"/>
      <c r="R14" s="646"/>
      <c r="S14" s="646"/>
      <c r="T14" s="646"/>
      <c r="U14" s="646"/>
      <c r="V14" s="647"/>
      <c r="W14" s="645" t="s">
        <v>627</v>
      </c>
      <c r="X14" s="646"/>
      <c r="Y14" s="646"/>
      <c r="Z14" s="646"/>
      <c r="AA14" s="646"/>
      <c r="AB14" s="646"/>
      <c r="AC14" s="647"/>
      <c r="AD14" s="645" t="s">
        <v>627</v>
      </c>
      <c r="AE14" s="646"/>
      <c r="AF14" s="646"/>
      <c r="AG14" s="646"/>
      <c r="AH14" s="646"/>
      <c r="AI14" s="646"/>
      <c r="AJ14" s="647"/>
      <c r="AK14" s="645" t="s">
        <v>627</v>
      </c>
      <c r="AL14" s="646"/>
      <c r="AM14" s="646"/>
      <c r="AN14" s="646"/>
      <c r="AO14" s="646"/>
      <c r="AP14" s="646"/>
      <c r="AQ14" s="647"/>
      <c r="AR14" s="781"/>
      <c r="AS14" s="781"/>
      <c r="AT14" s="781"/>
      <c r="AU14" s="781"/>
      <c r="AV14" s="781"/>
      <c r="AW14" s="781"/>
      <c r="AX14" s="782"/>
    </row>
    <row r="15" spans="1:50" ht="21" customHeight="1" x14ac:dyDescent="0.15">
      <c r="A15" s="600"/>
      <c r="B15" s="601"/>
      <c r="C15" s="601"/>
      <c r="D15" s="601"/>
      <c r="E15" s="601"/>
      <c r="F15" s="602"/>
      <c r="G15" s="718"/>
      <c r="H15" s="719"/>
      <c r="I15" s="704" t="s">
        <v>50</v>
      </c>
      <c r="J15" s="705"/>
      <c r="K15" s="705"/>
      <c r="L15" s="705"/>
      <c r="M15" s="705"/>
      <c r="N15" s="705"/>
      <c r="O15" s="706"/>
      <c r="P15" s="645" t="s">
        <v>627</v>
      </c>
      <c r="Q15" s="646"/>
      <c r="R15" s="646"/>
      <c r="S15" s="646"/>
      <c r="T15" s="646"/>
      <c r="U15" s="646"/>
      <c r="V15" s="647"/>
      <c r="W15" s="645" t="s">
        <v>627</v>
      </c>
      <c r="X15" s="646"/>
      <c r="Y15" s="646"/>
      <c r="Z15" s="646"/>
      <c r="AA15" s="646"/>
      <c r="AB15" s="646"/>
      <c r="AC15" s="647"/>
      <c r="AD15" s="645" t="s">
        <v>627</v>
      </c>
      <c r="AE15" s="646"/>
      <c r="AF15" s="646"/>
      <c r="AG15" s="646"/>
      <c r="AH15" s="646"/>
      <c r="AI15" s="646"/>
      <c r="AJ15" s="647"/>
      <c r="AK15" s="645" t="s">
        <v>627</v>
      </c>
      <c r="AL15" s="646"/>
      <c r="AM15" s="646"/>
      <c r="AN15" s="646"/>
      <c r="AO15" s="646"/>
      <c r="AP15" s="646"/>
      <c r="AQ15" s="647"/>
      <c r="AR15" s="645"/>
      <c r="AS15" s="646"/>
      <c r="AT15" s="646"/>
      <c r="AU15" s="646"/>
      <c r="AV15" s="646"/>
      <c r="AW15" s="646"/>
      <c r="AX15" s="796"/>
    </row>
    <row r="16" spans="1:50" ht="21" customHeight="1" x14ac:dyDescent="0.15">
      <c r="A16" s="600"/>
      <c r="B16" s="601"/>
      <c r="C16" s="601"/>
      <c r="D16" s="601"/>
      <c r="E16" s="601"/>
      <c r="F16" s="602"/>
      <c r="G16" s="718"/>
      <c r="H16" s="719"/>
      <c r="I16" s="704" t="s">
        <v>51</v>
      </c>
      <c r="J16" s="705"/>
      <c r="K16" s="705"/>
      <c r="L16" s="705"/>
      <c r="M16" s="705"/>
      <c r="N16" s="705"/>
      <c r="O16" s="706"/>
      <c r="P16" s="645" t="s">
        <v>627</v>
      </c>
      <c r="Q16" s="646"/>
      <c r="R16" s="646"/>
      <c r="S16" s="646"/>
      <c r="T16" s="646"/>
      <c r="U16" s="646"/>
      <c r="V16" s="647"/>
      <c r="W16" s="645" t="s">
        <v>627</v>
      </c>
      <c r="X16" s="646"/>
      <c r="Y16" s="646"/>
      <c r="Z16" s="646"/>
      <c r="AA16" s="646"/>
      <c r="AB16" s="646"/>
      <c r="AC16" s="647"/>
      <c r="AD16" s="645" t="s">
        <v>627</v>
      </c>
      <c r="AE16" s="646"/>
      <c r="AF16" s="646"/>
      <c r="AG16" s="646"/>
      <c r="AH16" s="646"/>
      <c r="AI16" s="646"/>
      <c r="AJ16" s="647"/>
      <c r="AK16" s="645" t="s">
        <v>627</v>
      </c>
      <c r="AL16" s="646"/>
      <c r="AM16" s="646"/>
      <c r="AN16" s="646"/>
      <c r="AO16" s="646"/>
      <c r="AP16" s="646"/>
      <c r="AQ16" s="647"/>
      <c r="AR16" s="750"/>
      <c r="AS16" s="751"/>
      <c r="AT16" s="751"/>
      <c r="AU16" s="751"/>
      <c r="AV16" s="751"/>
      <c r="AW16" s="751"/>
      <c r="AX16" s="752"/>
    </row>
    <row r="17" spans="1:50" ht="24.75" customHeight="1" x14ac:dyDescent="0.15">
      <c r="A17" s="600"/>
      <c r="B17" s="601"/>
      <c r="C17" s="601"/>
      <c r="D17" s="601"/>
      <c r="E17" s="601"/>
      <c r="F17" s="602"/>
      <c r="G17" s="718"/>
      <c r="H17" s="719"/>
      <c r="I17" s="704" t="s">
        <v>49</v>
      </c>
      <c r="J17" s="755"/>
      <c r="K17" s="755"/>
      <c r="L17" s="755"/>
      <c r="M17" s="755"/>
      <c r="N17" s="755"/>
      <c r="O17" s="756"/>
      <c r="P17" s="645" t="s">
        <v>627</v>
      </c>
      <c r="Q17" s="646"/>
      <c r="R17" s="646"/>
      <c r="S17" s="646"/>
      <c r="T17" s="646"/>
      <c r="U17" s="646"/>
      <c r="V17" s="647"/>
      <c r="W17" s="645" t="s">
        <v>627</v>
      </c>
      <c r="X17" s="646"/>
      <c r="Y17" s="646"/>
      <c r="Z17" s="646"/>
      <c r="AA17" s="646"/>
      <c r="AB17" s="646"/>
      <c r="AC17" s="647"/>
      <c r="AD17" s="645" t="s">
        <v>627</v>
      </c>
      <c r="AE17" s="646"/>
      <c r="AF17" s="646"/>
      <c r="AG17" s="646"/>
      <c r="AH17" s="646"/>
      <c r="AI17" s="646"/>
      <c r="AJ17" s="647"/>
      <c r="AK17" s="645" t="s">
        <v>627</v>
      </c>
      <c r="AL17" s="646"/>
      <c r="AM17" s="646"/>
      <c r="AN17" s="646"/>
      <c r="AO17" s="646"/>
      <c r="AP17" s="646"/>
      <c r="AQ17" s="647"/>
      <c r="AR17" s="908"/>
      <c r="AS17" s="908"/>
      <c r="AT17" s="908"/>
      <c r="AU17" s="908"/>
      <c r="AV17" s="908"/>
      <c r="AW17" s="908"/>
      <c r="AX17" s="909"/>
    </row>
    <row r="18" spans="1:50" ht="24.75" customHeight="1" x14ac:dyDescent="0.15">
      <c r="A18" s="600"/>
      <c r="B18" s="601"/>
      <c r="C18" s="601"/>
      <c r="D18" s="601"/>
      <c r="E18" s="601"/>
      <c r="F18" s="602"/>
      <c r="G18" s="720"/>
      <c r="H18" s="721"/>
      <c r="I18" s="709" t="s">
        <v>20</v>
      </c>
      <c r="J18" s="710"/>
      <c r="K18" s="710"/>
      <c r="L18" s="710"/>
      <c r="M18" s="710"/>
      <c r="N18" s="710"/>
      <c r="O18" s="711"/>
      <c r="P18" s="868">
        <f>SUM(P13:V17)</f>
        <v>702</v>
      </c>
      <c r="Q18" s="869"/>
      <c r="R18" s="869"/>
      <c r="S18" s="869"/>
      <c r="T18" s="869"/>
      <c r="U18" s="869"/>
      <c r="V18" s="870"/>
      <c r="W18" s="868">
        <f>SUM(W13:AC17)</f>
        <v>702</v>
      </c>
      <c r="X18" s="869"/>
      <c r="Y18" s="869"/>
      <c r="Z18" s="869"/>
      <c r="AA18" s="869"/>
      <c r="AB18" s="869"/>
      <c r="AC18" s="870"/>
      <c r="AD18" s="868">
        <f>SUM(AD13:AJ17)</f>
        <v>697</v>
      </c>
      <c r="AE18" s="869"/>
      <c r="AF18" s="869"/>
      <c r="AG18" s="869"/>
      <c r="AH18" s="869"/>
      <c r="AI18" s="869"/>
      <c r="AJ18" s="870"/>
      <c r="AK18" s="868">
        <f>SUM(AK13:AQ17)</f>
        <v>697</v>
      </c>
      <c r="AL18" s="869"/>
      <c r="AM18" s="869"/>
      <c r="AN18" s="869"/>
      <c r="AO18" s="869"/>
      <c r="AP18" s="869"/>
      <c r="AQ18" s="870"/>
      <c r="AR18" s="868">
        <f>SUM(AR13:AX17)</f>
        <v>0</v>
      </c>
      <c r="AS18" s="869"/>
      <c r="AT18" s="869"/>
      <c r="AU18" s="869"/>
      <c r="AV18" s="869"/>
      <c r="AW18" s="869"/>
      <c r="AX18" s="871"/>
    </row>
    <row r="19" spans="1:50" ht="24.75" customHeight="1" x14ac:dyDescent="0.15">
      <c r="A19" s="600"/>
      <c r="B19" s="601"/>
      <c r="C19" s="601"/>
      <c r="D19" s="601"/>
      <c r="E19" s="601"/>
      <c r="F19" s="602"/>
      <c r="G19" s="866" t="s">
        <v>9</v>
      </c>
      <c r="H19" s="867"/>
      <c r="I19" s="867"/>
      <c r="J19" s="867"/>
      <c r="K19" s="867"/>
      <c r="L19" s="867"/>
      <c r="M19" s="867"/>
      <c r="N19" s="867"/>
      <c r="O19" s="867"/>
      <c r="P19" s="645">
        <v>589</v>
      </c>
      <c r="Q19" s="646"/>
      <c r="R19" s="646"/>
      <c r="S19" s="646"/>
      <c r="T19" s="646"/>
      <c r="U19" s="646"/>
      <c r="V19" s="647"/>
      <c r="W19" s="645">
        <v>619</v>
      </c>
      <c r="X19" s="646"/>
      <c r="Y19" s="646"/>
      <c r="Z19" s="646"/>
      <c r="AA19" s="646"/>
      <c r="AB19" s="646"/>
      <c r="AC19" s="647"/>
      <c r="AD19" s="645">
        <v>676</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66" t="s">
        <v>10</v>
      </c>
      <c r="H20" s="867"/>
      <c r="I20" s="867"/>
      <c r="J20" s="867"/>
      <c r="K20" s="867"/>
      <c r="L20" s="867"/>
      <c r="M20" s="867"/>
      <c r="N20" s="867"/>
      <c r="O20" s="867"/>
      <c r="P20" s="301">
        <f>IF(P18=0, "-", SUM(P19)/P18)</f>
        <v>0.83903133903133909</v>
      </c>
      <c r="Q20" s="301"/>
      <c r="R20" s="301"/>
      <c r="S20" s="301"/>
      <c r="T20" s="301"/>
      <c r="U20" s="301"/>
      <c r="V20" s="301"/>
      <c r="W20" s="301">
        <f t="shared" ref="W20" si="0">IF(W18=0, "-", SUM(W19)/W18)</f>
        <v>0.88176638176638178</v>
      </c>
      <c r="X20" s="301"/>
      <c r="Y20" s="301"/>
      <c r="Z20" s="301"/>
      <c r="AA20" s="301"/>
      <c r="AB20" s="301"/>
      <c r="AC20" s="301"/>
      <c r="AD20" s="301">
        <f t="shared" ref="AD20" si="1">IF(AD18=0, "-", SUM(AD19)/AD18)</f>
        <v>0.96987087517934001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9"/>
      <c r="B21" s="840"/>
      <c r="C21" s="840"/>
      <c r="D21" s="840"/>
      <c r="E21" s="840"/>
      <c r="F21" s="958"/>
      <c r="G21" s="299" t="s">
        <v>268</v>
      </c>
      <c r="H21" s="300"/>
      <c r="I21" s="300"/>
      <c r="J21" s="300"/>
      <c r="K21" s="300"/>
      <c r="L21" s="300"/>
      <c r="M21" s="300"/>
      <c r="N21" s="300"/>
      <c r="O21" s="300"/>
      <c r="P21" s="301">
        <f>IF(P19=0, "-", SUM(P19)/SUM(P13,P14))</f>
        <v>0.83903133903133909</v>
      </c>
      <c r="Q21" s="301"/>
      <c r="R21" s="301"/>
      <c r="S21" s="301"/>
      <c r="T21" s="301"/>
      <c r="U21" s="301"/>
      <c r="V21" s="301"/>
      <c r="W21" s="301">
        <f t="shared" ref="W21" si="2">IF(W19=0, "-", SUM(W19)/SUM(W13,W14))</f>
        <v>0.88176638176638178</v>
      </c>
      <c r="X21" s="301"/>
      <c r="Y21" s="301"/>
      <c r="Z21" s="301"/>
      <c r="AA21" s="301"/>
      <c r="AB21" s="301"/>
      <c r="AC21" s="301"/>
      <c r="AD21" s="301">
        <f t="shared" ref="AD21" si="3">IF(AD19=0, "-", SUM(AD19)/SUM(AD13,AD14))</f>
        <v>0.96987087517934001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4" t="s">
        <v>615</v>
      </c>
      <c r="B22" s="965"/>
      <c r="C22" s="965"/>
      <c r="D22" s="965"/>
      <c r="E22" s="965"/>
      <c r="F22" s="966"/>
      <c r="G22" s="960" t="s">
        <v>248</v>
      </c>
      <c r="H22" s="207"/>
      <c r="I22" s="207"/>
      <c r="J22" s="207"/>
      <c r="K22" s="207"/>
      <c r="L22" s="207"/>
      <c r="M22" s="207"/>
      <c r="N22" s="207"/>
      <c r="O22" s="208"/>
      <c r="P22" s="924" t="s">
        <v>613</v>
      </c>
      <c r="Q22" s="207"/>
      <c r="R22" s="207"/>
      <c r="S22" s="207"/>
      <c r="T22" s="207"/>
      <c r="U22" s="207"/>
      <c r="V22" s="208"/>
      <c r="W22" s="924" t="s">
        <v>614</v>
      </c>
      <c r="X22" s="207"/>
      <c r="Y22" s="207"/>
      <c r="Z22" s="207"/>
      <c r="AA22" s="207"/>
      <c r="AB22" s="207"/>
      <c r="AC22" s="208"/>
      <c r="AD22" s="924" t="s">
        <v>247</v>
      </c>
      <c r="AE22" s="207"/>
      <c r="AF22" s="207"/>
      <c r="AG22" s="207"/>
      <c r="AH22" s="207"/>
      <c r="AI22" s="207"/>
      <c r="AJ22" s="207"/>
      <c r="AK22" s="207"/>
      <c r="AL22" s="207"/>
      <c r="AM22" s="207"/>
      <c r="AN22" s="207"/>
      <c r="AO22" s="207"/>
      <c r="AP22" s="207"/>
      <c r="AQ22" s="207"/>
      <c r="AR22" s="207"/>
      <c r="AS22" s="207"/>
      <c r="AT22" s="207"/>
      <c r="AU22" s="207"/>
      <c r="AV22" s="207"/>
      <c r="AW22" s="207"/>
      <c r="AX22" s="973"/>
    </row>
    <row r="23" spans="1:50" ht="25.5" customHeight="1" x14ac:dyDescent="0.15">
      <c r="A23" s="967"/>
      <c r="B23" s="968"/>
      <c r="C23" s="968"/>
      <c r="D23" s="968"/>
      <c r="E23" s="968"/>
      <c r="F23" s="969"/>
      <c r="G23" s="961" t="s">
        <v>628</v>
      </c>
      <c r="H23" s="962"/>
      <c r="I23" s="962"/>
      <c r="J23" s="962"/>
      <c r="K23" s="962"/>
      <c r="L23" s="962"/>
      <c r="M23" s="962"/>
      <c r="N23" s="962"/>
      <c r="O23" s="963"/>
      <c r="P23" s="910">
        <v>690</v>
      </c>
      <c r="Q23" s="911"/>
      <c r="R23" s="911"/>
      <c r="S23" s="911"/>
      <c r="T23" s="911"/>
      <c r="U23" s="911"/>
      <c r="V23" s="925"/>
      <c r="W23" s="910"/>
      <c r="X23" s="911"/>
      <c r="Y23" s="911"/>
      <c r="Z23" s="911"/>
      <c r="AA23" s="911"/>
      <c r="AB23" s="911"/>
      <c r="AC23" s="925"/>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26" t="s">
        <v>629</v>
      </c>
      <c r="H24" s="927"/>
      <c r="I24" s="927"/>
      <c r="J24" s="927"/>
      <c r="K24" s="927"/>
      <c r="L24" s="927"/>
      <c r="M24" s="927"/>
      <c r="N24" s="927"/>
      <c r="O24" s="928"/>
      <c r="P24" s="645">
        <v>7</v>
      </c>
      <c r="Q24" s="646"/>
      <c r="R24" s="646"/>
      <c r="S24" s="646"/>
      <c r="T24" s="646"/>
      <c r="U24" s="646"/>
      <c r="V24" s="647"/>
      <c r="W24" s="645"/>
      <c r="X24" s="646"/>
      <c r="Y24" s="646"/>
      <c r="Z24" s="646"/>
      <c r="AA24" s="646"/>
      <c r="AB24" s="646"/>
      <c r="AC24" s="647"/>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26"/>
      <c r="H25" s="927"/>
      <c r="I25" s="927"/>
      <c r="J25" s="927"/>
      <c r="K25" s="927"/>
      <c r="L25" s="927"/>
      <c r="M25" s="927"/>
      <c r="N25" s="927"/>
      <c r="O25" s="928"/>
      <c r="P25" s="645"/>
      <c r="Q25" s="646"/>
      <c r="R25" s="646"/>
      <c r="S25" s="646"/>
      <c r="T25" s="646"/>
      <c r="U25" s="646"/>
      <c r="V25" s="647"/>
      <c r="W25" s="645"/>
      <c r="X25" s="646"/>
      <c r="Y25" s="646"/>
      <c r="Z25" s="646"/>
      <c r="AA25" s="646"/>
      <c r="AB25" s="646"/>
      <c r="AC25" s="647"/>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6"/>
      <c r="H26" s="927"/>
      <c r="I26" s="927"/>
      <c r="J26" s="927"/>
      <c r="K26" s="927"/>
      <c r="L26" s="927"/>
      <c r="M26" s="927"/>
      <c r="N26" s="927"/>
      <c r="O26" s="928"/>
      <c r="P26" s="645"/>
      <c r="Q26" s="646"/>
      <c r="R26" s="646"/>
      <c r="S26" s="646"/>
      <c r="T26" s="646"/>
      <c r="U26" s="646"/>
      <c r="V26" s="647"/>
      <c r="W26" s="645"/>
      <c r="X26" s="646"/>
      <c r="Y26" s="646"/>
      <c r="Z26" s="646"/>
      <c r="AA26" s="646"/>
      <c r="AB26" s="646"/>
      <c r="AC26" s="647"/>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6"/>
      <c r="H27" s="927"/>
      <c r="I27" s="927"/>
      <c r="J27" s="927"/>
      <c r="K27" s="927"/>
      <c r="L27" s="927"/>
      <c r="M27" s="927"/>
      <c r="N27" s="927"/>
      <c r="O27" s="928"/>
      <c r="P27" s="645"/>
      <c r="Q27" s="646"/>
      <c r="R27" s="646"/>
      <c r="S27" s="646"/>
      <c r="T27" s="646"/>
      <c r="U27" s="646"/>
      <c r="V27" s="647"/>
      <c r="W27" s="645"/>
      <c r="X27" s="646"/>
      <c r="Y27" s="646"/>
      <c r="Z27" s="646"/>
      <c r="AA27" s="646"/>
      <c r="AB27" s="646"/>
      <c r="AC27" s="647"/>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29" t="s">
        <v>252</v>
      </c>
      <c r="H28" s="930"/>
      <c r="I28" s="930"/>
      <c r="J28" s="930"/>
      <c r="K28" s="930"/>
      <c r="L28" s="930"/>
      <c r="M28" s="930"/>
      <c r="N28" s="930"/>
      <c r="O28" s="931"/>
      <c r="P28" s="868">
        <f>P29-SUM(P23:P27)</f>
        <v>0</v>
      </c>
      <c r="Q28" s="869"/>
      <c r="R28" s="869"/>
      <c r="S28" s="869"/>
      <c r="T28" s="869"/>
      <c r="U28" s="869"/>
      <c r="V28" s="870"/>
      <c r="W28" s="868">
        <f>W29-SUM(W23:W27)</f>
        <v>0</v>
      </c>
      <c r="X28" s="869"/>
      <c r="Y28" s="869"/>
      <c r="Z28" s="869"/>
      <c r="AA28" s="869"/>
      <c r="AB28" s="869"/>
      <c r="AC28" s="87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2" t="s">
        <v>249</v>
      </c>
      <c r="H29" s="933"/>
      <c r="I29" s="933"/>
      <c r="J29" s="933"/>
      <c r="K29" s="933"/>
      <c r="L29" s="933"/>
      <c r="M29" s="933"/>
      <c r="N29" s="933"/>
      <c r="O29" s="934"/>
      <c r="P29" s="943">
        <f>AK13</f>
        <v>697</v>
      </c>
      <c r="Q29" s="944"/>
      <c r="R29" s="944"/>
      <c r="S29" s="944"/>
      <c r="T29" s="944"/>
      <c r="U29" s="944"/>
      <c r="V29" s="945"/>
      <c r="W29" s="943">
        <f>AR13</f>
        <v>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1" t="s">
        <v>264</v>
      </c>
      <c r="B30" s="852"/>
      <c r="C30" s="852"/>
      <c r="D30" s="852"/>
      <c r="E30" s="852"/>
      <c r="F30" s="853"/>
      <c r="G30" s="766" t="s">
        <v>145</v>
      </c>
      <c r="H30" s="767"/>
      <c r="I30" s="767"/>
      <c r="J30" s="767"/>
      <c r="K30" s="767"/>
      <c r="L30" s="767"/>
      <c r="M30" s="767"/>
      <c r="N30" s="767"/>
      <c r="O30" s="768"/>
      <c r="P30" s="847" t="s">
        <v>58</v>
      </c>
      <c r="Q30" s="767"/>
      <c r="R30" s="767"/>
      <c r="S30" s="767"/>
      <c r="T30" s="767"/>
      <c r="U30" s="767"/>
      <c r="V30" s="767"/>
      <c r="W30" s="767"/>
      <c r="X30" s="768"/>
      <c r="Y30" s="844"/>
      <c r="Z30" s="845"/>
      <c r="AA30" s="846"/>
      <c r="AB30" s="848" t="s">
        <v>11</v>
      </c>
      <c r="AC30" s="849"/>
      <c r="AD30" s="850"/>
      <c r="AE30" s="848" t="s">
        <v>298</v>
      </c>
      <c r="AF30" s="849"/>
      <c r="AG30" s="849"/>
      <c r="AH30" s="850"/>
      <c r="AI30" s="905" t="s">
        <v>320</v>
      </c>
      <c r="AJ30" s="905"/>
      <c r="AK30" s="905"/>
      <c r="AL30" s="848"/>
      <c r="AM30" s="905" t="s">
        <v>417</v>
      </c>
      <c r="AN30" s="905"/>
      <c r="AO30" s="905"/>
      <c r="AP30" s="848"/>
      <c r="AQ30" s="760" t="s">
        <v>183</v>
      </c>
      <c r="AR30" s="761"/>
      <c r="AS30" s="761"/>
      <c r="AT30" s="762"/>
      <c r="AU30" s="767" t="s">
        <v>133</v>
      </c>
      <c r="AV30" s="767"/>
      <c r="AW30" s="767"/>
      <c r="AX30" s="90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6"/>
      <c r="AJ31" s="906"/>
      <c r="AK31" s="906"/>
      <c r="AL31" s="392"/>
      <c r="AM31" s="906"/>
      <c r="AN31" s="906"/>
      <c r="AO31" s="906"/>
      <c r="AP31" s="392"/>
      <c r="AQ31" s="235" t="s">
        <v>627</v>
      </c>
      <c r="AR31" s="186"/>
      <c r="AS31" s="121" t="s">
        <v>184</v>
      </c>
      <c r="AT31" s="122"/>
      <c r="AU31" s="185">
        <v>12</v>
      </c>
      <c r="AV31" s="185"/>
      <c r="AW31" s="377" t="s">
        <v>175</v>
      </c>
      <c r="AX31" s="378"/>
    </row>
    <row r="32" spans="1:50" ht="23.25" customHeight="1" x14ac:dyDescent="0.15">
      <c r="A32" s="382"/>
      <c r="B32" s="380"/>
      <c r="C32" s="380"/>
      <c r="D32" s="380"/>
      <c r="E32" s="380"/>
      <c r="F32" s="381"/>
      <c r="G32" s="548" t="s">
        <v>746</v>
      </c>
      <c r="H32" s="549"/>
      <c r="I32" s="549"/>
      <c r="J32" s="549"/>
      <c r="K32" s="549"/>
      <c r="L32" s="549"/>
      <c r="M32" s="549"/>
      <c r="N32" s="549"/>
      <c r="O32" s="550"/>
      <c r="P32" s="93" t="s">
        <v>747</v>
      </c>
      <c r="Q32" s="93"/>
      <c r="R32" s="93"/>
      <c r="S32" s="93"/>
      <c r="T32" s="93"/>
      <c r="U32" s="93"/>
      <c r="V32" s="93"/>
      <c r="W32" s="93"/>
      <c r="X32" s="94"/>
      <c r="Y32" s="455" t="s">
        <v>12</v>
      </c>
      <c r="Z32" s="515"/>
      <c r="AA32" s="516"/>
      <c r="AB32" s="445" t="s">
        <v>280</v>
      </c>
      <c r="AC32" s="445"/>
      <c r="AD32" s="445"/>
      <c r="AE32" s="203">
        <v>15.069220968461901</v>
      </c>
      <c r="AF32" s="204"/>
      <c r="AG32" s="204"/>
      <c r="AH32" s="204"/>
      <c r="AI32" s="203">
        <v>17.222486886615801</v>
      </c>
      <c r="AJ32" s="204"/>
      <c r="AK32" s="204"/>
      <c r="AL32" s="204"/>
      <c r="AM32" s="321" t="s">
        <v>627</v>
      </c>
      <c r="AN32" s="193"/>
      <c r="AO32" s="193"/>
      <c r="AP32" s="322"/>
      <c r="AQ32" s="321" t="s">
        <v>627</v>
      </c>
      <c r="AR32" s="193"/>
      <c r="AS32" s="193"/>
      <c r="AT32" s="322"/>
      <c r="AU32" s="204" t="s">
        <v>627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280</v>
      </c>
      <c r="AC33" s="507"/>
      <c r="AD33" s="507"/>
      <c r="AE33" s="203" t="s">
        <v>627</v>
      </c>
      <c r="AF33" s="204"/>
      <c r="AG33" s="204"/>
      <c r="AH33" s="204"/>
      <c r="AI33" s="203" t="s">
        <v>627</v>
      </c>
      <c r="AJ33" s="204"/>
      <c r="AK33" s="204"/>
      <c r="AL33" s="204"/>
      <c r="AM33" s="321" t="s">
        <v>627</v>
      </c>
      <c r="AN33" s="193"/>
      <c r="AO33" s="193"/>
      <c r="AP33" s="322"/>
      <c r="AQ33" s="321" t="s">
        <v>627</v>
      </c>
      <c r="AR33" s="193"/>
      <c r="AS33" s="193"/>
      <c r="AT33" s="322"/>
      <c r="AU33" s="204">
        <v>46</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32.759176018395436</v>
      </c>
      <c r="AF34" s="204"/>
      <c r="AG34" s="204"/>
      <c r="AH34" s="204"/>
      <c r="AI34" s="203">
        <v>37.4401888839474</v>
      </c>
      <c r="AJ34" s="204"/>
      <c r="AK34" s="204"/>
      <c r="AL34" s="204"/>
      <c r="AM34" s="321" t="s">
        <v>627</v>
      </c>
      <c r="AN34" s="193"/>
      <c r="AO34" s="193"/>
      <c r="AP34" s="322"/>
      <c r="AQ34" s="321" t="s">
        <v>627</v>
      </c>
      <c r="AR34" s="193"/>
      <c r="AS34" s="193"/>
      <c r="AT34" s="322"/>
      <c r="AU34" s="204" t="s">
        <v>627</v>
      </c>
      <c r="AV34" s="204"/>
      <c r="AW34" s="204"/>
      <c r="AX34" s="206"/>
    </row>
    <row r="35" spans="1:51" ht="23.25" customHeight="1" x14ac:dyDescent="0.15">
      <c r="A35" s="213" t="s">
        <v>289</v>
      </c>
      <c r="B35" s="214"/>
      <c r="C35" s="214"/>
      <c r="D35" s="214"/>
      <c r="E35" s="214"/>
      <c r="F35" s="215"/>
      <c r="G35" s="219" t="s">
        <v>748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3" t="s">
        <v>264</v>
      </c>
      <c r="B37" s="764"/>
      <c r="C37" s="764"/>
      <c r="D37" s="764"/>
      <c r="E37" s="764"/>
      <c r="F37" s="76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298</v>
      </c>
      <c r="AF37" s="232"/>
      <c r="AG37" s="232"/>
      <c r="AH37" s="232"/>
      <c r="AI37" s="232" t="s">
        <v>320</v>
      </c>
      <c r="AJ37" s="232"/>
      <c r="AK37" s="232"/>
      <c r="AL37" s="232"/>
      <c r="AM37" s="232" t="s">
        <v>417</v>
      </c>
      <c r="AN37" s="232"/>
      <c r="AO37" s="232"/>
      <c r="AP37" s="232"/>
      <c r="AQ37" s="139" t="s">
        <v>183</v>
      </c>
      <c r="AR37" s="140"/>
      <c r="AS37" s="140"/>
      <c r="AT37" s="141"/>
      <c r="AU37" s="396" t="s">
        <v>133</v>
      </c>
      <c r="AV37" s="396"/>
      <c r="AW37" s="396"/>
      <c r="AX37" s="90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184</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289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3" t="s">
        <v>264</v>
      </c>
      <c r="B44" s="764"/>
      <c r="C44" s="764"/>
      <c r="D44" s="764"/>
      <c r="E44" s="764"/>
      <c r="F44" s="76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298</v>
      </c>
      <c r="AF44" s="232"/>
      <c r="AG44" s="232"/>
      <c r="AH44" s="232"/>
      <c r="AI44" s="232" t="s">
        <v>320</v>
      </c>
      <c r="AJ44" s="232"/>
      <c r="AK44" s="232"/>
      <c r="AL44" s="232"/>
      <c r="AM44" s="232" t="s">
        <v>417</v>
      </c>
      <c r="AN44" s="232"/>
      <c r="AO44" s="232"/>
      <c r="AP44" s="232"/>
      <c r="AQ44" s="139" t="s">
        <v>183</v>
      </c>
      <c r="AR44" s="140"/>
      <c r="AS44" s="140"/>
      <c r="AT44" s="141"/>
      <c r="AU44" s="396" t="s">
        <v>133</v>
      </c>
      <c r="AV44" s="396"/>
      <c r="AW44" s="396"/>
      <c r="AX44" s="90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184</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289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264</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298</v>
      </c>
      <c r="AF51" s="232"/>
      <c r="AG51" s="232"/>
      <c r="AH51" s="232"/>
      <c r="AI51" s="232" t="s">
        <v>320</v>
      </c>
      <c r="AJ51" s="232"/>
      <c r="AK51" s="232"/>
      <c r="AL51" s="232"/>
      <c r="AM51" s="232" t="s">
        <v>417</v>
      </c>
      <c r="AN51" s="232"/>
      <c r="AO51" s="232"/>
      <c r="AP51" s="232"/>
      <c r="AQ51" s="139" t="s">
        <v>183</v>
      </c>
      <c r="AR51" s="140"/>
      <c r="AS51" s="140"/>
      <c r="AT51" s="141"/>
      <c r="AU51" s="915" t="s">
        <v>133</v>
      </c>
      <c r="AV51" s="915"/>
      <c r="AW51" s="915"/>
      <c r="AX51" s="91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184</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289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264</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298</v>
      </c>
      <c r="AF58" s="232"/>
      <c r="AG58" s="232"/>
      <c r="AH58" s="232"/>
      <c r="AI58" s="232" t="s">
        <v>320</v>
      </c>
      <c r="AJ58" s="232"/>
      <c r="AK58" s="232"/>
      <c r="AL58" s="232"/>
      <c r="AM58" s="232" t="s">
        <v>417</v>
      </c>
      <c r="AN58" s="232"/>
      <c r="AO58" s="232"/>
      <c r="AP58" s="232"/>
      <c r="AQ58" s="139" t="s">
        <v>183</v>
      </c>
      <c r="AR58" s="140"/>
      <c r="AS58" s="140"/>
      <c r="AT58" s="141"/>
      <c r="AU58" s="915" t="s">
        <v>133</v>
      </c>
      <c r="AV58" s="915"/>
      <c r="AW58" s="915"/>
      <c r="AX58" s="91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184</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289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265</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260</v>
      </c>
      <c r="X65" s="472"/>
      <c r="Y65" s="475"/>
      <c r="Z65" s="475"/>
      <c r="AA65" s="476"/>
      <c r="AB65" s="226" t="s">
        <v>11</v>
      </c>
      <c r="AC65" s="227"/>
      <c r="AD65" s="228"/>
      <c r="AE65" s="232" t="s">
        <v>298</v>
      </c>
      <c r="AF65" s="232"/>
      <c r="AG65" s="232"/>
      <c r="AH65" s="232"/>
      <c r="AI65" s="232" t="s">
        <v>320</v>
      </c>
      <c r="AJ65" s="232"/>
      <c r="AK65" s="232"/>
      <c r="AL65" s="232"/>
      <c r="AM65" s="232" t="s">
        <v>417</v>
      </c>
      <c r="AN65" s="232"/>
      <c r="AO65" s="232"/>
      <c r="AP65" s="232"/>
      <c r="AQ65" s="143" t="s">
        <v>183</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t="s">
        <v>761</v>
      </c>
      <c r="AR66" s="186"/>
      <c r="AS66" s="121" t="s">
        <v>184</v>
      </c>
      <c r="AT66" s="122"/>
      <c r="AU66" s="185" t="s">
        <v>761</v>
      </c>
      <c r="AV66" s="185"/>
      <c r="AW66" s="230" t="s">
        <v>263</v>
      </c>
      <c r="AX66" s="236"/>
      <c r="AY66">
        <f>$AY$65</f>
        <v>1</v>
      </c>
    </row>
    <row r="67" spans="1:51" ht="23.25" customHeight="1" x14ac:dyDescent="0.15">
      <c r="A67" s="459"/>
      <c r="B67" s="460"/>
      <c r="C67" s="460"/>
      <c r="D67" s="460"/>
      <c r="E67" s="460"/>
      <c r="F67" s="461"/>
      <c r="G67" s="237" t="s">
        <v>185</v>
      </c>
      <c r="H67" s="240" t="s">
        <v>630</v>
      </c>
      <c r="I67" s="241"/>
      <c r="J67" s="241"/>
      <c r="K67" s="241"/>
      <c r="L67" s="241"/>
      <c r="M67" s="241"/>
      <c r="N67" s="241"/>
      <c r="O67" s="242"/>
      <c r="P67" s="240" t="s">
        <v>627</v>
      </c>
      <c r="Q67" s="241"/>
      <c r="R67" s="241"/>
      <c r="S67" s="241"/>
      <c r="T67" s="241"/>
      <c r="U67" s="241"/>
      <c r="V67" s="242"/>
      <c r="W67" s="246"/>
      <c r="X67" s="247"/>
      <c r="Y67" s="252" t="s">
        <v>12</v>
      </c>
      <c r="Z67" s="252"/>
      <c r="AA67" s="253"/>
      <c r="AB67" s="254" t="s">
        <v>279</v>
      </c>
      <c r="AC67" s="254"/>
      <c r="AD67" s="254"/>
      <c r="AE67" s="203" t="s">
        <v>627</v>
      </c>
      <c r="AF67" s="204"/>
      <c r="AG67" s="204"/>
      <c r="AH67" s="204"/>
      <c r="AI67" s="203" t="s">
        <v>627</v>
      </c>
      <c r="AJ67" s="204"/>
      <c r="AK67" s="204"/>
      <c r="AL67" s="204"/>
      <c r="AM67" s="203" t="s">
        <v>756</v>
      </c>
      <c r="AN67" s="204"/>
      <c r="AO67" s="204"/>
      <c r="AP67" s="204"/>
      <c r="AQ67" s="203" t="s">
        <v>627</v>
      </c>
      <c r="AR67" s="204"/>
      <c r="AS67" s="204"/>
      <c r="AT67" s="205"/>
      <c r="AU67" s="204" t="s">
        <v>627</v>
      </c>
      <c r="AV67" s="204"/>
      <c r="AW67" s="204"/>
      <c r="AX67" s="206"/>
      <c r="AY67">
        <f t="shared" ref="AY67:AY72" si="8">$AY$65</f>
        <v>1</v>
      </c>
    </row>
    <row r="68" spans="1:51" ht="23.2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279</v>
      </c>
      <c r="AC68" s="209"/>
      <c r="AD68" s="209"/>
      <c r="AE68" s="203" t="s">
        <v>627</v>
      </c>
      <c r="AF68" s="204"/>
      <c r="AG68" s="204"/>
      <c r="AH68" s="204"/>
      <c r="AI68" s="203" t="s">
        <v>627</v>
      </c>
      <c r="AJ68" s="204"/>
      <c r="AK68" s="204"/>
      <c r="AL68" s="204"/>
      <c r="AM68" s="203" t="s">
        <v>757</v>
      </c>
      <c r="AN68" s="204"/>
      <c r="AO68" s="204"/>
      <c r="AP68" s="204"/>
      <c r="AQ68" s="203" t="s">
        <v>627</v>
      </c>
      <c r="AR68" s="204"/>
      <c r="AS68" s="204"/>
      <c r="AT68" s="205"/>
      <c r="AU68" s="204" t="s">
        <v>627</v>
      </c>
      <c r="AV68" s="204"/>
      <c r="AW68" s="204"/>
      <c r="AX68" s="206"/>
      <c r="AY68">
        <f t="shared" si="8"/>
        <v>1</v>
      </c>
    </row>
    <row r="69" spans="1:51" ht="78.7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280</v>
      </c>
      <c r="AC69" s="212"/>
      <c r="AD69" s="212"/>
      <c r="AE69" s="210" t="s">
        <v>627</v>
      </c>
      <c r="AF69" s="211"/>
      <c r="AG69" s="211"/>
      <c r="AH69" s="211"/>
      <c r="AI69" s="210" t="s">
        <v>627</v>
      </c>
      <c r="AJ69" s="211"/>
      <c r="AK69" s="211"/>
      <c r="AL69" s="211"/>
      <c r="AM69" s="210" t="s">
        <v>758</v>
      </c>
      <c r="AN69" s="211"/>
      <c r="AO69" s="211"/>
      <c r="AP69" s="211"/>
      <c r="AQ69" s="203" t="s">
        <v>627</v>
      </c>
      <c r="AR69" s="204"/>
      <c r="AS69" s="204"/>
      <c r="AT69" s="205"/>
      <c r="AU69" s="204" t="s">
        <v>627</v>
      </c>
      <c r="AV69" s="204"/>
      <c r="AW69" s="204"/>
      <c r="AX69" s="206"/>
      <c r="AY69">
        <f t="shared" si="8"/>
        <v>1</v>
      </c>
    </row>
    <row r="70" spans="1:51" ht="23.25" customHeight="1" x14ac:dyDescent="0.15">
      <c r="A70" s="459" t="s">
        <v>269</v>
      </c>
      <c r="B70" s="460"/>
      <c r="C70" s="460"/>
      <c r="D70" s="460"/>
      <c r="E70" s="460"/>
      <c r="F70" s="461"/>
      <c r="G70" s="238" t="s">
        <v>186</v>
      </c>
      <c r="H70" s="290" t="s">
        <v>627</v>
      </c>
      <c r="I70" s="290"/>
      <c r="J70" s="290"/>
      <c r="K70" s="290"/>
      <c r="L70" s="290"/>
      <c r="M70" s="290"/>
      <c r="N70" s="290"/>
      <c r="O70" s="290"/>
      <c r="P70" s="290" t="s">
        <v>627</v>
      </c>
      <c r="Q70" s="290"/>
      <c r="R70" s="290"/>
      <c r="S70" s="290"/>
      <c r="T70" s="290"/>
      <c r="U70" s="290"/>
      <c r="V70" s="290"/>
      <c r="W70" s="293" t="s">
        <v>278</v>
      </c>
      <c r="X70" s="294"/>
      <c r="Y70" s="252" t="s">
        <v>12</v>
      </c>
      <c r="Z70" s="252"/>
      <c r="AA70" s="253"/>
      <c r="AB70" s="254" t="s">
        <v>279</v>
      </c>
      <c r="AC70" s="254"/>
      <c r="AD70" s="254"/>
      <c r="AE70" s="203" t="s">
        <v>627</v>
      </c>
      <c r="AF70" s="204"/>
      <c r="AG70" s="204"/>
      <c r="AH70" s="204"/>
      <c r="AI70" s="203" t="s">
        <v>627</v>
      </c>
      <c r="AJ70" s="204"/>
      <c r="AK70" s="204"/>
      <c r="AL70" s="204"/>
      <c r="AM70" s="203" t="s">
        <v>759</v>
      </c>
      <c r="AN70" s="204"/>
      <c r="AO70" s="204"/>
      <c r="AP70" s="204"/>
      <c r="AQ70" s="203" t="s">
        <v>627</v>
      </c>
      <c r="AR70" s="204"/>
      <c r="AS70" s="204"/>
      <c r="AT70" s="205"/>
      <c r="AU70" s="204" t="s">
        <v>627</v>
      </c>
      <c r="AV70" s="204"/>
      <c r="AW70" s="204"/>
      <c r="AX70" s="206"/>
      <c r="AY70">
        <f t="shared" si="8"/>
        <v>1</v>
      </c>
    </row>
    <row r="71" spans="1:51" ht="2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279</v>
      </c>
      <c r="AC71" s="209"/>
      <c r="AD71" s="209"/>
      <c r="AE71" s="203" t="s">
        <v>627</v>
      </c>
      <c r="AF71" s="204"/>
      <c r="AG71" s="204"/>
      <c r="AH71" s="204"/>
      <c r="AI71" s="203" t="s">
        <v>627</v>
      </c>
      <c r="AJ71" s="204"/>
      <c r="AK71" s="204"/>
      <c r="AL71" s="204"/>
      <c r="AM71" s="203" t="s">
        <v>759</v>
      </c>
      <c r="AN71" s="204"/>
      <c r="AO71" s="204"/>
      <c r="AP71" s="204"/>
      <c r="AQ71" s="203" t="s">
        <v>627</v>
      </c>
      <c r="AR71" s="204"/>
      <c r="AS71" s="204"/>
      <c r="AT71" s="205"/>
      <c r="AU71" s="204" t="s">
        <v>627</v>
      </c>
      <c r="AV71" s="204"/>
      <c r="AW71" s="204"/>
      <c r="AX71" s="206"/>
      <c r="AY71">
        <f t="shared" si="8"/>
        <v>1</v>
      </c>
    </row>
    <row r="72" spans="1:51" ht="23.25"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280</v>
      </c>
      <c r="AC72" s="212"/>
      <c r="AD72" s="212"/>
      <c r="AE72" s="210" t="s">
        <v>627</v>
      </c>
      <c r="AF72" s="211"/>
      <c r="AG72" s="211"/>
      <c r="AH72" s="211"/>
      <c r="AI72" s="210" t="s">
        <v>627</v>
      </c>
      <c r="AJ72" s="211"/>
      <c r="AK72" s="211"/>
      <c r="AL72" s="211"/>
      <c r="AM72" s="210" t="s">
        <v>760</v>
      </c>
      <c r="AN72" s="211"/>
      <c r="AO72" s="211"/>
      <c r="AP72" s="289"/>
      <c r="AQ72" s="203" t="s">
        <v>627</v>
      </c>
      <c r="AR72" s="204"/>
      <c r="AS72" s="204"/>
      <c r="AT72" s="205"/>
      <c r="AU72" s="204" t="s">
        <v>627</v>
      </c>
      <c r="AV72" s="204"/>
      <c r="AW72" s="204"/>
      <c r="AX72" s="206"/>
      <c r="AY72">
        <f t="shared" si="8"/>
        <v>1</v>
      </c>
    </row>
    <row r="73" spans="1:51" ht="18.75" hidden="1" customHeight="1" x14ac:dyDescent="0.15">
      <c r="A73" s="490" t="s">
        <v>265</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298</v>
      </c>
      <c r="AF73" s="232"/>
      <c r="AG73" s="232"/>
      <c r="AH73" s="232"/>
      <c r="AI73" s="232" t="s">
        <v>320</v>
      </c>
      <c r="AJ73" s="232"/>
      <c r="AK73" s="232"/>
      <c r="AL73" s="232"/>
      <c r="AM73" s="232" t="s">
        <v>417</v>
      </c>
      <c r="AN73" s="232"/>
      <c r="AO73" s="232"/>
      <c r="AP73" s="232"/>
      <c r="AQ73" s="143" t="s">
        <v>183</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493"/>
      <c r="B75" s="494"/>
      <c r="C75" s="494"/>
      <c r="D75" s="494"/>
      <c r="E75" s="494"/>
      <c r="F75" s="495"/>
      <c r="G75" s="595"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7"/>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80"/>
      <c r="AF77" s="881"/>
      <c r="AG77" s="881"/>
      <c r="AH77" s="881"/>
      <c r="AI77" s="880"/>
      <c r="AJ77" s="881"/>
      <c r="AK77" s="881"/>
      <c r="AL77" s="881"/>
      <c r="AM77" s="880"/>
      <c r="AN77" s="881"/>
      <c r="AO77" s="881"/>
      <c r="AP77" s="881"/>
      <c r="AQ77" s="321"/>
      <c r="AR77" s="193"/>
      <c r="AS77" s="193"/>
      <c r="AT77" s="322"/>
      <c r="AU77" s="204"/>
      <c r="AV77" s="204"/>
      <c r="AW77" s="204"/>
      <c r="AX77" s="206"/>
      <c r="AY77">
        <f t="shared" si="9"/>
        <v>0</v>
      </c>
    </row>
    <row r="78" spans="1:51" ht="69.75" hidden="1" customHeight="1" x14ac:dyDescent="0.15">
      <c r="A78" s="314" t="s">
        <v>631</v>
      </c>
      <c r="B78" s="315"/>
      <c r="C78" s="315"/>
      <c r="D78" s="315"/>
      <c r="E78" s="312" t="s">
        <v>243</v>
      </c>
      <c r="F78" s="313"/>
      <c r="G78" s="45" t="s">
        <v>186</v>
      </c>
      <c r="H78" s="571"/>
      <c r="I78" s="572"/>
      <c r="J78" s="572"/>
      <c r="K78" s="572"/>
      <c r="L78" s="572"/>
      <c r="M78" s="572"/>
      <c r="N78" s="572"/>
      <c r="O78" s="573"/>
      <c r="P78" s="135"/>
      <c r="Q78" s="135"/>
      <c r="R78" s="135"/>
      <c r="S78" s="135"/>
      <c r="T78" s="135"/>
      <c r="U78" s="135"/>
      <c r="V78" s="135"/>
      <c r="W78" s="135"/>
      <c r="X78" s="135"/>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customHeight="1" thickBo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259</v>
      </c>
      <c r="AP79" s="259"/>
      <c r="AQ79" s="259"/>
      <c r="AR79" s="62" t="s">
        <v>257</v>
      </c>
      <c r="AS79" s="258"/>
      <c r="AT79" s="259"/>
      <c r="AU79" s="259"/>
      <c r="AV79" s="259"/>
      <c r="AW79" s="259"/>
      <c r="AX79" s="959"/>
      <c r="AY79">
        <f>COUNTIF($AR$79,"☑")</f>
        <v>0</v>
      </c>
    </row>
    <row r="80" spans="1:51" ht="18.75" hidden="1" customHeight="1" x14ac:dyDescent="0.15">
      <c r="A80" s="854" t="s">
        <v>146</v>
      </c>
      <c r="B80" s="508" t="s">
        <v>256</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608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7" hidden="1" customHeight="1" x14ac:dyDescent="0.15">
      <c r="A81" s="85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7" hidden="1" customHeight="1" x14ac:dyDescent="0.15">
      <c r="A82" s="855"/>
      <c r="B82" s="511"/>
      <c r="C82" s="409"/>
      <c r="D82" s="409"/>
      <c r="E82" s="409"/>
      <c r="F82" s="410"/>
      <c r="G82" s="666"/>
      <c r="H82" s="666"/>
      <c r="I82" s="666"/>
      <c r="J82" s="666"/>
      <c r="K82" s="666"/>
      <c r="L82" s="666"/>
      <c r="M82" s="666"/>
      <c r="N82" s="666"/>
      <c r="O82" s="666"/>
      <c r="P82" s="666"/>
      <c r="Q82" s="666"/>
      <c r="R82" s="666"/>
      <c r="S82" s="666"/>
      <c r="T82" s="666"/>
      <c r="U82" s="666"/>
      <c r="V82" s="666"/>
      <c r="W82" s="666"/>
      <c r="X82" s="666"/>
      <c r="Y82" s="666"/>
      <c r="Z82" s="666"/>
      <c r="AA82" s="667"/>
      <c r="AB82" s="874"/>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5"/>
      <c r="AY82">
        <f t="shared" ref="AY82:AY89" si="10">$AY$80</f>
        <v>0</v>
      </c>
    </row>
    <row r="83" spans="1:60" ht="22.7" hidden="1" customHeight="1" x14ac:dyDescent="0.15">
      <c r="A83" s="855"/>
      <c r="B83" s="511"/>
      <c r="C83" s="409"/>
      <c r="D83" s="409"/>
      <c r="E83" s="409"/>
      <c r="F83" s="410"/>
      <c r="G83" s="668"/>
      <c r="H83" s="668"/>
      <c r="I83" s="668"/>
      <c r="J83" s="668"/>
      <c r="K83" s="668"/>
      <c r="L83" s="668"/>
      <c r="M83" s="668"/>
      <c r="N83" s="668"/>
      <c r="O83" s="668"/>
      <c r="P83" s="668"/>
      <c r="Q83" s="668"/>
      <c r="R83" s="668"/>
      <c r="S83" s="668"/>
      <c r="T83" s="668"/>
      <c r="U83" s="668"/>
      <c r="V83" s="668"/>
      <c r="W83" s="668"/>
      <c r="X83" s="668"/>
      <c r="Y83" s="668"/>
      <c r="Z83" s="668"/>
      <c r="AA83" s="669"/>
      <c r="AB83" s="876"/>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7"/>
      <c r="AY83">
        <f t="shared" si="10"/>
        <v>0</v>
      </c>
    </row>
    <row r="84" spans="1:60" ht="19.5" hidden="1" customHeight="1" x14ac:dyDescent="0.15">
      <c r="A84" s="855"/>
      <c r="B84" s="512"/>
      <c r="C84" s="513"/>
      <c r="D84" s="513"/>
      <c r="E84" s="513"/>
      <c r="F84" s="514"/>
      <c r="G84" s="670"/>
      <c r="H84" s="670"/>
      <c r="I84" s="670"/>
      <c r="J84" s="670"/>
      <c r="K84" s="670"/>
      <c r="L84" s="670"/>
      <c r="M84" s="670"/>
      <c r="N84" s="670"/>
      <c r="O84" s="670"/>
      <c r="P84" s="670"/>
      <c r="Q84" s="670"/>
      <c r="R84" s="670"/>
      <c r="S84" s="670"/>
      <c r="T84" s="670"/>
      <c r="U84" s="670"/>
      <c r="V84" s="670"/>
      <c r="W84" s="670"/>
      <c r="X84" s="670"/>
      <c r="Y84" s="670"/>
      <c r="Z84" s="670"/>
      <c r="AA84" s="671"/>
      <c r="AB84" s="878"/>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79"/>
      <c r="AY84">
        <f t="shared" si="10"/>
        <v>0</v>
      </c>
    </row>
    <row r="85" spans="1:60" ht="18.75" hidden="1" customHeight="1" x14ac:dyDescent="0.15">
      <c r="A85" s="85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298</v>
      </c>
      <c r="AF85" s="232"/>
      <c r="AG85" s="232"/>
      <c r="AH85" s="232"/>
      <c r="AI85" s="232" t="s">
        <v>320</v>
      </c>
      <c r="AJ85" s="232"/>
      <c r="AK85" s="232"/>
      <c r="AL85" s="232"/>
      <c r="AM85" s="232" t="s">
        <v>417</v>
      </c>
      <c r="AN85" s="232"/>
      <c r="AO85" s="232"/>
      <c r="AP85" s="232"/>
      <c r="AQ85" s="143" t="s">
        <v>183</v>
      </c>
      <c r="AR85" s="118"/>
      <c r="AS85" s="118"/>
      <c r="AT85" s="119"/>
      <c r="AU85" s="517" t="s">
        <v>133</v>
      </c>
      <c r="AV85" s="517"/>
      <c r="AW85" s="517"/>
      <c r="AX85" s="518"/>
      <c r="AY85">
        <f t="shared" si="10"/>
        <v>0</v>
      </c>
      <c r="AZ85" s="10"/>
      <c r="BA85" s="10"/>
      <c r="BB85" s="10"/>
      <c r="BC85" s="10"/>
    </row>
    <row r="86" spans="1:60" ht="18.75" hidden="1" customHeight="1" x14ac:dyDescent="0.15">
      <c r="A86" s="85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184</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5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298</v>
      </c>
      <c r="AF90" s="232"/>
      <c r="AG90" s="232"/>
      <c r="AH90" s="232"/>
      <c r="AI90" s="232" t="s">
        <v>320</v>
      </c>
      <c r="AJ90" s="232"/>
      <c r="AK90" s="232"/>
      <c r="AL90" s="232"/>
      <c r="AM90" s="232" t="s">
        <v>417</v>
      </c>
      <c r="AN90" s="232"/>
      <c r="AO90" s="232"/>
      <c r="AP90" s="232"/>
      <c r="AQ90" s="143" t="s">
        <v>183</v>
      </c>
      <c r="AR90" s="118"/>
      <c r="AS90" s="118"/>
      <c r="AT90" s="119"/>
      <c r="AU90" s="517" t="s">
        <v>133</v>
      </c>
      <c r="AV90" s="517"/>
      <c r="AW90" s="517"/>
      <c r="AX90" s="518"/>
      <c r="AY90">
        <f>COUNTA($G$92)</f>
        <v>0</v>
      </c>
    </row>
    <row r="91" spans="1:60" ht="18.75" hidden="1" customHeight="1" x14ac:dyDescent="0.15">
      <c r="A91" s="85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184</v>
      </c>
      <c r="AT91" s="122"/>
      <c r="AU91" s="185"/>
      <c r="AV91" s="185"/>
      <c r="AW91" s="377" t="s">
        <v>175</v>
      </c>
      <c r="AX91" s="378"/>
      <c r="AY91">
        <f>$AY$90</f>
        <v>0</v>
      </c>
      <c r="AZ91" s="10"/>
      <c r="BA91" s="10"/>
      <c r="BB91" s="10"/>
      <c r="BC91" s="10"/>
    </row>
    <row r="92" spans="1:60" ht="23.25" hidden="1" customHeight="1" x14ac:dyDescent="0.15">
      <c r="A92" s="85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298</v>
      </c>
      <c r="AF95" s="232"/>
      <c r="AG95" s="232"/>
      <c r="AH95" s="232"/>
      <c r="AI95" s="232" t="s">
        <v>320</v>
      </c>
      <c r="AJ95" s="232"/>
      <c r="AK95" s="232"/>
      <c r="AL95" s="232"/>
      <c r="AM95" s="232" t="s">
        <v>417</v>
      </c>
      <c r="AN95" s="232"/>
      <c r="AO95" s="232"/>
      <c r="AP95" s="232"/>
      <c r="AQ95" s="143" t="s">
        <v>183</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5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184</v>
      </c>
      <c r="AT96" s="122"/>
      <c r="AU96" s="185"/>
      <c r="AV96" s="185"/>
      <c r="AW96" s="377" t="s">
        <v>175</v>
      </c>
      <c r="AX96" s="378"/>
      <c r="AY96">
        <f>$AY$95</f>
        <v>0</v>
      </c>
    </row>
    <row r="97" spans="1:60" ht="23.25" hidden="1" customHeight="1" x14ac:dyDescent="0.15">
      <c r="A97" s="85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5" t="s">
        <v>13</v>
      </c>
      <c r="Z99" s="886"/>
      <c r="AA99" s="887"/>
      <c r="AB99" s="882" t="s">
        <v>14</v>
      </c>
      <c r="AC99" s="883"/>
      <c r="AD99" s="88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7" customHeight="1" x14ac:dyDescent="0.15">
      <c r="A100" s="485" t="s">
        <v>266</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44"/>
      <c r="Z100" s="845"/>
      <c r="AA100" s="846"/>
      <c r="AB100" s="465" t="s">
        <v>11</v>
      </c>
      <c r="AC100" s="465"/>
      <c r="AD100" s="465"/>
      <c r="AE100" s="523" t="s">
        <v>298</v>
      </c>
      <c r="AF100" s="524"/>
      <c r="AG100" s="524"/>
      <c r="AH100" s="525"/>
      <c r="AI100" s="523" t="s">
        <v>320</v>
      </c>
      <c r="AJ100" s="524"/>
      <c r="AK100" s="524"/>
      <c r="AL100" s="525"/>
      <c r="AM100" s="523" t="s">
        <v>417</v>
      </c>
      <c r="AN100" s="524"/>
      <c r="AO100" s="524"/>
      <c r="AP100" s="525"/>
      <c r="AQ100" s="302" t="s">
        <v>325</v>
      </c>
      <c r="AR100" s="303"/>
      <c r="AS100" s="303"/>
      <c r="AT100" s="304"/>
      <c r="AU100" s="302" t="s">
        <v>449</v>
      </c>
      <c r="AV100" s="303"/>
      <c r="AW100" s="303"/>
      <c r="AX100" s="305"/>
    </row>
    <row r="101" spans="1:60" ht="23.25" customHeight="1" x14ac:dyDescent="0.15">
      <c r="A101" s="403"/>
      <c r="B101" s="404"/>
      <c r="C101" s="404"/>
      <c r="D101" s="404"/>
      <c r="E101" s="404"/>
      <c r="F101" s="405"/>
      <c r="G101" s="93" t="s">
        <v>632</v>
      </c>
      <c r="H101" s="93"/>
      <c r="I101" s="93"/>
      <c r="J101" s="93"/>
      <c r="K101" s="93"/>
      <c r="L101" s="93"/>
      <c r="M101" s="93"/>
      <c r="N101" s="93"/>
      <c r="O101" s="93"/>
      <c r="P101" s="93"/>
      <c r="Q101" s="93"/>
      <c r="R101" s="93"/>
      <c r="S101" s="93"/>
      <c r="T101" s="93"/>
      <c r="U101" s="93"/>
      <c r="V101" s="93"/>
      <c r="W101" s="93"/>
      <c r="X101" s="94"/>
      <c r="Y101" s="526" t="s">
        <v>54</v>
      </c>
      <c r="Z101" s="527"/>
      <c r="AA101" s="528"/>
      <c r="AB101" s="445" t="s">
        <v>633</v>
      </c>
      <c r="AC101" s="445"/>
      <c r="AD101" s="445"/>
      <c r="AE101" s="267">
        <v>7</v>
      </c>
      <c r="AF101" s="267"/>
      <c r="AG101" s="267"/>
      <c r="AH101" s="267"/>
      <c r="AI101" s="267">
        <v>6</v>
      </c>
      <c r="AJ101" s="267"/>
      <c r="AK101" s="267"/>
      <c r="AL101" s="267"/>
      <c r="AM101" s="267">
        <v>5</v>
      </c>
      <c r="AN101" s="267"/>
      <c r="AO101" s="267"/>
      <c r="AP101" s="267"/>
      <c r="AQ101" s="203" t="s">
        <v>627</v>
      </c>
      <c r="AR101" s="204"/>
      <c r="AS101" s="204"/>
      <c r="AT101" s="205"/>
      <c r="AU101" s="204" t="s">
        <v>627</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633</v>
      </c>
      <c r="AC102" s="445"/>
      <c r="AD102" s="445"/>
      <c r="AE102" s="267">
        <v>4</v>
      </c>
      <c r="AF102" s="267"/>
      <c r="AG102" s="267"/>
      <c r="AH102" s="267"/>
      <c r="AI102" s="267">
        <v>4</v>
      </c>
      <c r="AJ102" s="267"/>
      <c r="AK102" s="267"/>
      <c r="AL102" s="267"/>
      <c r="AM102" s="267">
        <v>4</v>
      </c>
      <c r="AN102" s="267"/>
      <c r="AO102" s="267"/>
      <c r="AP102" s="267"/>
      <c r="AQ102" s="267">
        <v>4</v>
      </c>
      <c r="AR102" s="267"/>
      <c r="AS102" s="267"/>
      <c r="AT102" s="267"/>
      <c r="AU102" s="210">
        <v>4</v>
      </c>
      <c r="AV102" s="211"/>
      <c r="AW102" s="211"/>
      <c r="AX102" s="306"/>
    </row>
    <row r="103" spans="1:60" ht="31.7" hidden="1" customHeight="1" x14ac:dyDescent="0.15">
      <c r="A103" s="400" t="s">
        <v>266</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298</v>
      </c>
      <c r="AF103" s="232"/>
      <c r="AG103" s="232"/>
      <c r="AH103" s="232"/>
      <c r="AI103" s="232" t="s">
        <v>320</v>
      </c>
      <c r="AJ103" s="232"/>
      <c r="AK103" s="232"/>
      <c r="AL103" s="232"/>
      <c r="AM103" s="232" t="s">
        <v>417</v>
      </c>
      <c r="AN103" s="232"/>
      <c r="AO103" s="232"/>
      <c r="AP103" s="232"/>
      <c r="AQ103" s="264" t="s">
        <v>325</v>
      </c>
      <c r="AR103" s="265"/>
      <c r="AS103" s="265"/>
      <c r="AT103" s="265"/>
      <c r="AU103" s="264" t="s">
        <v>449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7" hidden="1" customHeight="1" x14ac:dyDescent="0.15">
      <c r="A106" s="400" t="s">
        <v>266</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298</v>
      </c>
      <c r="AF106" s="232"/>
      <c r="AG106" s="232"/>
      <c r="AH106" s="232"/>
      <c r="AI106" s="232" t="s">
        <v>320</v>
      </c>
      <c r="AJ106" s="232"/>
      <c r="AK106" s="232"/>
      <c r="AL106" s="232"/>
      <c r="AM106" s="232" t="s">
        <v>417</v>
      </c>
      <c r="AN106" s="232"/>
      <c r="AO106" s="232"/>
      <c r="AP106" s="232"/>
      <c r="AQ106" s="264" t="s">
        <v>325</v>
      </c>
      <c r="AR106" s="265"/>
      <c r="AS106" s="265"/>
      <c r="AT106" s="265"/>
      <c r="AU106" s="264" t="s">
        <v>449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7" hidden="1" customHeight="1" x14ac:dyDescent="0.15">
      <c r="A109" s="400" t="s">
        <v>266</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298</v>
      </c>
      <c r="AF109" s="232"/>
      <c r="AG109" s="232"/>
      <c r="AH109" s="232"/>
      <c r="AI109" s="232" t="s">
        <v>320</v>
      </c>
      <c r="AJ109" s="232"/>
      <c r="AK109" s="232"/>
      <c r="AL109" s="232"/>
      <c r="AM109" s="232" t="s">
        <v>417</v>
      </c>
      <c r="AN109" s="232"/>
      <c r="AO109" s="232"/>
      <c r="AP109" s="232"/>
      <c r="AQ109" s="264" t="s">
        <v>325</v>
      </c>
      <c r="AR109" s="265"/>
      <c r="AS109" s="265"/>
      <c r="AT109" s="265"/>
      <c r="AU109" s="264" t="s">
        <v>449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7" hidden="1" customHeight="1" x14ac:dyDescent="0.15">
      <c r="A112" s="400" t="s">
        <v>266</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298</v>
      </c>
      <c r="AF112" s="232"/>
      <c r="AG112" s="232"/>
      <c r="AH112" s="232"/>
      <c r="AI112" s="232" t="s">
        <v>320</v>
      </c>
      <c r="AJ112" s="232"/>
      <c r="AK112" s="232"/>
      <c r="AL112" s="232"/>
      <c r="AM112" s="232" t="s">
        <v>417</v>
      </c>
      <c r="AN112" s="232"/>
      <c r="AO112" s="232"/>
      <c r="AP112" s="232"/>
      <c r="AQ112" s="264" t="s">
        <v>325</v>
      </c>
      <c r="AR112" s="265"/>
      <c r="AS112" s="265"/>
      <c r="AT112" s="265"/>
      <c r="AU112" s="264" t="s">
        <v>449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298</v>
      </c>
      <c r="AF115" s="232"/>
      <c r="AG115" s="232"/>
      <c r="AH115" s="232"/>
      <c r="AI115" s="232" t="s">
        <v>320</v>
      </c>
      <c r="AJ115" s="232"/>
      <c r="AK115" s="232"/>
      <c r="AL115" s="232"/>
      <c r="AM115" s="232" t="s">
        <v>417</v>
      </c>
      <c r="AN115" s="232"/>
      <c r="AO115" s="232"/>
      <c r="AP115" s="232"/>
      <c r="AQ115" s="574" t="s">
        <v>450</v>
      </c>
      <c r="AR115" s="575"/>
      <c r="AS115" s="575"/>
      <c r="AT115" s="575"/>
      <c r="AU115" s="575"/>
      <c r="AV115" s="575"/>
      <c r="AW115" s="575"/>
      <c r="AX115" s="576"/>
    </row>
    <row r="116" spans="1:51" ht="23.25" customHeight="1" x14ac:dyDescent="0.15">
      <c r="A116" s="420"/>
      <c r="B116" s="421"/>
      <c r="C116" s="421"/>
      <c r="D116" s="421"/>
      <c r="E116" s="421"/>
      <c r="F116" s="422"/>
      <c r="G116" s="372" t="s">
        <v>634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635</v>
      </c>
      <c r="AC116" s="447"/>
      <c r="AD116" s="448"/>
      <c r="AE116" s="267">
        <v>84</v>
      </c>
      <c r="AF116" s="267"/>
      <c r="AG116" s="267"/>
      <c r="AH116" s="267"/>
      <c r="AI116" s="267">
        <v>103</v>
      </c>
      <c r="AJ116" s="267"/>
      <c r="AK116" s="267"/>
      <c r="AL116" s="267"/>
      <c r="AM116" s="267">
        <v>135</v>
      </c>
      <c r="AN116" s="267"/>
      <c r="AO116" s="267"/>
      <c r="AP116" s="267"/>
      <c r="AQ116" s="203">
        <v>174</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749</v>
      </c>
      <c r="AC117" s="457"/>
      <c r="AD117" s="458"/>
      <c r="AE117" s="535" t="s">
        <v>637</v>
      </c>
      <c r="AF117" s="535"/>
      <c r="AG117" s="535"/>
      <c r="AH117" s="535"/>
      <c r="AI117" s="535" t="s">
        <v>638</v>
      </c>
      <c r="AJ117" s="535"/>
      <c r="AK117" s="535"/>
      <c r="AL117" s="535"/>
      <c r="AM117" s="535" t="s">
        <v>752</v>
      </c>
      <c r="AN117" s="535"/>
      <c r="AO117" s="535"/>
      <c r="AP117" s="535"/>
      <c r="AQ117" s="535" t="s">
        <v>750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298</v>
      </c>
      <c r="AF118" s="232"/>
      <c r="AG118" s="232"/>
      <c r="AH118" s="232"/>
      <c r="AI118" s="232" t="s">
        <v>320</v>
      </c>
      <c r="AJ118" s="232"/>
      <c r="AK118" s="232"/>
      <c r="AL118" s="232"/>
      <c r="AM118" s="232" t="s">
        <v>417</v>
      </c>
      <c r="AN118" s="232"/>
      <c r="AO118" s="232"/>
      <c r="AP118" s="232"/>
      <c r="AQ118" s="574" t="s">
        <v>450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639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636</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298</v>
      </c>
      <c r="AF121" s="232"/>
      <c r="AG121" s="232"/>
      <c r="AH121" s="232"/>
      <c r="AI121" s="232" t="s">
        <v>320</v>
      </c>
      <c r="AJ121" s="232"/>
      <c r="AK121" s="232"/>
      <c r="AL121" s="232"/>
      <c r="AM121" s="232" t="s">
        <v>417</v>
      </c>
      <c r="AN121" s="232"/>
      <c r="AO121" s="232"/>
      <c r="AP121" s="232"/>
      <c r="AQ121" s="574" t="s">
        <v>450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640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641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298</v>
      </c>
      <c r="AF124" s="232"/>
      <c r="AG124" s="232"/>
      <c r="AH124" s="232"/>
      <c r="AI124" s="232" t="s">
        <v>320</v>
      </c>
      <c r="AJ124" s="232"/>
      <c r="AK124" s="232"/>
      <c r="AL124" s="232"/>
      <c r="AM124" s="232" t="s">
        <v>417</v>
      </c>
      <c r="AN124" s="232"/>
      <c r="AO124" s="232"/>
      <c r="AP124" s="232"/>
      <c r="AQ124" s="574" t="s">
        <v>450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642</v>
      </c>
      <c r="H125" s="372"/>
      <c r="I125" s="372"/>
      <c r="J125" s="372"/>
      <c r="K125" s="372"/>
      <c r="L125" s="372"/>
      <c r="M125" s="372"/>
      <c r="N125" s="372"/>
      <c r="O125" s="372"/>
      <c r="P125" s="372"/>
      <c r="Q125" s="372"/>
      <c r="R125" s="372"/>
      <c r="S125" s="372"/>
      <c r="T125" s="372"/>
      <c r="U125" s="372"/>
      <c r="V125" s="372"/>
      <c r="W125" s="372"/>
      <c r="X125" s="92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21"/>
      <c r="Y126" s="455" t="s">
        <v>48</v>
      </c>
      <c r="Z126" s="429"/>
      <c r="AA126" s="430"/>
      <c r="AB126" s="456" t="s">
        <v>643</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7"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7"/>
      <c r="Z127" s="918"/>
      <c r="AA127" s="919"/>
      <c r="AB127" s="392" t="s">
        <v>11</v>
      </c>
      <c r="AC127" s="393"/>
      <c r="AD127" s="394"/>
      <c r="AE127" s="232" t="s">
        <v>298</v>
      </c>
      <c r="AF127" s="232"/>
      <c r="AG127" s="232"/>
      <c r="AH127" s="232"/>
      <c r="AI127" s="232" t="s">
        <v>320</v>
      </c>
      <c r="AJ127" s="232"/>
      <c r="AK127" s="232"/>
      <c r="AL127" s="232"/>
      <c r="AM127" s="232" t="s">
        <v>417</v>
      </c>
      <c r="AN127" s="232"/>
      <c r="AO127" s="232"/>
      <c r="AP127" s="232"/>
      <c r="AQ127" s="574" t="s">
        <v>450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640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636</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313</v>
      </c>
      <c r="B130" s="171"/>
      <c r="C130" s="170" t="s">
        <v>187</v>
      </c>
      <c r="D130" s="171"/>
      <c r="E130" s="155" t="s">
        <v>216</v>
      </c>
      <c r="F130" s="156"/>
      <c r="G130" s="157" t="s">
        <v>644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215</v>
      </c>
      <c r="F131" s="161"/>
      <c r="G131" s="98" t="s">
        <v>645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298</v>
      </c>
      <c r="AF132" s="118"/>
      <c r="AG132" s="118"/>
      <c r="AH132" s="119"/>
      <c r="AI132" s="143" t="s">
        <v>320</v>
      </c>
      <c r="AJ132" s="118"/>
      <c r="AK132" s="118"/>
      <c r="AL132" s="119"/>
      <c r="AM132" s="143" t="s">
        <v>607</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627</v>
      </c>
      <c r="AR133" s="185"/>
      <c r="AS133" s="121" t="s">
        <v>184</v>
      </c>
      <c r="AT133" s="122"/>
      <c r="AU133" s="186">
        <v>12</v>
      </c>
      <c r="AV133" s="186"/>
      <c r="AW133" s="121" t="s">
        <v>175</v>
      </c>
      <c r="AX133" s="181"/>
      <c r="AY133">
        <f>$AY$132</f>
        <v>1</v>
      </c>
    </row>
    <row r="134" spans="1:51" ht="39.75" customHeight="1" x14ac:dyDescent="0.15">
      <c r="A134" s="175"/>
      <c r="B134" s="172"/>
      <c r="C134" s="166"/>
      <c r="D134" s="172"/>
      <c r="E134" s="166"/>
      <c r="F134" s="167"/>
      <c r="G134" s="92" t="s">
        <v>646</v>
      </c>
      <c r="H134" s="93"/>
      <c r="I134" s="93"/>
      <c r="J134" s="93"/>
      <c r="K134" s="93"/>
      <c r="L134" s="93"/>
      <c r="M134" s="93"/>
      <c r="N134" s="93"/>
      <c r="O134" s="93"/>
      <c r="P134" s="93"/>
      <c r="Q134" s="93"/>
      <c r="R134" s="93"/>
      <c r="S134" s="93"/>
      <c r="T134" s="93"/>
      <c r="U134" s="93"/>
      <c r="V134" s="93"/>
      <c r="W134" s="93"/>
      <c r="X134" s="94"/>
      <c r="Y134" s="187" t="s">
        <v>198</v>
      </c>
      <c r="Z134" s="188"/>
      <c r="AA134" s="189"/>
      <c r="AB134" s="190" t="s">
        <v>280</v>
      </c>
      <c r="AC134" s="191"/>
      <c r="AD134" s="191"/>
      <c r="AE134" s="192">
        <v>15.069220968461901</v>
      </c>
      <c r="AF134" s="193"/>
      <c r="AG134" s="193"/>
      <c r="AH134" s="193"/>
      <c r="AI134" s="192">
        <v>17.222486886615801</v>
      </c>
      <c r="AJ134" s="193"/>
      <c r="AK134" s="193"/>
      <c r="AL134" s="193"/>
      <c r="AM134" s="192" t="s">
        <v>627</v>
      </c>
      <c r="AN134" s="193"/>
      <c r="AO134" s="193"/>
      <c r="AP134" s="193"/>
      <c r="AQ134" s="192" t="s">
        <v>627</v>
      </c>
      <c r="AR134" s="193"/>
      <c r="AS134" s="193"/>
      <c r="AT134" s="193"/>
      <c r="AU134" s="192" t="s">
        <v>627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280</v>
      </c>
      <c r="AC135" s="199"/>
      <c r="AD135" s="199"/>
      <c r="AE135" s="192" t="s">
        <v>627</v>
      </c>
      <c r="AF135" s="193"/>
      <c r="AG135" s="193"/>
      <c r="AH135" s="193"/>
      <c r="AI135" s="192" t="s">
        <v>627</v>
      </c>
      <c r="AJ135" s="193"/>
      <c r="AK135" s="193"/>
      <c r="AL135" s="193"/>
      <c r="AM135" s="192" t="s">
        <v>627</v>
      </c>
      <c r="AN135" s="193"/>
      <c r="AO135" s="193"/>
      <c r="AP135" s="193"/>
      <c r="AQ135" s="192" t="s">
        <v>627</v>
      </c>
      <c r="AR135" s="193"/>
      <c r="AS135" s="193"/>
      <c r="AT135" s="193"/>
      <c r="AU135" s="192">
        <v>46</v>
      </c>
      <c r="AV135" s="193"/>
      <c r="AW135" s="193"/>
      <c r="AX135" s="194"/>
      <c r="AY135">
        <f t="shared" si="13"/>
        <v>1</v>
      </c>
    </row>
    <row r="136" spans="1:51" ht="18.75" hidden="1"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298</v>
      </c>
      <c r="AF136" s="118"/>
      <c r="AG136" s="118"/>
      <c r="AH136" s="119"/>
      <c r="AI136" s="143" t="s">
        <v>320</v>
      </c>
      <c r="AJ136" s="118"/>
      <c r="AK136" s="118"/>
      <c r="AL136" s="119"/>
      <c r="AM136" s="143" t="s">
        <v>607</v>
      </c>
      <c r="AN136" s="118"/>
      <c r="AO136" s="118"/>
      <c r="AP136" s="119"/>
      <c r="AQ136" s="139" t="s">
        <v>183</v>
      </c>
      <c r="AR136" s="140"/>
      <c r="AS136" s="140"/>
      <c r="AT136" s="141"/>
      <c r="AU136" s="182" t="s">
        <v>199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298</v>
      </c>
      <c r="AF140" s="118"/>
      <c r="AG140" s="118"/>
      <c r="AH140" s="119"/>
      <c r="AI140" s="143" t="s">
        <v>320</v>
      </c>
      <c r="AJ140" s="118"/>
      <c r="AK140" s="118"/>
      <c r="AL140" s="119"/>
      <c r="AM140" s="143" t="s">
        <v>607</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298</v>
      </c>
      <c r="AF144" s="118"/>
      <c r="AG144" s="118"/>
      <c r="AH144" s="119"/>
      <c r="AI144" s="143" t="s">
        <v>320</v>
      </c>
      <c r="AJ144" s="118"/>
      <c r="AK144" s="118"/>
      <c r="AL144" s="119"/>
      <c r="AM144" s="143" t="s">
        <v>607</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298</v>
      </c>
      <c r="AF148" s="118"/>
      <c r="AG148" s="118"/>
      <c r="AH148" s="119"/>
      <c r="AI148" s="143" t="s">
        <v>320</v>
      </c>
      <c r="AJ148" s="118"/>
      <c r="AK148" s="118"/>
      <c r="AL148" s="119"/>
      <c r="AM148" s="143" t="s">
        <v>607</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7" hidden="1" customHeight="1" x14ac:dyDescent="0.15">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7"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7"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7"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7"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7"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7" hidden="1" customHeight="1" x14ac:dyDescent="0.15">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7"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7"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7"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7"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7"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7" hidden="1" customHeight="1" x14ac:dyDescent="0.15">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7"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7"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7"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7"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7"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7" hidden="1" customHeight="1" x14ac:dyDescent="0.15">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7"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7"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7"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7"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7"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7" hidden="1" customHeight="1" x14ac:dyDescent="0.15">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7"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7"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7"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7"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7"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755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298</v>
      </c>
      <c r="AF192" s="118"/>
      <c r="AG192" s="118"/>
      <c r="AH192" s="119"/>
      <c r="AI192" s="143" t="s">
        <v>320</v>
      </c>
      <c r="AJ192" s="118"/>
      <c r="AK192" s="118"/>
      <c r="AL192" s="119"/>
      <c r="AM192" s="143" t="s">
        <v>607</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298</v>
      </c>
      <c r="AF196" s="118"/>
      <c r="AG196" s="118"/>
      <c r="AH196" s="119"/>
      <c r="AI196" s="143" t="s">
        <v>320</v>
      </c>
      <c r="AJ196" s="118"/>
      <c r="AK196" s="118"/>
      <c r="AL196" s="119"/>
      <c r="AM196" s="143" t="s">
        <v>607</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298</v>
      </c>
      <c r="AF200" s="118"/>
      <c r="AG200" s="118"/>
      <c r="AH200" s="119"/>
      <c r="AI200" s="143" t="s">
        <v>320</v>
      </c>
      <c r="AJ200" s="118"/>
      <c r="AK200" s="118"/>
      <c r="AL200" s="119"/>
      <c r="AM200" s="143" t="s">
        <v>607</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298</v>
      </c>
      <c r="AF204" s="118"/>
      <c r="AG204" s="118"/>
      <c r="AH204" s="119"/>
      <c r="AI204" s="143" t="s">
        <v>320</v>
      </c>
      <c r="AJ204" s="118"/>
      <c r="AK204" s="118"/>
      <c r="AL204" s="119"/>
      <c r="AM204" s="143" t="s">
        <v>607</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298</v>
      </c>
      <c r="AF208" s="118"/>
      <c r="AG208" s="118"/>
      <c r="AH208" s="119"/>
      <c r="AI208" s="143" t="s">
        <v>320</v>
      </c>
      <c r="AJ208" s="118"/>
      <c r="AK208" s="118"/>
      <c r="AL208" s="119"/>
      <c r="AM208" s="143" t="s">
        <v>607</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7" hidden="1" customHeight="1" x14ac:dyDescent="0.15">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7"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7"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7"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7"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7"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7" hidden="1" customHeight="1" x14ac:dyDescent="0.15">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7"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7"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7"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7"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7"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7" hidden="1" customHeight="1" x14ac:dyDescent="0.15">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7"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7"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7"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7"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7"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7" hidden="1" customHeight="1" x14ac:dyDescent="0.15">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7"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7"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7"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7"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7"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7" hidden="1" customHeight="1" x14ac:dyDescent="0.15">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7"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7"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7"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7"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7"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298</v>
      </c>
      <c r="AF252" s="118"/>
      <c r="AG252" s="118"/>
      <c r="AH252" s="119"/>
      <c r="AI252" s="143" t="s">
        <v>320</v>
      </c>
      <c r="AJ252" s="118"/>
      <c r="AK252" s="118"/>
      <c r="AL252" s="119"/>
      <c r="AM252" s="143" t="s">
        <v>607</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298</v>
      </c>
      <c r="AF256" s="118"/>
      <c r="AG256" s="118"/>
      <c r="AH256" s="119"/>
      <c r="AI256" s="143" t="s">
        <v>320</v>
      </c>
      <c r="AJ256" s="118"/>
      <c r="AK256" s="118"/>
      <c r="AL256" s="119"/>
      <c r="AM256" s="143" t="s">
        <v>607</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298</v>
      </c>
      <c r="AF260" s="118"/>
      <c r="AG260" s="118"/>
      <c r="AH260" s="119"/>
      <c r="AI260" s="143" t="s">
        <v>320</v>
      </c>
      <c r="AJ260" s="118"/>
      <c r="AK260" s="118"/>
      <c r="AL260" s="119"/>
      <c r="AM260" s="143" t="s">
        <v>607</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298</v>
      </c>
      <c r="AF264" s="118"/>
      <c r="AG264" s="118"/>
      <c r="AH264" s="119"/>
      <c r="AI264" s="143" t="s">
        <v>320</v>
      </c>
      <c r="AJ264" s="118"/>
      <c r="AK264" s="118"/>
      <c r="AL264" s="119"/>
      <c r="AM264" s="143" t="s">
        <v>607</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298</v>
      </c>
      <c r="AF268" s="118"/>
      <c r="AG268" s="118"/>
      <c r="AH268" s="119"/>
      <c r="AI268" s="143" t="s">
        <v>320</v>
      </c>
      <c r="AJ268" s="118"/>
      <c r="AK268" s="118"/>
      <c r="AL268" s="119"/>
      <c r="AM268" s="143" t="s">
        <v>607</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7" hidden="1" customHeight="1" x14ac:dyDescent="0.15">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7"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7"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7"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7"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7"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7" hidden="1" customHeight="1" x14ac:dyDescent="0.15">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7"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7"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7"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7"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7"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7" hidden="1" customHeight="1" x14ac:dyDescent="0.15">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7"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7"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7"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7"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7"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7" hidden="1" customHeight="1" x14ac:dyDescent="0.15">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7"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7"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7"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7"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7"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7" hidden="1" customHeight="1" x14ac:dyDescent="0.15">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7"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7"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7"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7"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7"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298</v>
      </c>
      <c r="AF312" s="118"/>
      <c r="AG312" s="118"/>
      <c r="AH312" s="119"/>
      <c r="AI312" s="143" t="s">
        <v>320</v>
      </c>
      <c r="AJ312" s="118"/>
      <c r="AK312" s="118"/>
      <c r="AL312" s="119"/>
      <c r="AM312" s="143" t="s">
        <v>607</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298</v>
      </c>
      <c r="AF316" s="118"/>
      <c r="AG316" s="118"/>
      <c r="AH316" s="119"/>
      <c r="AI316" s="143" t="s">
        <v>320</v>
      </c>
      <c r="AJ316" s="118"/>
      <c r="AK316" s="118"/>
      <c r="AL316" s="119"/>
      <c r="AM316" s="143" t="s">
        <v>607</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298</v>
      </c>
      <c r="AF320" s="118"/>
      <c r="AG320" s="118"/>
      <c r="AH320" s="119"/>
      <c r="AI320" s="143" t="s">
        <v>320</v>
      </c>
      <c r="AJ320" s="118"/>
      <c r="AK320" s="118"/>
      <c r="AL320" s="119"/>
      <c r="AM320" s="143" t="s">
        <v>607</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298</v>
      </c>
      <c r="AF324" s="118"/>
      <c r="AG324" s="118"/>
      <c r="AH324" s="119"/>
      <c r="AI324" s="143" t="s">
        <v>320</v>
      </c>
      <c r="AJ324" s="118"/>
      <c r="AK324" s="118"/>
      <c r="AL324" s="119"/>
      <c r="AM324" s="143" t="s">
        <v>607</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298</v>
      </c>
      <c r="AF328" s="118"/>
      <c r="AG328" s="118"/>
      <c r="AH328" s="119"/>
      <c r="AI328" s="143" t="s">
        <v>320</v>
      </c>
      <c r="AJ328" s="118"/>
      <c r="AK328" s="118"/>
      <c r="AL328" s="119"/>
      <c r="AM328" s="143" t="s">
        <v>607</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7" hidden="1" customHeight="1" x14ac:dyDescent="0.15">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7"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7"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7"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7"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7"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7" hidden="1" customHeight="1" x14ac:dyDescent="0.15">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7"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7"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7"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7"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7"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7" hidden="1" customHeight="1" x14ac:dyDescent="0.15">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7"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7"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7"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7"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7"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7" hidden="1" customHeight="1" x14ac:dyDescent="0.15">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7"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7"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7"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7"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7"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7" hidden="1" customHeight="1" x14ac:dyDescent="0.15">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7"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7"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7"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7"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7"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298</v>
      </c>
      <c r="AF372" s="118"/>
      <c r="AG372" s="118"/>
      <c r="AH372" s="119"/>
      <c r="AI372" s="143" t="s">
        <v>320</v>
      </c>
      <c r="AJ372" s="118"/>
      <c r="AK372" s="118"/>
      <c r="AL372" s="119"/>
      <c r="AM372" s="143" t="s">
        <v>607</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298</v>
      </c>
      <c r="AF376" s="118"/>
      <c r="AG376" s="118"/>
      <c r="AH376" s="119"/>
      <c r="AI376" s="143" t="s">
        <v>320</v>
      </c>
      <c r="AJ376" s="118"/>
      <c r="AK376" s="118"/>
      <c r="AL376" s="119"/>
      <c r="AM376" s="143" t="s">
        <v>607</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298</v>
      </c>
      <c r="AF380" s="118"/>
      <c r="AG380" s="118"/>
      <c r="AH380" s="119"/>
      <c r="AI380" s="143" t="s">
        <v>320</v>
      </c>
      <c r="AJ380" s="118"/>
      <c r="AK380" s="118"/>
      <c r="AL380" s="119"/>
      <c r="AM380" s="143" t="s">
        <v>607</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298</v>
      </c>
      <c r="AF384" s="118"/>
      <c r="AG384" s="118"/>
      <c r="AH384" s="119"/>
      <c r="AI384" s="143" t="s">
        <v>320</v>
      </c>
      <c r="AJ384" s="118"/>
      <c r="AK384" s="118"/>
      <c r="AL384" s="119"/>
      <c r="AM384" s="143" t="s">
        <v>607</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298</v>
      </c>
      <c r="AF388" s="118"/>
      <c r="AG388" s="118"/>
      <c r="AH388" s="119"/>
      <c r="AI388" s="143" t="s">
        <v>320</v>
      </c>
      <c r="AJ388" s="118"/>
      <c r="AK388" s="118"/>
      <c r="AL388" s="119"/>
      <c r="AM388" s="143" t="s">
        <v>607</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7" hidden="1" customHeight="1" x14ac:dyDescent="0.15">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7"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7"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7"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7"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7"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7" hidden="1" customHeight="1" x14ac:dyDescent="0.15">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7"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7"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7"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7"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7"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7" hidden="1" customHeight="1" x14ac:dyDescent="0.15">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7"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7"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7"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7"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7"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7" hidden="1" customHeight="1" x14ac:dyDescent="0.15">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7"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7"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7"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7"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7"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7" hidden="1" customHeight="1" x14ac:dyDescent="0.15">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7"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7"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7"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7"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7"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579</v>
      </c>
      <c r="D430" s="922"/>
      <c r="E430" s="160" t="s">
        <v>307</v>
      </c>
      <c r="F430" s="888"/>
      <c r="G430" s="889" t="s">
        <v>203</v>
      </c>
      <c r="H430" s="111"/>
      <c r="I430" s="111"/>
      <c r="J430" s="890" t="s">
        <v>761</v>
      </c>
      <c r="K430" s="891"/>
      <c r="L430" s="891"/>
      <c r="M430" s="891"/>
      <c r="N430" s="891"/>
      <c r="O430" s="891"/>
      <c r="P430" s="891"/>
      <c r="Q430" s="891"/>
      <c r="R430" s="891"/>
      <c r="S430" s="891"/>
      <c r="T430" s="89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93"/>
      <c r="AY430" s="78" t="str">
        <f>IF(SUBSTITUTE($J$430,"-","")="","0","1")</f>
        <v>0</v>
      </c>
    </row>
    <row r="431" spans="1:51" ht="18.75" customHeight="1" x14ac:dyDescent="0.15">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451</v>
      </c>
      <c r="AJ431" s="319"/>
      <c r="AK431" s="319"/>
      <c r="AL431" s="143"/>
      <c r="AM431" s="319" t="s">
        <v>452</v>
      </c>
      <c r="AN431" s="319"/>
      <c r="AO431" s="319"/>
      <c r="AP431" s="143"/>
      <c r="AQ431" s="143" t="s">
        <v>183</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627</v>
      </c>
      <c r="AF432" s="186"/>
      <c r="AG432" s="121" t="s">
        <v>184</v>
      </c>
      <c r="AH432" s="122"/>
      <c r="AI432" s="320"/>
      <c r="AJ432" s="320"/>
      <c r="AK432" s="320"/>
      <c r="AL432" s="142"/>
      <c r="AM432" s="320"/>
      <c r="AN432" s="320"/>
      <c r="AO432" s="320"/>
      <c r="AP432" s="142"/>
      <c r="AQ432" s="235" t="s">
        <v>627</v>
      </c>
      <c r="AR432" s="186"/>
      <c r="AS432" s="121" t="s">
        <v>184</v>
      </c>
      <c r="AT432" s="122"/>
      <c r="AU432" s="186" t="s">
        <v>627</v>
      </c>
      <c r="AV432" s="186"/>
      <c r="AW432" s="121" t="s">
        <v>175</v>
      </c>
      <c r="AX432" s="181"/>
      <c r="AY432">
        <f>$AY$431</f>
        <v>1</v>
      </c>
    </row>
    <row r="433" spans="1:51" ht="23.25" customHeight="1" x14ac:dyDescent="0.15">
      <c r="A433" s="175"/>
      <c r="B433" s="172"/>
      <c r="C433" s="166"/>
      <c r="D433" s="172"/>
      <c r="E433" s="323"/>
      <c r="F433" s="324"/>
      <c r="G433" s="92" t="s">
        <v>627</v>
      </c>
      <c r="H433" s="93"/>
      <c r="I433" s="93"/>
      <c r="J433" s="93"/>
      <c r="K433" s="93"/>
      <c r="L433" s="93"/>
      <c r="M433" s="93"/>
      <c r="N433" s="93"/>
      <c r="O433" s="93"/>
      <c r="P433" s="93"/>
      <c r="Q433" s="93"/>
      <c r="R433" s="93"/>
      <c r="S433" s="93"/>
      <c r="T433" s="93"/>
      <c r="U433" s="93"/>
      <c r="V433" s="93"/>
      <c r="W433" s="93"/>
      <c r="X433" s="94"/>
      <c r="Y433" s="187" t="s">
        <v>12</v>
      </c>
      <c r="Z433" s="188"/>
      <c r="AA433" s="189"/>
      <c r="AB433" s="199" t="s">
        <v>627</v>
      </c>
      <c r="AC433" s="199"/>
      <c r="AD433" s="199"/>
      <c r="AE433" s="321" t="s">
        <v>627</v>
      </c>
      <c r="AF433" s="193"/>
      <c r="AG433" s="193"/>
      <c r="AH433" s="193"/>
      <c r="AI433" s="321" t="s">
        <v>627</v>
      </c>
      <c r="AJ433" s="193"/>
      <c r="AK433" s="193"/>
      <c r="AL433" s="193"/>
      <c r="AM433" s="321" t="s">
        <v>756</v>
      </c>
      <c r="AN433" s="193"/>
      <c r="AO433" s="193"/>
      <c r="AP433" s="322"/>
      <c r="AQ433" s="321" t="s">
        <v>627</v>
      </c>
      <c r="AR433" s="193"/>
      <c r="AS433" s="193"/>
      <c r="AT433" s="322"/>
      <c r="AU433" s="193" t="s">
        <v>627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627</v>
      </c>
      <c r="AC434" s="191"/>
      <c r="AD434" s="191"/>
      <c r="AE434" s="321" t="s">
        <v>627</v>
      </c>
      <c r="AF434" s="193"/>
      <c r="AG434" s="193"/>
      <c r="AH434" s="322"/>
      <c r="AI434" s="321" t="s">
        <v>627</v>
      </c>
      <c r="AJ434" s="193"/>
      <c r="AK434" s="193"/>
      <c r="AL434" s="193"/>
      <c r="AM434" s="321" t="s">
        <v>759</v>
      </c>
      <c r="AN434" s="193"/>
      <c r="AO434" s="193"/>
      <c r="AP434" s="322"/>
      <c r="AQ434" s="321" t="s">
        <v>627</v>
      </c>
      <c r="AR434" s="193"/>
      <c r="AS434" s="193"/>
      <c r="AT434" s="322"/>
      <c r="AU434" s="193" t="s">
        <v>627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627</v>
      </c>
      <c r="AF435" s="193"/>
      <c r="AG435" s="193"/>
      <c r="AH435" s="322"/>
      <c r="AI435" s="321" t="s">
        <v>627</v>
      </c>
      <c r="AJ435" s="193"/>
      <c r="AK435" s="193"/>
      <c r="AL435" s="193"/>
      <c r="AM435" s="321" t="s">
        <v>757</v>
      </c>
      <c r="AN435" s="193"/>
      <c r="AO435" s="193"/>
      <c r="AP435" s="322"/>
      <c r="AQ435" s="321" t="s">
        <v>627</v>
      </c>
      <c r="AR435" s="193"/>
      <c r="AS435" s="193"/>
      <c r="AT435" s="322"/>
      <c r="AU435" s="193" t="s">
        <v>627</v>
      </c>
      <c r="AV435" s="193"/>
      <c r="AW435" s="193"/>
      <c r="AX435" s="194"/>
      <c r="AY435">
        <f t="shared" si="63"/>
        <v>1</v>
      </c>
    </row>
    <row r="436" spans="1:51" ht="18.75" hidden="1" customHeight="1" x14ac:dyDescent="0.15">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451</v>
      </c>
      <c r="AJ436" s="319"/>
      <c r="AK436" s="319"/>
      <c r="AL436" s="143"/>
      <c r="AM436" s="319" t="s">
        <v>452</v>
      </c>
      <c r="AN436" s="319"/>
      <c r="AO436" s="319"/>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451</v>
      </c>
      <c r="AJ441" s="319"/>
      <c r="AK441" s="319"/>
      <c r="AL441" s="143"/>
      <c r="AM441" s="319" t="s">
        <v>452</v>
      </c>
      <c r="AN441" s="319"/>
      <c r="AO441" s="319"/>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451</v>
      </c>
      <c r="AJ446" s="319"/>
      <c r="AK446" s="319"/>
      <c r="AL446" s="143"/>
      <c r="AM446" s="319" t="s">
        <v>452</v>
      </c>
      <c r="AN446" s="319"/>
      <c r="AO446" s="319"/>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451</v>
      </c>
      <c r="AJ451" s="319"/>
      <c r="AK451" s="319"/>
      <c r="AL451" s="143"/>
      <c r="AM451" s="319" t="s">
        <v>452</v>
      </c>
      <c r="AN451" s="319"/>
      <c r="AO451" s="319"/>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451</v>
      </c>
      <c r="AJ456" s="319"/>
      <c r="AK456" s="319"/>
      <c r="AL456" s="143"/>
      <c r="AM456" s="319" t="s">
        <v>452</v>
      </c>
      <c r="AN456" s="319"/>
      <c r="AO456" s="319"/>
      <c r="AP456" s="143"/>
      <c r="AQ456" s="143" t="s">
        <v>183</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627</v>
      </c>
      <c r="AF457" s="186"/>
      <c r="AG457" s="121" t="s">
        <v>184</v>
      </c>
      <c r="AH457" s="122"/>
      <c r="AI457" s="320"/>
      <c r="AJ457" s="320"/>
      <c r="AK457" s="320"/>
      <c r="AL457" s="142"/>
      <c r="AM457" s="320"/>
      <c r="AN457" s="320"/>
      <c r="AO457" s="320"/>
      <c r="AP457" s="142"/>
      <c r="AQ457" s="235" t="s">
        <v>627</v>
      </c>
      <c r="AR457" s="186"/>
      <c r="AS457" s="121" t="s">
        <v>184</v>
      </c>
      <c r="AT457" s="122"/>
      <c r="AU457" s="186" t="s">
        <v>627</v>
      </c>
      <c r="AV457" s="186"/>
      <c r="AW457" s="121" t="s">
        <v>175</v>
      </c>
      <c r="AX457" s="181"/>
      <c r="AY457">
        <f>$AY$456</f>
        <v>1</v>
      </c>
    </row>
    <row r="458" spans="1:51" ht="23.25" customHeight="1" x14ac:dyDescent="0.15">
      <c r="A458" s="175"/>
      <c r="B458" s="172"/>
      <c r="C458" s="166"/>
      <c r="D458" s="172"/>
      <c r="E458" s="323"/>
      <c r="F458" s="324"/>
      <c r="G458" s="92" t="s">
        <v>627</v>
      </c>
      <c r="H458" s="93"/>
      <c r="I458" s="93"/>
      <c r="J458" s="93"/>
      <c r="K458" s="93"/>
      <c r="L458" s="93"/>
      <c r="M458" s="93"/>
      <c r="N458" s="93"/>
      <c r="O458" s="93"/>
      <c r="P458" s="93"/>
      <c r="Q458" s="93"/>
      <c r="R458" s="93"/>
      <c r="S458" s="93"/>
      <c r="T458" s="93"/>
      <c r="U458" s="93"/>
      <c r="V458" s="93"/>
      <c r="W458" s="93"/>
      <c r="X458" s="94"/>
      <c r="Y458" s="187" t="s">
        <v>12</v>
      </c>
      <c r="Z458" s="188"/>
      <c r="AA458" s="189"/>
      <c r="AB458" s="199" t="s">
        <v>627</v>
      </c>
      <c r="AC458" s="199"/>
      <c r="AD458" s="199"/>
      <c r="AE458" s="321" t="s">
        <v>627</v>
      </c>
      <c r="AF458" s="193"/>
      <c r="AG458" s="193"/>
      <c r="AH458" s="193"/>
      <c r="AI458" s="321" t="s">
        <v>627</v>
      </c>
      <c r="AJ458" s="193"/>
      <c r="AK458" s="193"/>
      <c r="AL458" s="193"/>
      <c r="AM458" s="321" t="s">
        <v>761</v>
      </c>
      <c r="AN458" s="193"/>
      <c r="AO458" s="193"/>
      <c r="AP458" s="322"/>
      <c r="AQ458" s="321" t="s">
        <v>627</v>
      </c>
      <c r="AR458" s="193"/>
      <c r="AS458" s="193"/>
      <c r="AT458" s="322"/>
      <c r="AU458" s="193" t="s">
        <v>627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627</v>
      </c>
      <c r="AC459" s="191"/>
      <c r="AD459" s="191"/>
      <c r="AE459" s="321" t="s">
        <v>627</v>
      </c>
      <c r="AF459" s="193"/>
      <c r="AG459" s="193"/>
      <c r="AH459" s="322"/>
      <c r="AI459" s="321" t="s">
        <v>627</v>
      </c>
      <c r="AJ459" s="193"/>
      <c r="AK459" s="193"/>
      <c r="AL459" s="193"/>
      <c r="AM459" s="321" t="s">
        <v>761</v>
      </c>
      <c r="AN459" s="193"/>
      <c r="AO459" s="193"/>
      <c r="AP459" s="322"/>
      <c r="AQ459" s="321" t="s">
        <v>627</v>
      </c>
      <c r="AR459" s="193"/>
      <c r="AS459" s="193"/>
      <c r="AT459" s="322"/>
      <c r="AU459" s="193" t="s">
        <v>627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627</v>
      </c>
      <c r="AF460" s="193"/>
      <c r="AG460" s="193"/>
      <c r="AH460" s="322"/>
      <c r="AI460" s="321" t="s">
        <v>627</v>
      </c>
      <c r="AJ460" s="193"/>
      <c r="AK460" s="193"/>
      <c r="AL460" s="193"/>
      <c r="AM460" s="321" t="s">
        <v>761</v>
      </c>
      <c r="AN460" s="193"/>
      <c r="AO460" s="193"/>
      <c r="AP460" s="322"/>
      <c r="AQ460" s="321" t="s">
        <v>627</v>
      </c>
      <c r="AR460" s="193"/>
      <c r="AS460" s="193"/>
      <c r="AT460" s="322"/>
      <c r="AU460" s="193" t="s">
        <v>627</v>
      </c>
      <c r="AV460" s="193"/>
      <c r="AW460" s="193"/>
      <c r="AX460" s="194"/>
      <c r="AY460">
        <f t="shared" si="68"/>
        <v>1</v>
      </c>
    </row>
    <row r="461" spans="1:51" ht="18.75" hidden="1" customHeight="1" x14ac:dyDescent="0.15">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451</v>
      </c>
      <c r="AJ461" s="319"/>
      <c r="AK461" s="319"/>
      <c r="AL461" s="143"/>
      <c r="AM461" s="319" t="s">
        <v>452</v>
      </c>
      <c r="AN461" s="319"/>
      <c r="AO461" s="319"/>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451</v>
      </c>
      <c r="AJ466" s="319"/>
      <c r="AK466" s="319"/>
      <c r="AL466" s="143"/>
      <c r="AM466" s="319" t="s">
        <v>452</v>
      </c>
      <c r="AN466" s="319"/>
      <c r="AO466" s="319"/>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451</v>
      </c>
      <c r="AJ471" s="319"/>
      <c r="AK471" s="319"/>
      <c r="AL471" s="143"/>
      <c r="AM471" s="319" t="s">
        <v>452</v>
      </c>
      <c r="AN471" s="319"/>
      <c r="AO471" s="319"/>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451</v>
      </c>
      <c r="AJ476" s="319"/>
      <c r="AK476" s="319"/>
      <c r="AL476" s="143"/>
      <c r="AM476" s="319" t="s">
        <v>452</v>
      </c>
      <c r="AN476" s="319"/>
      <c r="AO476" s="319"/>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315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761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310</v>
      </c>
      <c r="F484" s="161"/>
      <c r="G484" s="889" t="s">
        <v>203</v>
      </c>
      <c r="H484" s="111"/>
      <c r="I484" s="111"/>
      <c r="J484" s="890"/>
      <c r="K484" s="891"/>
      <c r="L484" s="891"/>
      <c r="M484" s="891"/>
      <c r="N484" s="891"/>
      <c r="O484" s="891"/>
      <c r="P484" s="891"/>
      <c r="Q484" s="891"/>
      <c r="R484" s="891"/>
      <c r="S484" s="891"/>
      <c r="T484" s="89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93"/>
      <c r="AY484" s="78" t="str">
        <f>IF(SUBSTITUTE($J$484,"-","")="","0","1")</f>
        <v>0</v>
      </c>
    </row>
    <row r="485" spans="1:51" ht="18.75" hidden="1" customHeight="1" x14ac:dyDescent="0.15">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451</v>
      </c>
      <c r="AJ485" s="319"/>
      <c r="AK485" s="319"/>
      <c r="AL485" s="143"/>
      <c r="AM485" s="319" t="s">
        <v>452</v>
      </c>
      <c r="AN485" s="319"/>
      <c r="AO485" s="319"/>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451</v>
      </c>
      <c r="AJ490" s="319"/>
      <c r="AK490" s="319"/>
      <c r="AL490" s="143"/>
      <c r="AM490" s="319" t="s">
        <v>452</v>
      </c>
      <c r="AN490" s="319"/>
      <c r="AO490" s="319"/>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451</v>
      </c>
      <c r="AJ495" s="319"/>
      <c r="AK495" s="319"/>
      <c r="AL495" s="143"/>
      <c r="AM495" s="319" t="s">
        <v>452</v>
      </c>
      <c r="AN495" s="319"/>
      <c r="AO495" s="319"/>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451</v>
      </c>
      <c r="AJ500" s="319"/>
      <c r="AK500" s="319"/>
      <c r="AL500" s="143"/>
      <c r="AM500" s="319" t="s">
        <v>452</v>
      </c>
      <c r="AN500" s="319"/>
      <c r="AO500" s="319"/>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451</v>
      </c>
      <c r="AJ505" s="319"/>
      <c r="AK505" s="319"/>
      <c r="AL505" s="143"/>
      <c r="AM505" s="319" t="s">
        <v>452</v>
      </c>
      <c r="AN505" s="319"/>
      <c r="AO505" s="319"/>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451</v>
      </c>
      <c r="AJ510" s="319"/>
      <c r="AK510" s="319"/>
      <c r="AL510" s="143"/>
      <c r="AM510" s="319" t="s">
        <v>452</v>
      </c>
      <c r="AN510" s="319"/>
      <c r="AO510" s="319"/>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451</v>
      </c>
      <c r="AJ515" s="319"/>
      <c r="AK515" s="319"/>
      <c r="AL515" s="143"/>
      <c r="AM515" s="319" t="s">
        <v>452</v>
      </c>
      <c r="AN515" s="319"/>
      <c r="AO515" s="319"/>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451</v>
      </c>
      <c r="AJ520" s="319"/>
      <c r="AK520" s="319"/>
      <c r="AL520" s="143"/>
      <c r="AM520" s="319" t="s">
        <v>452</v>
      </c>
      <c r="AN520" s="319"/>
      <c r="AO520" s="319"/>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451</v>
      </c>
      <c r="AJ525" s="319"/>
      <c r="AK525" s="319"/>
      <c r="AL525" s="143"/>
      <c r="AM525" s="319" t="s">
        <v>452</v>
      </c>
      <c r="AN525" s="319"/>
      <c r="AO525" s="319"/>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451</v>
      </c>
      <c r="AJ530" s="319"/>
      <c r="AK530" s="319"/>
      <c r="AL530" s="143"/>
      <c r="AM530" s="319" t="s">
        <v>452</v>
      </c>
      <c r="AN530" s="319"/>
      <c r="AO530" s="319"/>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316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311</v>
      </c>
      <c r="F538" s="161"/>
      <c r="G538" s="889" t="s">
        <v>203</v>
      </c>
      <c r="H538" s="111"/>
      <c r="I538" s="111"/>
      <c r="J538" s="890"/>
      <c r="K538" s="891"/>
      <c r="L538" s="891"/>
      <c r="M538" s="891"/>
      <c r="N538" s="891"/>
      <c r="O538" s="891"/>
      <c r="P538" s="891"/>
      <c r="Q538" s="891"/>
      <c r="R538" s="891"/>
      <c r="S538" s="891"/>
      <c r="T538" s="89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93"/>
      <c r="AY538" s="78" t="str">
        <f>IF(SUBSTITUTE($J$538,"-","")="","0","1")</f>
        <v>0</v>
      </c>
    </row>
    <row r="539" spans="1:51" ht="18.75" hidden="1" customHeight="1" x14ac:dyDescent="0.15">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451</v>
      </c>
      <c r="AJ539" s="319"/>
      <c r="AK539" s="319"/>
      <c r="AL539" s="143"/>
      <c r="AM539" s="319" t="s">
        <v>452</v>
      </c>
      <c r="AN539" s="319"/>
      <c r="AO539" s="319"/>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451</v>
      </c>
      <c r="AJ544" s="319"/>
      <c r="AK544" s="319"/>
      <c r="AL544" s="143"/>
      <c r="AM544" s="319" t="s">
        <v>452</v>
      </c>
      <c r="AN544" s="319"/>
      <c r="AO544" s="319"/>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451</v>
      </c>
      <c r="AJ549" s="319"/>
      <c r="AK549" s="319"/>
      <c r="AL549" s="143"/>
      <c r="AM549" s="319" t="s">
        <v>452</v>
      </c>
      <c r="AN549" s="319"/>
      <c r="AO549" s="319"/>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451</v>
      </c>
      <c r="AJ554" s="319"/>
      <c r="AK554" s="319"/>
      <c r="AL554" s="143"/>
      <c r="AM554" s="319" t="s">
        <v>452</v>
      </c>
      <c r="AN554" s="319"/>
      <c r="AO554" s="319"/>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451</v>
      </c>
      <c r="AJ559" s="319"/>
      <c r="AK559" s="319"/>
      <c r="AL559" s="143"/>
      <c r="AM559" s="319" t="s">
        <v>452</v>
      </c>
      <c r="AN559" s="319"/>
      <c r="AO559" s="319"/>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451</v>
      </c>
      <c r="AJ564" s="319"/>
      <c r="AK564" s="319"/>
      <c r="AL564" s="143"/>
      <c r="AM564" s="319" t="s">
        <v>452</v>
      </c>
      <c r="AN564" s="319"/>
      <c r="AO564" s="319"/>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451</v>
      </c>
      <c r="AJ569" s="319"/>
      <c r="AK569" s="319"/>
      <c r="AL569" s="143"/>
      <c r="AM569" s="319" t="s">
        <v>452</v>
      </c>
      <c r="AN569" s="319"/>
      <c r="AO569" s="319"/>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451</v>
      </c>
      <c r="AJ574" s="319"/>
      <c r="AK574" s="319"/>
      <c r="AL574" s="143"/>
      <c r="AM574" s="319" t="s">
        <v>452</v>
      </c>
      <c r="AN574" s="319"/>
      <c r="AO574" s="319"/>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451</v>
      </c>
      <c r="AJ579" s="319"/>
      <c r="AK579" s="319"/>
      <c r="AL579" s="143"/>
      <c r="AM579" s="319" t="s">
        <v>452</v>
      </c>
      <c r="AN579" s="319"/>
      <c r="AO579" s="319"/>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451</v>
      </c>
      <c r="AJ584" s="319"/>
      <c r="AK584" s="319"/>
      <c r="AL584" s="143"/>
      <c r="AM584" s="319" t="s">
        <v>452</v>
      </c>
      <c r="AN584" s="319"/>
      <c r="AO584" s="319"/>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316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310</v>
      </c>
      <c r="F592" s="161"/>
      <c r="G592" s="889" t="s">
        <v>203</v>
      </c>
      <c r="H592" s="111"/>
      <c r="I592" s="111"/>
      <c r="J592" s="890"/>
      <c r="K592" s="891"/>
      <c r="L592" s="891"/>
      <c r="M592" s="891"/>
      <c r="N592" s="891"/>
      <c r="O592" s="891"/>
      <c r="P592" s="891"/>
      <c r="Q592" s="891"/>
      <c r="R592" s="891"/>
      <c r="S592" s="891"/>
      <c r="T592" s="89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93"/>
      <c r="AY592" s="78" t="str">
        <f>IF(SUBSTITUTE($J$592,"-","")="","0","1")</f>
        <v>0</v>
      </c>
    </row>
    <row r="593" spans="1:51" ht="18.75" hidden="1" customHeight="1" x14ac:dyDescent="0.15">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451</v>
      </c>
      <c r="AJ593" s="319"/>
      <c r="AK593" s="319"/>
      <c r="AL593" s="143"/>
      <c r="AM593" s="319" t="s">
        <v>452</v>
      </c>
      <c r="AN593" s="319"/>
      <c r="AO593" s="319"/>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451</v>
      </c>
      <c r="AJ598" s="319"/>
      <c r="AK598" s="319"/>
      <c r="AL598" s="143"/>
      <c r="AM598" s="319" t="s">
        <v>452</v>
      </c>
      <c r="AN598" s="319"/>
      <c r="AO598" s="319"/>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451</v>
      </c>
      <c r="AJ603" s="319"/>
      <c r="AK603" s="319"/>
      <c r="AL603" s="143"/>
      <c r="AM603" s="319" t="s">
        <v>452</v>
      </c>
      <c r="AN603" s="319"/>
      <c r="AO603" s="319"/>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451</v>
      </c>
      <c r="AJ608" s="319"/>
      <c r="AK608" s="319"/>
      <c r="AL608" s="143"/>
      <c r="AM608" s="319" t="s">
        <v>452</v>
      </c>
      <c r="AN608" s="319"/>
      <c r="AO608" s="319"/>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451</v>
      </c>
      <c r="AJ613" s="319"/>
      <c r="AK613" s="319"/>
      <c r="AL613" s="143"/>
      <c r="AM613" s="319" t="s">
        <v>452</v>
      </c>
      <c r="AN613" s="319"/>
      <c r="AO613" s="319"/>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451</v>
      </c>
      <c r="AJ618" s="319"/>
      <c r="AK618" s="319"/>
      <c r="AL618" s="143"/>
      <c r="AM618" s="319" t="s">
        <v>452</v>
      </c>
      <c r="AN618" s="319"/>
      <c r="AO618" s="319"/>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451</v>
      </c>
      <c r="AJ623" s="319"/>
      <c r="AK623" s="319"/>
      <c r="AL623" s="143"/>
      <c r="AM623" s="319" t="s">
        <v>452</v>
      </c>
      <c r="AN623" s="319"/>
      <c r="AO623" s="319"/>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451</v>
      </c>
      <c r="AJ628" s="319"/>
      <c r="AK628" s="319"/>
      <c r="AL628" s="143"/>
      <c r="AM628" s="319" t="s">
        <v>452</v>
      </c>
      <c r="AN628" s="319"/>
      <c r="AO628" s="319"/>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451</v>
      </c>
      <c r="AJ633" s="319"/>
      <c r="AK633" s="319"/>
      <c r="AL633" s="143"/>
      <c r="AM633" s="319" t="s">
        <v>452</v>
      </c>
      <c r="AN633" s="319"/>
      <c r="AO633" s="319"/>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451</v>
      </c>
      <c r="AJ638" s="319"/>
      <c r="AK638" s="319"/>
      <c r="AL638" s="143"/>
      <c r="AM638" s="319" t="s">
        <v>452</v>
      </c>
      <c r="AN638" s="319"/>
      <c r="AO638" s="319"/>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316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311</v>
      </c>
      <c r="F646" s="161"/>
      <c r="G646" s="889" t="s">
        <v>203</v>
      </c>
      <c r="H646" s="111"/>
      <c r="I646" s="111"/>
      <c r="J646" s="890"/>
      <c r="K646" s="891"/>
      <c r="L646" s="891"/>
      <c r="M646" s="891"/>
      <c r="N646" s="891"/>
      <c r="O646" s="891"/>
      <c r="P646" s="891"/>
      <c r="Q646" s="891"/>
      <c r="R646" s="891"/>
      <c r="S646" s="891"/>
      <c r="T646" s="89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93"/>
      <c r="AY646" s="78" t="str">
        <f>IF(SUBSTITUTE($J$646,"-","")="","0","1")</f>
        <v>0</v>
      </c>
    </row>
    <row r="647" spans="1:51" ht="18.75" hidden="1" customHeight="1" x14ac:dyDescent="0.15">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451</v>
      </c>
      <c r="AJ647" s="319"/>
      <c r="AK647" s="319"/>
      <c r="AL647" s="143"/>
      <c r="AM647" s="319" t="s">
        <v>452</v>
      </c>
      <c r="AN647" s="319"/>
      <c r="AO647" s="319"/>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451</v>
      </c>
      <c r="AJ652" s="319"/>
      <c r="AK652" s="319"/>
      <c r="AL652" s="143"/>
      <c r="AM652" s="319" t="s">
        <v>452</v>
      </c>
      <c r="AN652" s="319"/>
      <c r="AO652" s="319"/>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451</v>
      </c>
      <c r="AJ657" s="319"/>
      <c r="AK657" s="319"/>
      <c r="AL657" s="143"/>
      <c r="AM657" s="319" t="s">
        <v>452</v>
      </c>
      <c r="AN657" s="319"/>
      <c r="AO657" s="319"/>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451</v>
      </c>
      <c r="AJ662" s="319"/>
      <c r="AK662" s="319"/>
      <c r="AL662" s="143"/>
      <c r="AM662" s="319" t="s">
        <v>452</v>
      </c>
      <c r="AN662" s="319"/>
      <c r="AO662" s="319"/>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451</v>
      </c>
      <c r="AJ667" s="319"/>
      <c r="AK667" s="319"/>
      <c r="AL667" s="143"/>
      <c r="AM667" s="319" t="s">
        <v>452</v>
      </c>
      <c r="AN667" s="319"/>
      <c r="AO667" s="319"/>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451</v>
      </c>
      <c r="AJ672" s="319"/>
      <c r="AK672" s="319"/>
      <c r="AL672" s="143"/>
      <c r="AM672" s="319" t="s">
        <v>452</v>
      </c>
      <c r="AN672" s="319"/>
      <c r="AO672" s="319"/>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451</v>
      </c>
      <c r="AJ677" s="319"/>
      <c r="AK677" s="319"/>
      <c r="AL677" s="143"/>
      <c r="AM677" s="319" t="s">
        <v>452</v>
      </c>
      <c r="AN677" s="319"/>
      <c r="AO677" s="319"/>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451</v>
      </c>
      <c r="AJ682" s="319"/>
      <c r="AK682" s="319"/>
      <c r="AL682" s="143"/>
      <c r="AM682" s="319" t="s">
        <v>452</v>
      </c>
      <c r="AN682" s="319"/>
      <c r="AO682" s="319"/>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451</v>
      </c>
      <c r="AJ687" s="319"/>
      <c r="AK687" s="319"/>
      <c r="AL687" s="143"/>
      <c r="AM687" s="319" t="s">
        <v>452</v>
      </c>
      <c r="AN687" s="319"/>
      <c r="AO687" s="319"/>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451</v>
      </c>
      <c r="AJ692" s="319"/>
      <c r="AK692" s="319"/>
      <c r="AL692" s="143"/>
      <c r="AM692" s="319" t="s">
        <v>452</v>
      </c>
      <c r="AN692" s="319"/>
      <c r="AO692" s="319"/>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316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14" t="s">
        <v>30</v>
      </c>
      <c r="AH701" s="361"/>
      <c r="AI701" s="361"/>
      <c r="AJ701" s="361"/>
      <c r="AK701" s="361"/>
      <c r="AL701" s="361"/>
      <c r="AM701" s="361"/>
      <c r="AN701" s="361"/>
      <c r="AO701" s="361"/>
      <c r="AP701" s="361"/>
      <c r="AQ701" s="361"/>
      <c r="AR701" s="361"/>
      <c r="AS701" s="361"/>
      <c r="AT701" s="361"/>
      <c r="AU701" s="361"/>
      <c r="AV701" s="361"/>
      <c r="AW701" s="361"/>
      <c r="AX701" s="815"/>
    </row>
    <row r="702" spans="1:51" ht="53.45" customHeight="1" x14ac:dyDescent="0.15">
      <c r="A702" s="860" t="s">
        <v>139</v>
      </c>
      <c r="B702" s="861"/>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26" t="s">
        <v>649</v>
      </c>
      <c r="AE702" s="327"/>
      <c r="AF702" s="327"/>
      <c r="AG702" s="364" t="s">
        <v>650</v>
      </c>
      <c r="AH702" s="365"/>
      <c r="AI702" s="365"/>
      <c r="AJ702" s="365"/>
      <c r="AK702" s="365"/>
      <c r="AL702" s="365"/>
      <c r="AM702" s="365"/>
      <c r="AN702" s="365"/>
      <c r="AO702" s="365"/>
      <c r="AP702" s="365"/>
      <c r="AQ702" s="365"/>
      <c r="AR702" s="365"/>
      <c r="AS702" s="365"/>
      <c r="AT702" s="365"/>
      <c r="AU702" s="365"/>
      <c r="AV702" s="365"/>
      <c r="AW702" s="365"/>
      <c r="AX702" s="366"/>
    </row>
    <row r="703" spans="1:51" ht="45"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1"/>
      <c r="AD703" s="307" t="s">
        <v>649</v>
      </c>
      <c r="AE703" s="308"/>
      <c r="AF703" s="308"/>
      <c r="AG703" s="89" t="s">
        <v>651</v>
      </c>
      <c r="AH703" s="90"/>
      <c r="AI703" s="90"/>
      <c r="AJ703" s="90"/>
      <c r="AK703" s="90"/>
      <c r="AL703" s="90"/>
      <c r="AM703" s="90"/>
      <c r="AN703" s="90"/>
      <c r="AO703" s="90"/>
      <c r="AP703" s="90"/>
      <c r="AQ703" s="90"/>
      <c r="AR703" s="90"/>
      <c r="AS703" s="90"/>
      <c r="AT703" s="90"/>
      <c r="AU703" s="90"/>
      <c r="AV703" s="90"/>
      <c r="AW703" s="90"/>
      <c r="AX703" s="91"/>
    </row>
    <row r="704" spans="1:51" ht="54" customHeight="1" x14ac:dyDescent="0.15">
      <c r="A704" s="864"/>
      <c r="B704" s="865"/>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5" t="s">
        <v>649</v>
      </c>
      <c r="AE704" s="776"/>
      <c r="AF704" s="776"/>
      <c r="AG704" s="698" t="s">
        <v>763</v>
      </c>
      <c r="AH704" s="699"/>
      <c r="AI704" s="699"/>
      <c r="AJ704" s="699"/>
      <c r="AK704" s="699"/>
      <c r="AL704" s="699"/>
      <c r="AM704" s="699"/>
      <c r="AN704" s="699"/>
      <c r="AO704" s="699"/>
      <c r="AP704" s="699"/>
      <c r="AQ704" s="699"/>
      <c r="AR704" s="699"/>
      <c r="AS704" s="699"/>
      <c r="AT704" s="699"/>
      <c r="AU704" s="699"/>
      <c r="AV704" s="699"/>
      <c r="AW704" s="699"/>
      <c r="AX704" s="700"/>
    </row>
    <row r="705" spans="1:50" ht="27" customHeight="1" x14ac:dyDescent="0.15">
      <c r="A705" s="626" t="s">
        <v>38</v>
      </c>
      <c r="B705" s="627"/>
      <c r="C705" s="811" t="s">
        <v>40</v>
      </c>
      <c r="D705" s="812"/>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3"/>
      <c r="AD705" s="707" t="s">
        <v>649</v>
      </c>
      <c r="AE705" s="708"/>
      <c r="AF705" s="708"/>
      <c r="AG705" s="113" t="s">
        <v>662</v>
      </c>
      <c r="AH705" s="93"/>
      <c r="AI705" s="93"/>
      <c r="AJ705" s="93"/>
      <c r="AK705" s="93"/>
      <c r="AL705" s="93"/>
      <c r="AM705" s="93"/>
      <c r="AN705" s="93"/>
      <c r="AO705" s="93"/>
      <c r="AP705" s="93"/>
      <c r="AQ705" s="93"/>
      <c r="AR705" s="93"/>
      <c r="AS705" s="93"/>
      <c r="AT705" s="93"/>
      <c r="AU705" s="93"/>
      <c r="AV705" s="93"/>
      <c r="AW705" s="93"/>
      <c r="AX705" s="114"/>
    </row>
    <row r="706" spans="1:50" ht="35.450000000000003" customHeight="1" x14ac:dyDescent="0.15">
      <c r="A706" s="628"/>
      <c r="B706" s="629"/>
      <c r="C706" s="787"/>
      <c r="D706" s="788"/>
      <c r="E706" s="723" t="s">
        <v>290</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651" t="s">
        <v>652</v>
      </c>
      <c r="AE706" s="652"/>
      <c r="AF706" s="653"/>
      <c r="AG706" s="153"/>
      <c r="AH706" s="96"/>
      <c r="AI706" s="96"/>
      <c r="AJ706" s="96"/>
      <c r="AK706" s="96"/>
      <c r="AL706" s="96"/>
      <c r="AM706" s="96"/>
      <c r="AN706" s="96"/>
      <c r="AO706" s="96"/>
      <c r="AP706" s="96"/>
      <c r="AQ706" s="96"/>
      <c r="AR706" s="96"/>
      <c r="AS706" s="96"/>
      <c r="AT706" s="96"/>
      <c r="AU706" s="96"/>
      <c r="AV706" s="96"/>
      <c r="AW706" s="96"/>
      <c r="AX706" s="154"/>
    </row>
    <row r="707" spans="1:50" ht="26.45" customHeight="1" x14ac:dyDescent="0.15">
      <c r="A707" s="628"/>
      <c r="B707" s="629"/>
      <c r="C707" s="789"/>
      <c r="D707" s="790"/>
      <c r="E707" s="726" t="s">
        <v>237</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5" t="s">
        <v>653</v>
      </c>
      <c r="AE707" s="826"/>
      <c r="AF707" s="826"/>
      <c r="AG707" s="153"/>
      <c r="AH707" s="96"/>
      <c r="AI707" s="96"/>
      <c r="AJ707" s="96"/>
      <c r="AK707" s="96"/>
      <c r="AL707" s="96"/>
      <c r="AM707" s="96"/>
      <c r="AN707" s="96"/>
      <c r="AO707" s="96"/>
      <c r="AP707" s="96"/>
      <c r="AQ707" s="96"/>
      <c r="AR707" s="96"/>
      <c r="AS707" s="96"/>
      <c r="AT707" s="96"/>
      <c r="AU707" s="96"/>
      <c r="AV707" s="96"/>
      <c r="AW707" s="96"/>
      <c r="AX707" s="154"/>
    </row>
    <row r="708" spans="1:50" ht="26.45" customHeight="1" x14ac:dyDescent="0.15">
      <c r="A708" s="628"/>
      <c r="B708" s="630"/>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42" t="s">
        <v>654</v>
      </c>
      <c r="AE708" s="643"/>
      <c r="AF708" s="643"/>
      <c r="AG708" s="735" t="s">
        <v>314</v>
      </c>
      <c r="AH708" s="736"/>
      <c r="AI708" s="736"/>
      <c r="AJ708" s="736"/>
      <c r="AK708" s="736"/>
      <c r="AL708" s="736"/>
      <c r="AM708" s="736"/>
      <c r="AN708" s="736"/>
      <c r="AO708" s="736"/>
      <c r="AP708" s="736"/>
      <c r="AQ708" s="736"/>
      <c r="AR708" s="736"/>
      <c r="AS708" s="736"/>
      <c r="AT708" s="736"/>
      <c r="AU708" s="736"/>
      <c r="AV708" s="736"/>
      <c r="AW708" s="736"/>
      <c r="AX708" s="737"/>
    </row>
    <row r="709" spans="1:50" ht="56.25" customHeight="1" x14ac:dyDescent="0.15">
      <c r="A709" s="628"/>
      <c r="B709" s="630"/>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649</v>
      </c>
      <c r="AE709" s="308"/>
      <c r="AF709" s="308"/>
      <c r="AG709" s="89" t="s">
        <v>655</v>
      </c>
      <c r="AH709" s="90"/>
      <c r="AI709" s="90"/>
      <c r="AJ709" s="90"/>
      <c r="AK709" s="90"/>
      <c r="AL709" s="90"/>
      <c r="AM709" s="90"/>
      <c r="AN709" s="90"/>
      <c r="AO709" s="90"/>
      <c r="AP709" s="90"/>
      <c r="AQ709" s="90"/>
      <c r="AR709" s="90"/>
      <c r="AS709" s="90"/>
      <c r="AT709" s="90"/>
      <c r="AU709" s="90"/>
      <c r="AV709" s="90"/>
      <c r="AW709" s="90"/>
      <c r="AX709" s="91"/>
    </row>
    <row r="710" spans="1:50" ht="26.45" customHeight="1" x14ac:dyDescent="0.15">
      <c r="A710" s="628"/>
      <c r="B710" s="630"/>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654</v>
      </c>
      <c r="AE710" s="308"/>
      <c r="AF710" s="308"/>
      <c r="AG710" s="89" t="s">
        <v>661</v>
      </c>
      <c r="AH710" s="90"/>
      <c r="AI710" s="90"/>
      <c r="AJ710" s="90"/>
      <c r="AK710" s="90"/>
      <c r="AL710" s="90"/>
      <c r="AM710" s="90"/>
      <c r="AN710" s="90"/>
      <c r="AO710" s="90"/>
      <c r="AP710" s="90"/>
      <c r="AQ710" s="90"/>
      <c r="AR710" s="90"/>
      <c r="AS710" s="90"/>
      <c r="AT710" s="90"/>
      <c r="AU710" s="90"/>
      <c r="AV710" s="90"/>
      <c r="AW710" s="90"/>
      <c r="AX710" s="91"/>
    </row>
    <row r="711" spans="1:50" ht="26.45" customHeight="1" x14ac:dyDescent="0.15">
      <c r="A711" s="628"/>
      <c r="B711" s="630"/>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9"/>
      <c r="AD711" s="307" t="s">
        <v>649</v>
      </c>
      <c r="AE711" s="308"/>
      <c r="AF711" s="308"/>
      <c r="AG711" s="89" t="s">
        <v>656</v>
      </c>
      <c r="AH711" s="90"/>
      <c r="AI711" s="90"/>
      <c r="AJ711" s="90"/>
      <c r="AK711" s="90"/>
      <c r="AL711" s="90"/>
      <c r="AM711" s="90"/>
      <c r="AN711" s="90"/>
      <c r="AO711" s="90"/>
      <c r="AP711" s="90"/>
      <c r="AQ711" s="90"/>
      <c r="AR711" s="90"/>
      <c r="AS711" s="90"/>
      <c r="AT711" s="90"/>
      <c r="AU711" s="90"/>
      <c r="AV711" s="90"/>
      <c r="AW711" s="90"/>
      <c r="AX711" s="91"/>
    </row>
    <row r="712" spans="1:50" ht="26.45" customHeight="1" x14ac:dyDescent="0.15">
      <c r="A712" s="628"/>
      <c r="B712" s="630"/>
      <c r="C712" s="370" t="s">
        <v>261</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9"/>
      <c r="AD712" s="775" t="s">
        <v>654</v>
      </c>
      <c r="AE712" s="776"/>
      <c r="AF712" s="776"/>
      <c r="AG712" s="800" t="s">
        <v>314</v>
      </c>
      <c r="AH712" s="801"/>
      <c r="AI712" s="801"/>
      <c r="AJ712" s="801"/>
      <c r="AK712" s="801"/>
      <c r="AL712" s="801"/>
      <c r="AM712" s="801"/>
      <c r="AN712" s="801"/>
      <c r="AO712" s="801"/>
      <c r="AP712" s="801"/>
      <c r="AQ712" s="801"/>
      <c r="AR712" s="801"/>
      <c r="AS712" s="801"/>
      <c r="AT712" s="801"/>
      <c r="AU712" s="801"/>
      <c r="AV712" s="801"/>
      <c r="AW712" s="801"/>
      <c r="AX712" s="802"/>
    </row>
    <row r="713" spans="1:50" ht="26.45" customHeight="1" x14ac:dyDescent="0.15">
      <c r="A713" s="628"/>
      <c r="B713" s="630"/>
      <c r="C713" s="938" t="s">
        <v>262</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07" t="s">
        <v>654</v>
      </c>
      <c r="AE713" s="308"/>
      <c r="AF713" s="941"/>
      <c r="AG713" s="89" t="s">
        <v>314</v>
      </c>
      <c r="AH713" s="90"/>
      <c r="AI713" s="90"/>
      <c r="AJ713" s="90"/>
      <c r="AK713" s="90"/>
      <c r="AL713" s="90"/>
      <c r="AM713" s="90"/>
      <c r="AN713" s="90"/>
      <c r="AO713" s="90"/>
      <c r="AP713" s="90"/>
      <c r="AQ713" s="90"/>
      <c r="AR713" s="90"/>
      <c r="AS713" s="90"/>
      <c r="AT713" s="90"/>
      <c r="AU713" s="90"/>
      <c r="AV713" s="90"/>
      <c r="AW713" s="90"/>
      <c r="AX713" s="91"/>
    </row>
    <row r="714" spans="1:50" ht="26.45" customHeight="1" x14ac:dyDescent="0.15">
      <c r="A714" s="631"/>
      <c r="B714" s="632"/>
      <c r="C714" s="633" t="s">
        <v>240</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7" t="s">
        <v>649</v>
      </c>
      <c r="AE714" s="798"/>
      <c r="AF714" s="799"/>
      <c r="AG714" s="729" t="s">
        <v>657</v>
      </c>
      <c r="AH714" s="730"/>
      <c r="AI714" s="730"/>
      <c r="AJ714" s="730"/>
      <c r="AK714" s="730"/>
      <c r="AL714" s="730"/>
      <c r="AM714" s="730"/>
      <c r="AN714" s="730"/>
      <c r="AO714" s="730"/>
      <c r="AP714" s="730"/>
      <c r="AQ714" s="730"/>
      <c r="AR714" s="730"/>
      <c r="AS714" s="730"/>
      <c r="AT714" s="730"/>
      <c r="AU714" s="730"/>
      <c r="AV714" s="730"/>
      <c r="AW714" s="730"/>
      <c r="AX714" s="731"/>
    </row>
    <row r="715" spans="1:50" ht="30.75" customHeight="1" x14ac:dyDescent="0.15">
      <c r="A715" s="626" t="s">
        <v>39</v>
      </c>
      <c r="B715" s="777"/>
      <c r="C715" s="778" t="s">
        <v>241</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642" t="s">
        <v>649</v>
      </c>
      <c r="AE715" s="643"/>
      <c r="AF715" s="644"/>
      <c r="AG715" s="735" t="s">
        <v>764</v>
      </c>
      <c r="AH715" s="736"/>
      <c r="AI715" s="736"/>
      <c r="AJ715" s="736"/>
      <c r="AK715" s="736"/>
      <c r="AL715" s="736"/>
      <c r="AM715" s="736"/>
      <c r="AN715" s="736"/>
      <c r="AO715" s="736"/>
      <c r="AP715" s="736"/>
      <c r="AQ715" s="736"/>
      <c r="AR715" s="736"/>
      <c r="AS715" s="736"/>
      <c r="AT715" s="736"/>
      <c r="AU715" s="736"/>
      <c r="AV715" s="736"/>
      <c r="AW715" s="736"/>
      <c r="AX715" s="737"/>
    </row>
    <row r="716" spans="1:50" ht="46.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649</v>
      </c>
      <c r="AE716" s="613"/>
      <c r="AF716" s="613"/>
      <c r="AG716" s="89" t="s">
        <v>658</v>
      </c>
      <c r="AH716" s="90"/>
      <c r="AI716" s="90"/>
      <c r="AJ716" s="90"/>
      <c r="AK716" s="90"/>
      <c r="AL716" s="90"/>
      <c r="AM716" s="90"/>
      <c r="AN716" s="90"/>
      <c r="AO716" s="90"/>
      <c r="AP716" s="90"/>
      <c r="AQ716" s="90"/>
      <c r="AR716" s="90"/>
      <c r="AS716" s="90"/>
      <c r="AT716" s="90"/>
      <c r="AU716" s="90"/>
      <c r="AV716" s="90"/>
      <c r="AW716" s="90"/>
      <c r="AX716" s="91"/>
    </row>
    <row r="717" spans="1:50" ht="41.25" customHeight="1" x14ac:dyDescent="0.15">
      <c r="A717" s="628"/>
      <c r="B717" s="630"/>
      <c r="C717" s="370" t="s">
        <v>194</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649</v>
      </c>
      <c r="AE717" s="308"/>
      <c r="AF717" s="308"/>
      <c r="AG717" s="89" t="s">
        <v>659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1"/>
      <c r="B718" s="632"/>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649</v>
      </c>
      <c r="AE718" s="308"/>
      <c r="AF718" s="308"/>
      <c r="AG718" s="592" t="s">
        <v>660</v>
      </c>
      <c r="AH718" s="593"/>
      <c r="AI718" s="593"/>
      <c r="AJ718" s="593"/>
      <c r="AK718" s="593"/>
      <c r="AL718" s="593"/>
      <c r="AM718" s="593"/>
      <c r="AN718" s="593"/>
      <c r="AO718" s="593"/>
      <c r="AP718" s="593"/>
      <c r="AQ718" s="593"/>
      <c r="AR718" s="593"/>
      <c r="AS718" s="593"/>
      <c r="AT718" s="593"/>
      <c r="AU718" s="593"/>
      <c r="AV718" s="593"/>
      <c r="AW718" s="593"/>
      <c r="AX718" s="594"/>
    </row>
    <row r="719" spans="1:50" ht="41.25" customHeight="1" x14ac:dyDescent="0.15">
      <c r="A719" s="769" t="s">
        <v>57</v>
      </c>
      <c r="B719" s="770"/>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87" t="s">
        <v>654</v>
      </c>
      <c r="AE719" s="588"/>
      <c r="AF719" s="588"/>
      <c r="AG719" s="113" t="s">
        <v>762</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1"/>
      <c r="B720" s="772"/>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1"/>
      <c r="B721" s="77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71"/>
      <c r="B722" s="77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71"/>
      <c r="B723" s="77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71"/>
      <c r="B724" s="77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73"/>
      <c r="B725" s="77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7" customHeight="1" x14ac:dyDescent="0.15">
      <c r="A726" s="626" t="s">
        <v>47</v>
      </c>
      <c r="B726" s="792"/>
      <c r="C726" s="805" t="s">
        <v>52</v>
      </c>
      <c r="D726" s="827"/>
      <c r="E726" s="827"/>
      <c r="F726" s="828"/>
      <c r="G726" s="561" t="s">
        <v>754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7" customHeight="1" thickBot="1" x14ac:dyDescent="0.2">
      <c r="A727" s="793"/>
      <c r="B727" s="794"/>
      <c r="C727" s="741" t="s">
        <v>56</v>
      </c>
      <c r="D727" s="742"/>
      <c r="E727" s="742"/>
      <c r="F727" s="743"/>
      <c r="G727" s="559" t="s">
        <v>753</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7"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7" customHeight="1" thickBot="1" x14ac:dyDescent="0.2">
      <c r="A731" s="663"/>
      <c r="B731" s="664"/>
      <c r="C731" s="664"/>
      <c r="D731" s="664"/>
      <c r="E731" s="665"/>
      <c r="F731" s="722"/>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3"/>
      <c r="B733" s="664"/>
      <c r="C733" s="664"/>
      <c r="D733" s="664"/>
      <c r="E733" s="665"/>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67.7" customHeight="1" thickBot="1" x14ac:dyDescent="0.2">
      <c r="A735" s="783" t="s">
        <v>663</v>
      </c>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36" t="s">
        <v>267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82" t="s">
        <v>580</v>
      </c>
      <c r="B737" s="196"/>
      <c r="C737" s="196"/>
      <c r="D737" s="197"/>
      <c r="E737" s="946" t="s">
        <v>627</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82"/>
    </row>
    <row r="738" spans="1:51" ht="24.75" customHeight="1" x14ac:dyDescent="0.15">
      <c r="A738" s="346" t="s">
        <v>305</v>
      </c>
      <c r="B738" s="346"/>
      <c r="C738" s="346"/>
      <c r="D738" s="346"/>
      <c r="E738" s="946" t="s">
        <v>627</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46" t="s">
        <v>304</v>
      </c>
      <c r="B739" s="346"/>
      <c r="C739" s="346"/>
      <c r="D739" s="346"/>
      <c r="E739" s="946" t="s">
        <v>627</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46" t="s">
        <v>303</v>
      </c>
      <c r="B740" s="346"/>
      <c r="C740" s="346"/>
      <c r="D740" s="346"/>
      <c r="E740" s="946" t="s">
        <v>627</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46" t="s">
        <v>302</v>
      </c>
      <c r="B741" s="346"/>
      <c r="C741" s="346"/>
      <c r="D741" s="346"/>
      <c r="E741" s="946" t="s">
        <v>627</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46" t="s">
        <v>301</v>
      </c>
      <c r="B742" s="346"/>
      <c r="C742" s="346"/>
      <c r="D742" s="346"/>
      <c r="E742" s="946" t="s">
        <v>627</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46" t="s">
        <v>300</v>
      </c>
      <c r="B743" s="346"/>
      <c r="C743" s="346"/>
      <c r="D743" s="346"/>
      <c r="E743" s="946" t="s">
        <v>627</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46" t="s">
        <v>299</v>
      </c>
      <c r="B744" s="346"/>
      <c r="C744" s="346"/>
      <c r="D744" s="346"/>
      <c r="E744" s="946" t="s">
        <v>647</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46" t="s">
        <v>298</v>
      </c>
      <c r="B745" s="346"/>
      <c r="C745" s="346"/>
      <c r="D745" s="346"/>
      <c r="E745" s="983" t="s">
        <v>648</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46" t="s">
        <v>453</v>
      </c>
      <c r="B746" s="346"/>
      <c r="C746" s="346"/>
      <c r="D746" s="346"/>
      <c r="E746" s="952" t="s">
        <v>619</v>
      </c>
      <c r="F746" s="950"/>
      <c r="G746" s="950"/>
      <c r="H746" s="85" t="str">
        <f>IF(E746="","","-")</f>
        <v>-</v>
      </c>
      <c r="I746" s="950"/>
      <c r="J746" s="950"/>
      <c r="K746" s="85" t="str">
        <f>IF(I746="","","-")</f>
        <v/>
      </c>
      <c r="L746" s="951">
        <v>85</v>
      </c>
      <c r="M746" s="951"/>
      <c r="N746" s="85" t="str">
        <f>IF(O746="","","-")</f>
        <v/>
      </c>
      <c r="O746" s="953"/>
      <c r="P746" s="954"/>
      <c r="Q746" s="952"/>
      <c r="R746" s="950"/>
      <c r="S746" s="950"/>
      <c r="T746" s="85" t="str">
        <f>IF(Q746="","","-")</f>
        <v/>
      </c>
      <c r="U746" s="950"/>
      <c r="V746" s="950"/>
      <c r="W746" s="85" t="str">
        <f>IF(U746="","","-")</f>
        <v/>
      </c>
      <c r="X746" s="951"/>
      <c r="Y746" s="951"/>
      <c r="Z746" s="85" t="str">
        <f>IF(AA746="","","-")</f>
        <v/>
      </c>
      <c r="AA746" s="953"/>
      <c r="AB746" s="954"/>
      <c r="AC746" s="952"/>
      <c r="AD746" s="950"/>
      <c r="AE746" s="950"/>
      <c r="AF746" s="85" t="str">
        <f>IF(AC746="","","-")</f>
        <v/>
      </c>
      <c r="AG746" s="950"/>
      <c r="AH746" s="950"/>
      <c r="AI746" s="85" t="str">
        <f>IF(AG746="","","-")</f>
        <v/>
      </c>
      <c r="AJ746" s="951"/>
      <c r="AK746" s="951"/>
      <c r="AL746" s="85" t="str">
        <f>IF(AM746="","","-")</f>
        <v/>
      </c>
      <c r="AM746" s="953"/>
      <c r="AN746" s="954"/>
      <c r="AO746" s="952"/>
      <c r="AP746" s="950"/>
      <c r="AQ746" s="85" t="str">
        <f>IF(AO746="","","-")</f>
        <v/>
      </c>
      <c r="AR746" s="950"/>
      <c r="AS746" s="950"/>
      <c r="AT746" s="85" t="str">
        <f>IF(AR746="","","-")</f>
        <v/>
      </c>
      <c r="AU746" s="951"/>
      <c r="AV746" s="951"/>
      <c r="AW746" s="85" t="str">
        <f>IF(AX746="","","-")</f>
        <v/>
      </c>
      <c r="AX746" s="88"/>
    </row>
    <row r="747" spans="1:51" ht="24.75" customHeight="1" x14ac:dyDescent="0.15">
      <c r="A747" s="346" t="s">
        <v>417</v>
      </c>
      <c r="B747" s="346"/>
      <c r="C747" s="346"/>
      <c r="D747" s="346"/>
      <c r="E747" s="952" t="s">
        <v>619</v>
      </c>
      <c r="F747" s="950"/>
      <c r="G747" s="950"/>
      <c r="H747" s="85" t="str">
        <f>IF(E747="","","-")</f>
        <v>-</v>
      </c>
      <c r="I747" s="950"/>
      <c r="J747" s="950"/>
      <c r="K747" s="85" t="str">
        <f>IF(I747="","","-")</f>
        <v/>
      </c>
      <c r="L747" s="951">
        <v>85</v>
      </c>
      <c r="M747" s="951"/>
      <c r="N747" s="85" t="str">
        <f>IF(O747="","","-")</f>
        <v/>
      </c>
      <c r="O747" s="953"/>
      <c r="P747" s="954"/>
      <c r="Q747" s="952"/>
      <c r="R747" s="950"/>
      <c r="S747" s="950"/>
      <c r="T747" s="85" t="str">
        <f>IF(Q747="","","-")</f>
        <v/>
      </c>
      <c r="U747" s="950"/>
      <c r="V747" s="950"/>
      <c r="W747" s="85" t="str">
        <f>IF(U747="","","-")</f>
        <v/>
      </c>
      <c r="X747" s="951"/>
      <c r="Y747" s="951"/>
      <c r="Z747" s="85" t="str">
        <f>IF(AA747="","","-")</f>
        <v/>
      </c>
      <c r="AA747" s="953"/>
      <c r="AB747" s="954"/>
      <c r="AC747" s="952"/>
      <c r="AD747" s="950"/>
      <c r="AE747" s="950"/>
      <c r="AF747" s="85" t="str">
        <f>IF(AC747="","","-")</f>
        <v/>
      </c>
      <c r="AG747" s="950"/>
      <c r="AH747" s="950"/>
      <c r="AI747" s="85" t="str">
        <f>IF(AG747="","","-")</f>
        <v/>
      </c>
      <c r="AJ747" s="951"/>
      <c r="AK747" s="951"/>
      <c r="AL747" s="85" t="str">
        <f>IF(AM747="","","-")</f>
        <v/>
      </c>
      <c r="AM747" s="953"/>
      <c r="AN747" s="954"/>
      <c r="AO747" s="952"/>
      <c r="AP747" s="950"/>
      <c r="AQ747" s="85" t="str">
        <f>IF(AO747="","","-")</f>
        <v/>
      </c>
      <c r="AR747" s="950"/>
      <c r="AS747" s="950"/>
      <c r="AT747" s="85" t="str">
        <f>IF(AR747="","","-")</f>
        <v/>
      </c>
      <c r="AU747" s="951"/>
      <c r="AV747" s="951"/>
      <c r="AW747" s="85" t="str">
        <f>IF(AX747="","","-")</f>
        <v/>
      </c>
      <c r="AX747" s="88"/>
    </row>
    <row r="748" spans="1:51" ht="28.35" customHeight="1" x14ac:dyDescent="0.15">
      <c r="A748" s="600" t="s">
        <v>292</v>
      </c>
      <c r="B748" s="601"/>
      <c r="C748" s="601"/>
      <c r="D748" s="601"/>
      <c r="E748" s="601"/>
      <c r="F748" s="602"/>
      <c r="G748" s="69" t="s">
        <v>616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450000000000003"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294</v>
      </c>
      <c r="B787" s="615"/>
      <c r="C787" s="615"/>
      <c r="D787" s="615"/>
      <c r="E787" s="615"/>
      <c r="F787" s="616"/>
      <c r="G787" s="578" t="s">
        <v>664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681</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86"/>
    </row>
    <row r="788" spans="1:51" ht="24.75" customHeight="1" x14ac:dyDescent="0.15">
      <c r="A788" s="617"/>
      <c r="B788" s="618"/>
      <c r="C788" s="618"/>
      <c r="D788" s="618"/>
      <c r="E788" s="618"/>
      <c r="F788" s="619"/>
      <c r="G788" s="805" t="s">
        <v>17</v>
      </c>
      <c r="H788" s="658"/>
      <c r="I788" s="658"/>
      <c r="J788" s="658"/>
      <c r="K788" s="658"/>
      <c r="L788" s="657" t="s">
        <v>18</v>
      </c>
      <c r="M788" s="658"/>
      <c r="N788" s="658"/>
      <c r="O788" s="658"/>
      <c r="P788" s="658"/>
      <c r="Q788" s="658"/>
      <c r="R788" s="658"/>
      <c r="S788" s="658"/>
      <c r="T788" s="658"/>
      <c r="U788" s="658"/>
      <c r="V788" s="658"/>
      <c r="W788" s="658"/>
      <c r="X788" s="659"/>
      <c r="Y788" s="639" t="s">
        <v>19</v>
      </c>
      <c r="Z788" s="640"/>
      <c r="AA788" s="640"/>
      <c r="AB788" s="791"/>
      <c r="AC788" s="805" t="s">
        <v>17</v>
      </c>
      <c r="AD788" s="658"/>
      <c r="AE788" s="658"/>
      <c r="AF788" s="658"/>
      <c r="AG788" s="658"/>
      <c r="AH788" s="657" t="s">
        <v>18</v>
      </c>
      <c r="AI788" s="658"/>
      <c r="AJ788" s="658"/>
      <c r="AK788" s="658"/>
      <c r="AL788" s="658"/>
      <c r="AM788" s="658"/>
      <c r="AN788" s="658"/>
      <c r="AO788" s="658"/>
      <c r="AP788" s="658"/>
      <c r="AQ788" s="658"/>
      <c r="AR788" s="658"/>
      <c r="AS788" s="658"/>
      <c r="AT788" s="659"/>
      <c r="AU788" s="639" t="s">
        <v>19</v>
      </c>
      <c r="AV788" s="640"/>
      <c r="AW788" s="640"/>
      <c r="AX788" s="641"/>
    </row>
    <row r="789" spans="1:51" ht="24.75" customHeight="1" x14ac:dyDescent="0.15">
      <c r="A789" s="617"/>
      <c r="B789" s="618"/>
      <c r="C789" s="618"/>
      <c r="D789" s="618"/>
      <c r="E789" s="618"/>
      <c r="F789" s="619"/>
      <c r="G789" s="660" t="s">
        <v>667</v>
      </c>
      <c r="H789" s="661"/>
      <c r="I789" s="661"/>
      <c r="J789" s="661"/>
      <c r="K789" s="662"/>
      <c r="L789" s="654" t="s">
        <v>678</v>
      </c>
      <c r="M789" s="655"/>
      <c r="N789" s="655"/>
      <c r="O789" s="655"/>
      <c r="P789" s="655"/>
      <c r="Q789" s="655"/>
      <c r="R789" s="655"/>
      <c r="S789" s="655"/>
      <c r="T789" s="655"/>
      <c r="U789" s="655"/>
      <c r="V789" s="655"/>
      <c r="W789" s="655"/>
      <c r="X789" s="656"/>
      <c r="Y789" s="367">
        <v>94</v>
      </c>
      <c r="Z789" s="368"/>
      <c r="AA789" s="368"/>
      <c r="AB789" s="795"/>
      <c r="AC789" s="660" t="s">
        <v>665</v>
      </c>
      <c r="AD789" s="661"/>
      <c r="AE789" s="661"/>
      <c r="AF789" s="661"/>
      <c r="AG789" s="662"/>
      <c r="AH789" s="654" t="s">
        <v>666</v>
      </c>
      <c r="AI789" s="655"/>
      <c r="AJ789" s="655"/>
      <c r="AK789" s="655"/>
      <c r="AL789" s="655"/>
      <c r="AM789" s="655"/>
      <c r="AN789" s="655"/>
      <c r="AO789" s="655"/>
      <c r="AP789" s="655"/>
      <c r="AQ789" s="655"/>
      <c r="AR789" s="655"/>
      <c r="AS789" s="655"/>
      <c r="AT789" s="656"/>
      <c r="AU789" s="367">
        <v>22</v>
      </c>
      <c r="AV789" s="368"/>
      <c r="AW789" s="368"/>
      <c r="AX789" s="369"/>
    </row>
    <row r="790" spans="1:51" ht="42" customHeight="1" x14ac:dyDescent="0.15">
      <c r="A790" s="617"/>
      <c r="B790" s="618"/>
      <c r="C790" s="618"/>
      <c r="D790" s="618"/>
      <c r="E790" s="618"/>
      <c r="F790" s="619"/>
      <c r="G790" s="589" t="s">
        <v>668</v>
      </c>
      <c r="H790" s="590"/>
      <c r="I790" s="590"/>
      <c r="J790" s="590"/>
      <c r="K790" s="591"/>
      <c r="L790" s="581" t="s">
        <v>669</v>
      </c>
      <c r="M790" s="582"/>
      <c r="N790" s="582"/>
      <c r="O790" s="582"/>
      <c r="P790" s="582"/>
      <c r="Q790" s="582"/>
      <c r="R790" s="582"/>
      <c r="S790" s="582"/>
      <c r="T790" s="582"/>
      <c r="U790" s="582"/>
      <c r="V790" s="582"/>
      <c r="W790" s="582"/>
      <c r="X790" s="583"/>
      <c r="Y790" s="584">
        <v>32</v>
      </c>
      <c r="Z790" s="585"/>
      <c r="AA790" s="585"/>
      <c r="AB790" s="598"/>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7"/>
      <c r="B791" s="618"/>
      <c r="C791" s="618"/>
      <c r="D791" s="618"/>
      <c r="E791" s="618"/>
      <c r="F791" s="619"/>
      <c r="G791" s="589" t="s">
        <v>670</v>
      </c>
      <c r="H791" s="590"/>
      <c r="I791" s="590"/>
      <c r="J791" s="590"/>
      <c r="K791" s="591"/>
      <c r="L791" s="581" t="s">
        <v>671</v>
      </c>
      <c r="M791" s="582"/>
      <c r="N791" s="582"/>
      <c r="O791" s="582"/>
      <c r="P791" s="582"/>
      <c r="Q791" s="582"/>
      <c r="R791" s="582"/>
      <c r="S791" s="582"/>
      <c r="T791" s="582"/>
      <c r="U791" s="582"/>
      <c r="V791" s="582"/>
      <c r="W791" s="582"/>
      <c r="X791" s="583"/>
      <c r="Y791" s="584">
        <v>12</v>
      </c>
      <c r="Z791" s="585"/>
      <c r="AA791" s="585"/>
      <c r="AB791" s="598"/>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7"/>
      <c r="B792" s="618"/>
      <c r="C792" s="618"/>
      <c r="D792" s="618"/>
      <c r="E792" s="618"/>
      <c r="F792" s="619"/>
      <c r="G792" s="589" t="s">
        <v>672</v>
      </c>
      <c r="H792" s="590"/>
      <c r="I792" s="590"/>
      <c r="J792" s="590"/>
      <c r="K792" s="591"/>
      <c r="L792" s="581" t="s">
        <v>673</v>
      </c>
      <c r="M792" s="582"/>
      <c r="N792" s="582"/>
      <c r="O792" s="582"/>
      <c r="P792" s="582"/>
      <c r="Q792" s="582"/>
      <c r="R792" s="582"/>
      <c r="S792" s="582"/>
      <c r="T792" s="582"/>
      <c r="U792" s="582"/>
      <c r="V792" s="582"/>
      <c r="W792" s="582"/>
      <c r="X792" s="583"/>
      <c r="Y792" s="584">
        <v>0.2</v>
      </c>
      <c r="Z792" s="585"/>
      <c r="AA792" s="585"/>
      <c r="AB792" s="598"/>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7"/>
      <c r="B793" s="618"/>
      <c r="C793" s="618"/>
      <c r="D793" s="618"/>
      <c r="E793" s="618"/>
      <c r="F793" s="619"/>
      <c r="G793" s="589" t="s">
        <v>674</v>
      </c>
      <c r="H793" s="590"/>
      <c r="I793" s="590"/>
      <c r="J793" s="590"/>
      <c r="K793" s="591"/>
      <c r="L793" s="581" t="s">
        <v>676</v>
      </c>
      <c r="M793" s="582"/>
      <c r="N793" s="582"/>
      <c r="O793" s="582"/>
      <c r="P793" s="582"/>
      <c r="Q793" s="582"/>
      <c r="R793" s="582"/>
      <c r="S793" s="582"/>
      <c r="T793" s="582"/>
      <c r="U793" s="582"/>
      <c r="V793" s="582"/>
      <c r="W793" s="582"/>
      <c r="X793" s="583"/>
      <c r="Y793" s="584">
        <v>28.8</v>
      </c>
      <c r="Z793" s="585"/>
      <c r="AA793" s="585"/>
      <c r="AB793" s="598"/>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7"/>
      <c r="B794" s="618"/>
      <c r="C794" s="618"/>
      <c r="D794" s="618"/>
      <c r="E794" s="618"/>
      <c r="F794" s="619"/>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8"/>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7"/>
      <c r="B795" s="618"/>
      <c r="C795" s="618"/>
      <c r="D795" s="618"/>
      <c r="E795" s="618"/>
      <c r="F795" s="619"/>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8"/>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7"/>
      <c r="B796" s="618"/>
      <c r="C796" s="618"/>
      <c r="D796" s="618"/>
      <c r="E796" s="618"/>
      <c r="F796" s="619"/>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8"/>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7"/>
      <c r="B797" s="618"/>
      <c r="C797" s="618"/>
      <c r="D797" s="618"/>
      <c r="E797" s="618"/>
      <c r="F797" s="619"/>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8"/>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7"/>
      <c r="B798" s="618"/>
      <c r="C798" s="618"/>
      <c r="D798" s="618"/>
      <c r="E798" s="618"/>
      <c r="F798" s="619"/>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8"/>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7"/>
      <c r="B799" s="618"/>
      <c r="C799" s="618"/>
      <c r="D799" s="618"/>
      <c r="E799" s="618"/>
      <c r="F799" s="619"/>
      <c r="G799" s="816" t="s">
        <v>20</v>
      </c>
      <c r="H799" s="817"/>
      <c r="I799" s="817"/>
      <c r="J799" s="817"/>
      <c r="K799" s="817"/>
      <c r="L799" s="818"/>
      <c r="M799" s="819"/>
      <c r="N799" s="819"/>
      <c r="O799" s="819"/>
      <c r="P799" s="819"/>
      <c r="Q799" s="819"/>
      <c r="R799" s="819"/>
      <c r="S799" s="819"/>
      <c r="T799" s="819"/>
      <c r="U799" s="819"/>
      <c r="V799" s="819"/>
      <c r="W799" s="819"/>
      <c r="X799" s="820"/>
      <c r="Y799" s="821">
        <f>SUM(Y789:AB798)</f>
        <v>167</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22</v>
      </c>
      <c r="AV799" s="822"/>
      <c r="AW799" s="822"/>
      <c r="AX799" s="824"/>
    </row>
    <row r="800" spans="1:51" ht="24.75" customHeight="1" x14ac:dyDescent="0.15">
      <c r="A800" s="617"/>
      <c r="B800" s="618"/>
      <c r="C800" s="618"/>
      <c r="D800" s="618"/>
      <c r="E800" s="618"/>
      <c r="F800" s="619"/>
      <c r="G800" s="578" t="s">
        <v>692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709</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86"/>
      <c r="AY800">
        <f>COUNTA($G$802,$AC$802)</f>
        <v>2</v>
      </c>
    </row>
    <row r="801" spans="1:51" ht="24.75" customHeight="1" x14ac:dyDescent="0.15">
      <c r="A801" s="617"/>
      <c r="B801" s="618"/>
      <c r="C801" s="618"/>
      <c r="D801" s="618"/>
      <c r="E801" s="618"/>
      <c r="F801" s="619"/>
      <c r="G801" s="805" t="s">
        <v>17</v>
      </c>
      <c r="H801" s="658"/>
      <c r="I801" s="658"/>
      <c r="J801" s="658"/>
      <c r="K801" s="658"/>
      <c r="L801" s="657" t="s">
        <v>18</v>
      </c>
      <c r="M801" s="658"/>
      <c r="N801" s="658"/>
      <c r="O801" s="658"/>
      <c r="P801" s="658"/>
      <c r="Q801" s="658"/>
      <c r="R801" s="658"/>
      <c r="S801" s="658"/>
      <c r="T801" s="658"/>
      <c r="U801" s="658"/>
      <c r="V801" s="658"/>
      <c r="W801" s="658"/>
      <c r="X801" s="659"/>
      <c r="Y801" s="639" t="s">
        <v>19</v>
      </c>
      <c r="Z801" s="640"/>
      <c r="AA801" s="640"/>
      <c r="AB801" s="791"/>
      <c r="AC801" s="805" t="s">
        <v>17</v>
      </c>
      <c r="AD801" s="658"/>
      <c r="AE801" s="658"/>
      <c r="AF801" s="658"/>
      <c r="AG801" s="658"/>
      <c r="AH801" s="657" t="s">
        <v>18</v>
      </c>
      <c r="AI801" s="658"/>
      <c r="AJ801" s="658"/>
      <c r="AK801" s="658"/>
      <c r="AL801" s="658"/>
      <c r="AM801" s="658"/>
      <c r="AN801" s="658"/>
      <c r="AO801" s="658"/>
      <c r="AP801" s="658"/>
      <c r="AQ801" s="658"/>
      <c r="AR801" s="658"/>
      <c r="AS801" s="658"/>
      <c r="AT801" s="659"/>
      <c r="AU801" s="639" t="s">
        <v>19</v>
      </c>
      <c r="AV801" s="640"/>
      <c r="AW801" s="640"/>
      <c r="AX801" s="641"/>
      <c r="AY801">
        <f>$AY$800</f>
        <v>2</v>
      </c>
    </row>
    <row r="802" spans="1:51" ht="42.75" customHeight="1" x14ac:dyDescent="0.15">
      <c r="A802" s="617"/>
      <c r="B802" s="618"/>
      <c r="C802" s="618"/>
      <c r="D802" s="618"/>
      <c r="E802" s="618"/>
      <c r="F802" s="619"/>
      <c r="G802" s="660" t="s">
        <v>667</v>
      </c>
      <c r="H802" s="661"/>
      <c r="I802" s="661"/>
      <c r="J802" s="661"/>
      <c r="K802" s="662"/>
      <c r="L802" s="654" t="s">
        <v>694</v>
      </c>
      <c r="M802" s="655"/>
      <c r="N802" s="655"/>
      <c r="O802" s="655"/>
      <c r="P802" s="655"/>
      <c r="Q802" s="655"/>
      <c r="R802" s="655"/>
      <c r="S802" s="655"/>
      <c r="T802" s="655"/>
      <c r="U802" s="655"/>
      <c r="V802" s="655"/>
      <c r="W802" s="655"/>
      <c r="X802" s="656"/>
      <c r="Y802" s="367">
        <v>109</v>
      </c>
      <c r="Z802" s="368"/>
      <c r="AA802" s="368"/>
      <c r="AB802" s="795"/>
      <c r="AC802" s="660" t="s">
        <v>667</v>
      </c>
      <c r="AD802" s="661"/>
      <c r="AE802" s="661"/>
      <c r="AF802" s="661"/>
      <c r="AG802" s="662"/>
      <c r="AH802" s="654" t="s">
        <v>701</v>
      </c>
      <c r="AI802" s="655"/>
      <c r="AJ802" s="655"/>
      <c r="AK802" s="655"/>
      <c r="AL802" s="655"/>
      <c r="AM802" s="655"/>
      <c r="AN802" s="655"/>
      <c r="AO802" s="655"/>
      <c r="AP802" s="655"/>
      <c r="AQ802" s="655"/>
      <c r="AR802" s="655"/>
      <c r="AS802" s="655"/>
      <c r="AT802" s="656"/>
      <c r="AU802" s="367">
        <v>59</v>
      </c>
      <c r="AV802" s="368"/>
      <c r="AW802" s="368"/>
      <c r="AX802" s="369"/>
      <c r="AY802">
        <f t="shared" ref="AY802:AY812" si="115">$AY$800</f>
        <v>2</v>
      </c>
    </row>
    <row r="803" spans="1:51" ht="55.5" customHeight="1" x14ac:dyDescent="0.15">
      <c r="A803" s="617"/>
      <c r="B803" s="618"/>
      <c r="C803" s="618"/>
      <c r="D803" s="618"/>
      <c r="E803" s="618"/>
      <c r="F803" s="619"/>
      <c r="G803" s="589" t="s">
        <v>670</v>
      </c>
      <c r="H803" s="590"/>
      <c r="I803" s="590"/>
      <c r="J803" s="590"/>
      <c r="K803" s="591"/>
      <c r="L803" s="581" t="s">
        <v>695</v>
      </c>
      <c r="M803" s="582"/>
      <c r="N803" s="582"/>
      <c r="O803" s="582"/>
      <c r="P803" s="582"/>
      <c r="Q803" s="582"/>
      <c r="R803" s="582"/>
      <c r="S803" s="582"/>
      <c r="T803" s="582"/>
      <c r="U803" s="582"/>
      <c r="V803" s="582"/>
      <c r="W803" s="582"/>
      <c r="X803" s="583"/>
      <c r="Y803" s="584">
        <v>15</v>
      </c>
      <c r="Z803" s="585"/>
      <c r="AA803" s="585"/>
      <c r="AB803" s="598"/>
      <c r="AC803" s="589" t="s">
        <v>668</v>
      </c>
      <c r="AD803" s="590"/>
      <c r="AE803" s="590"/>
      <c r="AF803" s="590"/>
      <c r="AG803" s="591"/>
      <c r="AH803" s="581" t="s">
        <v>702</v>
      </c>
      <c r="AI803" s="582"/>
      <c r="AJ803" s="582"/>
      <c r="AK803" s="582"/>
      <c r="AL803" s="582"/>
      <c r="AM803" s="582"/>
      <c r="AN803" s="582"/>
      <c r="AO803" s="582"/>
      <c r="AP803" s="582"/>
      <c r="AQ803" s="582"/>
      <c r="AR803" s="582"/>
      <c r="AS803" s="582"/>
      <c r="AT803" s="583"/>
      <c r="AU803" s="584">
        <v>24</v>
      </c>
      <c r="AV803" s="585"/>
      <c r="AW803" s="585"/>
      <c r="AX803" s="586"/>
      <c r="AY803">
        <f t="shared" si="115"/>
        <v>2</v>
      </c>
    </row>
    <row r="804" spans="1:51" ht="24.75" customHeight="1" x14ac:dyDescent="0.15">
      <c r="A804" s="617"/>
      <c r="B804" s="618"/>
      <c r="C804" s="618"/>
      <c r="D804" s="618"/>
      <c r="E804" s="618"/>
      <c r="F804" s="619"/>
      <c r="G804" s="589" t="s">
        <v>696</v>
      </c>
      <c r="H804" s="590"/>
      <c r="I804" s="590"/>
      <c r="J804" s="590"/>
      <c r="K804" s="591"/>
      <c r="L804" s="581" t="s">
        <v>697</v>
      </c>
      <c r="M804" s="582"/>
      <c r="N804" s="582"/>
      <c r="O804" s="582"/>
      <c r="P804" s="582"/>
      <c r="Q804" s="582"/>
      <c r="R804" s="582"/>
      <c r="S804" s="582"/>
      <c r="T804" s="582"/>
      <c r="U804" s="582"/>
      <c r="V804" s="582"/>
      <c r="W804" s="582"/>
      <c r="X804" s="583"/>
      <c r="Y804" s="584">
        <v>1</v>
      </c>
      <c r="Z804" s="585"/>
      <c r="AA804" s="585"/>
      <c r="AB804" s="598"/>
      <c r="AC804" s="589" t="s">
        <v>703</v>
      </c>
      <c r="AD804" s="590"/>
      <c r="AE804" s="590"/>
      <c r="AF804" s="590"/>
      <c r="AG804" s="591"/>
      <c r="AH804" s="581" t="s">
        <v>704</v>
      </c>
      <c r="AI804" s="582"/>
      <c r="AJ804" s="582"/>
      <c r="AK804" s="582"/>
      <c r="AL804" s="582"/>
      <c r="AM804" s="582"/>
      <c r="AN804" s="582"/>
      <c r="AO804" s="582"/>
      <c r="AP804" s="582"/>
      <c r="AQ804" s="582"/>
      <c r="AR804" s="582"/>
      <c r="AS804" s="582"/>
      <c r="AT804" s="583"/>
      <c r="AU804" s="584">
        <v>21</v>
      </c>
      <c r="AV804" s="585"/>
      <c r="AW804" s="585"/>
      <c r="AX804" s="586"/>
      <c r="AY804">
        <f t="shared" si="115"/>
        <v>2</v>
      </c>
    </row>
    <row r="805" spans="1:51" ht="24.75" customHeight="1" x14ac:dyDescent="0.15">
      <c r="A805" s="617"/>
      <c r="B805" s="618"/>
      <c r="C805" s="618"/>
      <c r="D805" s="618"/>
      <c r="E805" s="618"/>
      <c r="F805" s="619"/>
      <c r="G805" s="589" t="s">
        <v>672</v>
      </c>
      <c r="H805" s="590"/>
      <c r="I805" s="590"/>
      <c r="J805" s="590"/>
      <c r="K805" s="591"/>
      <c r="L805" s="581" t="s">
        <v>698</v>
      </c>
      <c r="M805" s="582"/>
      <c r="N805" s="582"/>
      <c r="O805" s="582"/>
      <c r="P805" s="582"/>
      <c r="Q805" s="582"/>
      <c r="R805" s="582"/>
      <c r="S805" s="582"/>
      <c r="T805" s="582"/>
      <c r="U805" s="582"/>
      <c r="V805" s="582"/>
      <c r="W805" s="582"/>
      <c r="X805" s="583"/>
      <c r="Y805" s="584">
        <v>0.3</v>
      </c>
      <c r="Z805" s="585"/>
      <c r="AA805" s="585"/>
      <c r="AB805" s="598"/>
      <c r="AC805" s="589" t="s">
        <v>705</v>
      </c>
      <c r="AD805" s="590"/>
      <c r="AE805" s="590"/>
      <c r="AF805" s="590"/>
      <c r="AG805" s="591"/>
      <c r="AH805" s="581" t="s">
        <v>706</v>
      </c>
      <c r="AI805" s="582"/>
      <c r="AJ805" s="582"/>
      <c r="AK805" s="582"/>
      <c r="AL805" s="582"/>
      <c r="AM805" s="582"/>
      <c r="AN805" s="582"/>
      <c r="AO805" s="582"/>
      <c r="AP805" s="582"/>
      <c r="AQ805" s="582"/>
      <c r="AR805" s="582"/>
      <c r="AS805" s="582"/>
      <c r="AT805" s="583"/>
      <c r="AU805" s="584">
        <v>3</v>
      </c>
      <c r="AV805" s="585"/>
      <c r="AW805" s="585"/>
      <c r="AX805" s="586"/>
      <c r="AY805">
        <f t="shared" si="115"/>
        <v>2</v>
      </c>
    </row>
    <row r="806" spans="1:51" ht="24.75" customHeight="1" x14ac:dyDescent="0.15">
      <c r="A806" s="617"/>
      <c r="B806" s="618"/>
      <c r="C806" s="618"/>
      <c r="D806" s="618"/>
      <c r="E806" s="618"/>
      <c r="F806" s="619"/>
      <c r="G806" s="589" t="s">
        <v>674</v>
      </c>
      <c r="H806" s="590"/>
      <c r="I806" s="590"/>
      <c r="J806" s="590"/>
      <c r="K806" s="591"/>
      <c r="L806" s="581" t="s">
        <v>675</v>
      </c>
      <c r="M806" s="582"/>
      <c r="N806" s="582"/>
      <c r="O806" s="582"/>
      <c r="P806" s="582"/>
      <c r="Q806" s="582"/>
      <c r="R806" s="582"/>
      <c r="S806" s="582"/>
      <c r="T806" s="582"/>
      <c r="U806" s="582"/>
      <c r="V806" s="582"/>
      <c r="W806" s="582"/>
      <c r="X806" s="583"/>
      <c r="Y806" s="584">
        <v>32.700000000000003</v>
      </c>
      <c r="Z806" s="585"/>
      <c r="AA806" s="585"/>
      <c r="AB806" s="598"/>
      <c r="AC806" s="589" t="s">
        <v>672</v>
      </c>
      <c r="AD806" s="590"/>
      <c r="AE806" s="590"/>
      <c r="AF806" s="590"/>
      <c r="AG806" s="591"/>
      <c r="AH806" s="581" t="s">
        <v>698</v>
      </c>
      <c r="AI806" s="582"/>
      <c r="AJ806" s="582"/>
      <c r="AK806" s="582"/>
      <c r="AL806" s="582"/>
      <c r="AM806" s="582"/>
      <c r="AN806" s="582"/>
      <c r="AO806" s="582"/>
      <c r="AP806" s="582"/>
      <c r="AQ806" s="582"/>
      <c r="AR806" s="582"/>
      <c r="AS806" s="582"/>
      <c r="AT806" s="583"/>
      <c r="AU806" s="584">
        <v>0.3</v>
      </c>
      <c r="AV806" s="585"/>
      <c r="AW806" s="585"/>
      <c r="AX806" s="586"/>
      <c r="AY806">
        <f t="shared" si="115"/>
        <v>2</v>
      </c>
    </row>
    <row r="807" spans="1:51" ht="24.75" customHeight="1" x14ac:dyDescent="0.15">
      <c r="A807" s="617"/>
      <c r="B807" s="618"/>
      <c r="C807" s="618"/>
      <c r="D807" s="618"/>
      <c r="E807" s="618"/>
      <c r="F807" s="619"/>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8"/>
      <c r="AC807" s="589" t="s">
        <v>674</v>
      </c>
      <c r="AD807" s="590"/>
      <c r="AE807" s="590"/>
      <c r="AF807" s="590"/>
      <c r="AG807" s="591"/>
      <c r="AH807" s="581" t="s">
        <v>675</v>
      </c>
      <c r="AI807" s="582"/>
      <c r="AJ807" s="582"/>
      <c r="AK807" s="582"/>
      <c r="AL807" s="582"/>
      <c r="AM807" s="582"/>
      <c r="AN807" s="582"/>
      <c r="AO807" s="582"/>
      <c r="AP807" s="582"/>
      <c r="AQ807" s="582"/>
      <c r="AR807" s="582"/>
      <c r="AS807" s="582"/>
      <c r="AT807" s="583"/>
      <c r="AU807" s="584">
        <v>23.7</v>
      </c>
      <c r="AV807" s="585"/>
      <c r="AW807" s="585"/>
      <c r="AX807" s="586"/>
      <c r="AY807">
        <f t="shared" si="115"/>
        <v>2</v>
      </c>
    </row>
    <row r="808" spans="1:51" ht="24.75" customHeight="1" x14ac:dyDescent="0.15">
      <c r="A808" s="617"/>
      <c r="B808" s="618"/>
      <c r="C808" s="618"/>
      <c r="D808" s="618"/>
      <c r="E808" s="618"/>
      <c r="F808" s="619"/>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8"/>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2</v>
      </c>
    </row>
    <row r="809" spans="1:51" ht="24.75" customHeight="1" x14ac:dyDescent="0.15">
      <c r="A809" s="617"/>
      <c r="B809" s="618"/>
      <c r="C809" s="618"/>
      <c r="D809" s="618"/>
      <c r="E809" s="618"/>
      <c r="F809" s="619"/>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8"/>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2</v>
      </c>
    </row>
    <row r="810" spans="1:51" ht="24.75" customHeight="1" x14ac:dyDescent="0.15">
      <c r="A810" s="617"/>
      <c r="B810" s="618"/>
      <c r="C810" s="618"/>
      <c r="D810" s="618"/>
      <c r="E810" s="618"/>
      <c r="F810" s="619"/>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8"/>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2</v>
      </c>
    </row>
    <row r="811" spans="1:51" ht="24.75" customHeight="1" x14ac:dyDescent="0.15">
      <c r="A811" s="617"/>
      <c r="B811" s="618"/>
      <c r="C811" s="618"/>
      <c r="D811" s="618"/>
      <c r="E811" s="618"/>
      <c r="F811" s="619"/>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8"/>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2</v>
      </c>
    </row>
    <row r="812" spans="1:51" ht="24.75" customHeight="1" thickBot="1" x14ac:dyDescent="0.2">
      <c r="A812" s="617"/>
      <c r="B812" s="618"/>
      <c r="C812" s="618"/>
      <c r="D812" s="618"/>
      <c r="E812" s="618"/>
      <c r="F812" s="619"/>
      <c r="G812" s="816" t="s">
        <v>20</v>
      </c>
      <c r="H812" s="817"/>
      <c r="I812" s="817"/>
      <c r="J812" s="817"/>
      <c r="K812" s="817"/>
      <c r="L812" s="818"/>
      <c r="M812" s="819"/>
      <c r="N812" s="819"/>
      <c r="O812" s="819"/>
      <c r="P812" s="819"/>
      <c r="Q812" s="819"/>
      <c r="R812" s="819"/>
      <c r="S812" s="819"/>
      <c r="T812" s="819"/>
      <c r="U812" s="819"/>
      <c r="V812" s="819"/>
      <c r="W812" s="819"/>
      <c r="X812" s="820"/>
      <c r="Y812" s="821">
        <f>SUM(Y802:AB811)</f>
        <v>158</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131</v>
      </c>
      <c r="AV812" s="822"/>
      <c r="AW812" s="822"/>
      <c r="AX812" s="824"/>
      <c r="AY812">
        <f t="shared" si="115"/>
        <v>2</v>
      </c>
    </row>
    <row r="813" spans="1:51" ht="24.75" customHeight="1" x14ac:dyDescent="0.15">
      <c r="A813" s="617"/>
      <c r="B813" s="618"/>
      <c r="C813" s="618"/>
      <c r="D813" s="618"/>
      <c r="E813" s="618"/>
      <c r="F813" s="619"/>
      <c r="G813" s="578" t="s">
        <v>700</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727</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86"/>
      <c r="AY813">
        <f>COUNTA($G$815,$AC$815)</f>
        <v>2</v>
      </c>
    </row>
    <row r="814" spans="1:51" ht="24.75" customHeight="1" x14ac:dyDescent="0.15">
      <c r="A814" s="617"/>
      <c r="B814" s="618"/>
      <c r="C814" s="618"/>
      <c r="D814" s="618"/>
      <c r="E814" s="618"/>
      <c r="F814" s="619"/>
      <c r="G814" s="805" t="s">
        <v>17</v>
      </c>
      <c r="H814" s="658"/>
      <c r="I814" s="658"/>
      <c r="J814" s="658"/>
      <c r="K814" s="658"/>
      <c r="L814" s="657" t="s">
        <v>18</v>
      </c>
      <c r="M814" s="658"/>
      <c r="N814" s="658"/>
      <c r="O814" s="658"/>
      <c r="P814" s="658"/>
      <c r="Q814" s="658"/>
      <c r="R814" s="658"/>
      <c r="S814" s="658"/>
      <c r="T814" s="658"/>
      <c r="U814" s="658"/>
      <c r="V814" s="658"/>
      <c r="W814" s="658"/>
      <c r="X814" s="659"/>
      <c r="Y814" s="639" t="s">
        <v>19</v>
      </c>
      <c r="Z814" s="640"/>
      <c r="AA814" s="640"/>
      <c r="AB814" s="791"/>
      <c r="AC814" s="805" t="s">
        <v>17</v>
      </c>
      <c r="AD814" s="658"/>
      <c r="AE814" s="658"/>
      <c r="AF814" s="658"/>
      <c r="AG814" s="658"/>
      <c r="AH814" s="657" t="s">
        <v>18</v>
      </c>
      <c r="AI814" s="658"/>
      <c r="AJ814" s="658"/>
      <c r="AK814" s="658"/>
      <c r="AL814" s="658"/>
      <c r="AM814" s="658"/>
      <c r="AN814" s="658"/>
      <c r="AO814" s="658"/>
      <c r="AP814" s="658"/>
      <c r="AQ814" s="658"/>
      <c r="AR814" s="658"/>
      <c r="AS814" s="658"/>
      <c r="AT814" s="659"/>
      <c r="AU814" s="639" t="s">
        <v>19</v>
      </c>
      <c r="AV814" s="640"/>
      <c r="AW814" s="640"/>
      <c r="AX814" s="641"/>
      <c r="AY814">
        <f>$AY$813</f>
        <v>2</v>
      </c>
    </row>
    <row r="815" spans="1:51" ht="24.75" customHeight="1" x14ac:dyDescent="0.15">
      <c r="A815" s="617"/>
      <c r="B815" s="618"/>
      <c r="C815" s="618"/>
      <c r="D815" s="618"/>
      <c r="E815" s="618"/>
      <c r="F815" s="619"/>
      <c r="G815" s="660" t="s">
        <v>665</v>
      </c>
      <c r="H815" s="661"/>
      <c r="I815" s="661"/>
      <c r="J815" s="661"/>
      <c r="K815" s="662"/>
      <c r="L815" s="654" t="s">
        <v>708</v>
      </c>
      <c r="M815" s="655"/>
      <c r="N815" s="655"/>
      <c r="O815" s="655"/>
      <c r="P815" s="655"/>
      <c r="Q815" s="655"/>
      <c r="R815" s="655"/>
      <c r="S815" s="655"/>
      <c r="T815" s="655"/>
      <c r="U815" s="655"/>
      <c r="V815" s="655"/>
      <c r="W815" s="655"/>
      <c r="X815" s="656"/>
      <c r="Y815" s="367">
        <v>13</v>
      </c>
      <c r="Z815" s="368"/>
      <c r="AA815" s="368"/>
      <c r="AB815" s="795"/>
      <c r="AC815" s="660" t="s">
        <v>667</v>
      </c>
      <c r="AD815" s="661"/>
      <c r="AE815" s="661"/>
      <c r="AF815" s="661"/>
      <c r="AG815" s="662"/>
      <c r="AH815" s="654" t="s">
        <v>720</v>
      </c>
      <c r="AI815" s="655"/>
      <c r="AJ815" s="655"/>
      <c r="AK815" s="655"/>
      <c r="AL815" s="655"/>
      <c r="AM815" s="655"/>
      <c r="AN815" s="655"/>
      <c r="AO815" s="655"/>
      <c r="AP815" s="655"/>
      <c r="AQ815" s="655"/>
      <c r="AR815" s="655"/>
      <c r="AS815" s="655"/>
      <c r="AT815" s="656"/>
      <c r="AU815" s="367">
        <v>68</v>
      </c>
      <c r="AV815" s="368"/>
      <c r="AW815" s="368"/>
      <c r="AX815" s="369"/>
      <c r="AY815">
        <f t="shared" ref="AY815:AY825" si="116">$AY$813</f>
        <v>2</v>
      </c>
    </row>
    <row r="816" spans="1:51" ht="36" customHeight="1" x14ac:dyDescent="0.15">
      <c r="A816" s="617"/>
      <c r="B816" s="618"/>
      <c r="C816" s="618"/>
      <c r="D816" s="618"/>
      <c r="E816" s="618"/>
      <c r="F816" s="619"/>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8"/>
      <c r="AC816" s="589" t="s">
        <v>668</v>
      </c>
      <c r="AD816" s="590"/>
      <c r="AE816" s="590"/>
      <c r="AF816" s="590"/>
      <c r="AG816" s="591"/>
      <c r="AH816" s="581" t="s">
        <v>721</v>
      </c>
      <c r="AI816" s="582"/>
      <c r="AJ816" s="582"/>
      <c r="AK816" s="582"/>
      <c r="AL816" s="582"/>
      <c r="AM816" s="582"/>
      <c r="AN816" s="582"/>
      <c r="AO816" s="582"/>
      <c r="AP816" s="582"/>
      <c r="AQ816" s="582"/>
      <c r="AR816" s="582"/>
      <c r="AS816" s="582"/>
      <c r="AT816" s="583"/>
      <c r="AU816" s="584">
        <v>20</v>
      </c>
      <c r="AV816" s="585"/>
      <c r="AW816" s="585"/>
      <c r="AX816" s="586"/>
      <c r="AY816">
        <f t="shared" si="116"/>
        <v>2</v>
      </c>
    </row>
    <row r="817" spans="1:51" ht="24.75" customHeight="1" x14ac:dyDescent="0.15">
      <c r="A817" s="617"/>
      <c r="B817" s="618"/>
      <c r="C817" s="618"/>
      <c r="D817" s="618"/>
      <c r="E817" s="618"/>
      <c r="F817" s="619"/>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8"/>
      <c r="AC817" s="589" t="s">
        <v>703</v>
      </c>
      <c r="AD817" s="590"/>
      <c r="AE817" s="590"/>
      <c r="AF817" s="590"/>
      <c r="AG817" s="591"/>
      <c r="AH817" s="581" t="s">
        <v>670</v>
      </c>
      <c r="AI817" s="582"/>
      <c r="AJ817" s="582"/>
      <c r="AK817" s="582"/>
      <c r="AL817" s="582"/>
      <c r="AM817" s="582"/>
      <c r="AN817" s="582"/>
      <c r="AO817" s="582"/>
      <c r="AP817" s="582"/>
      <c r="AQ817" s="582"/>
      <c r="AR817" s="582"/>
      <c r="AS817" s="582"/>
      <c r="AT817" s="583"/>
      <c r="AU817" s="584">
        <v>16</v>
      </c>
      <c r="AV817" s="585"/>
      <c r="AW817" s="585"/>
      <c r="AX817" s="586"/>
      <c r="AY817">
        <f t="shared" si="116"/>
        <v>2</v>
      </c>
    </row>
    <row r="818" spans="1:51" ht="24.75" customHeight="1" x14ac:dyDescent="0.15">
      <c r="A818" s="617"/>
      <c r="B818" s="618"/>
      <c r="C818" s="618"/>
      <c r="D818" s="618"/>
      <c r="E818" s="618"/>
      <c r="F818" s="619"/>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8"/>
      <c r="AC818" s="589" t="s">
        <v>722</v>
      </c>
      <c r="AD818" s="590"/>
      <c r="AE818" s="590"/>
      <c r="AF818" s="590"/>
      <c r="AG818" s="591"/>
      <c r="AH818" s="581" t="s">
        <v>723</v>
      </c>
      <c r="AI818" s="582"/>
      <c r="AJ818" s="582"/>
      <c r="AK818" s="582"/>
      <c r="AL818" s="582"/>
      <c r="AM818" s="582"/>
      <c r="AN818" s="582"/>
      <c r="AO818" s="582"/>
      <c r="AP818" s="582"/>
      <c r="AQ818" s="582"/>
      <c r="AR818" s="582"/>
      <c r="AS818" s="582"/>
      <c r="AT818" s="583"/>
      <c r="AU818" s="584">
        <v>15</v>
      </c>
      <c r="AV818" s="585"/>
      <c r="AW818" s="585"/>
      <c r="AX818" s="586"/>
      <c r="AY818">
        <f t="shared" si="116"/>
        <v>2</v>
      </c>
    </row>
    <row r="819" spans="1:51" ht="24.75" customHeight="1" x14ac:dyDescent="0.15">
      <c r="A819" s="617"/>
      <c r="B819" s="618"/>
      <c r="C819" s="618"/>
      <c r="D819" s="618"/>
      <c r="E819" s="618"/>
      <c r="F819" s="619"/>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8"/>
      <c r="AC819" s="589" t="s">
        <v>672</v>
      </c>
      <c r="AD819" s="590"/>
      <c r="AE819" s="590"/>
      <c r="AF819" s="590"/>
      <c r="AG819" s="591"/>
      <c r="AH819" s="581" t="s">
        <v>724</v>
      </c>
      <c r="AI819" s="582"/>
      <c r="AJ819" s="582"/>
      <c r="AK819" s="582"/>
      <c r="AL819" s="582"/>
      <c r="AM819" s="582"/>
      <c r="AN819" s="582"/>
      <c r="AO819" s="582"/>
      <c r="AP819" s="582"/>
      <c r="AQ819" s="582"/>
      <c r="AR819" s="582"/>
      <c r="AS819" s="582"/>
      <c r="AT819" s="583"/>
      <c r="AU819" s="584">
        <v>1</v>
      </c>
      <c r="AV819" s="585"/>
      <c r="AW819" s="585"/>
      <c r="AX819" s="586"/>
      <c r="AY819">
        <f t="shared" si="116"/>
        <v>2</v>
      </c>
    </row>
    <row r="820" spans="1:51" ht="24.75" customHeight="1" x14ac:dyDescent="0.15">
      <c r="A820" s="617"/>
      <c r="B820" s="618"/>
      <c r="C820" s="618"/>
      <c r="D820" s="618"/>
      <c r="E820" s="618"/>
      <c r="F820" s="619"/>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8"/>
      <c r="AC820" s="589" t="s">
        <v>674</v>
      </c>
      <c r="AD820" s="590"/>
      <c r="AE820" s="590"/>
      <c r="AF820" s="590"/>
      <c r="AG820" s="591"/>
      <c r="AH820" s="581" t="s">
        <v>676</v>
      </c>
      <c r="AI820" s="582"/>
      <c r="AJ820" s="582"/>
      <c r="AK820" s="582"/>
      <c r="AL820" s="582"/>
      <c r="AM820" s="582"/>
      <c r="AN820" s="582"/>
      <c r="AO820" s="582"/>
      <c r="AP820" s="582"/>
      <c r="AQ820" s="582"/>
      <c r="AR820" s="582"/>
      <c r="AS820" s="582"/>
      <c r="AT820" s="583"/>
      <c r="AU820" s="584">
        <v>23</v>
      </c>
      <c r="AV820" s="585"/>
      <c r="AW820" s="585"/>
      <c r="AX820" s="586"/>
      <c r="AY820">
        <f t="shared" si="116"/>
        <v>2</v>
      </c>
    </row>
    <row r="821" spans="1:51" ht="24.75" customHeight="1" x14ac:dyDescent="0.15">
      <c r="A821" s="617"/>
      <c r="B821" s="618"/>
      <c r="C821" s="618"/>
      <c r="D821" s="618"/>
      <c r="E821" s="618"/>
      <c r="F821" s="619"/>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8"/>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2</v>
      </c>
    </row>
    <row r="822" spans="1:51" ht="24.75" customHeight="1" x14ac:dyDescent="0.15">
      <c r="A822" s="617"/>
      <c r="B822" s="618"/>
      <c r="C822" s="618"/>
      <c r="D822" s="618"/>
      <c r="E822" s="618"/>
      <c r="F822" s="619"/>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8"/>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2</v>
      </c>
    </row>
    <row r="823" spans="1:51" ht="24.75" customHeight="1" x14ac:dyDescent="0.15">
      <c r="A823" s="617"/>
      <c r="B823" s="618"/>
      <c r="C823" s="618"/>
      <c r="D823" s="618"/>
      <c r="E823" s="618"/>
      <c r="F823" s="619"/>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8"/>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2</v>
      </c>
    </row>
    <row r="824" spans="1:51" ht="24.75" customHeight="1" x14ac:dyDescent="0.15">
      <c r="A824" s="617"/>
      <c r="B824" s="618"/>
      <c r="C824" s="618"/>
      <c r="D824" s="618"/>
      <c r="E824" s="618"/>
      <c r="F824" s="619"/>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8"/>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2</v>
      </c>
    </row>
    <row r="825" spans="1:51" ht="24.75" customHeight="1" thickBot="1" x14ac:dyDescent="0.2">
      <c r="A825" s="617"/>
      <c r="B825" s="618"/>
      <c r="C825" s="618"/>
      <c r="D825" s="618"/>
      <c r="E825" s="618"/>
      <c r="F825" s="619"/>
      <c r="G825" s="816" t="s">
        <v>20</v>
      </c>
      <c r="H825" s="817"/>
      <c r="I825" s="817"/>
      <c r="J825" s="817"/>
      <c r="K825" s="817"/>
      <c r="L825" s="818"/>
      <c r="M825" s="819"/>
      <c r="N825" s="819"/>
      <c r="O825" s="819"/>
      <c r="P825" s="819"/>
      <c r="Q825" s="819"/>
      <c r="R825" s="819"/>
      <c r="S825" s="819"/>
      <c r="T825" s="819"/>
      <c r="U825" s="819"/>
      <c r="V825" s="819"/>
      <c r="W825" s="819"/>
      <c r="X825" s="820"/>
      <c r="Y825" s="821">
        <f>SUM(Y815:AB824)</f>
        <v>13</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143</v>
      </c>
      <c r="AV825" s="822"/>
      <c r="AW825" s="822"/>
      <c r="AX825" s="824"/>
      <c r="AY825">
        <f t="shared" si="116"/>
        <v>2</v>
      </c>
    </row>
    <row r="826" spans="1:51" ht="24.75" customHeight="1" x14ac:dyDescent="0.15">
      <c r="A826" s="617"/>
      <c r="B826" s="618"/>
      <c r="C826" s="618"/>
      <c r="D826" s="618"/>
      <c r="E826" s="618"/>
      <c r="F826" s="619"/>
      <c r="G826" s="578" t="s">
        <v>725</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737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86"/>
      <c r="AY826">
        <f>COUNTA($G$828,$AC$828)</f>
        <v>2</v>
      </c>
    </row>
    <row r="827" spans="1:51" ht="24.75" customHeight="1" x14ac:dyDescent="0.15">
      <c r="A827" s="617"/>
      <c r="B827" s="618"/>
      <c r="C827" s="618"/>
      <c r="D827" s="618"/>
      <c r="E827" s="618"/>
      <c r="F827" s="619"/>
      <c r="G827" s="805" t="s">
        <v>17</v>
      </c>
      <c r="H827" s="658"/>
      <c r="I827" s="658"/>
      <c r="J827" s="658"/>
      <c r="K827" s="658"/>
      <c r="L827" s="657" t="s">
        <v>18</v>
      </c>
      <c r="M827" s="658"/>
      <c r="N827" s="658"/>
      <c r="O827" s="658"/>
      <c r="P827" s="658"/>
      <c r="Q827" s="658"/>
      <c r="R827" s="658"/>
      <c r="S827" s="658"/>
      <c r="T827" s="658"/>
      <c r="U827" s="658"/>
      <c r="V827" s="658"/>
      <c r="W827" s="658"/>
      <c r="X827" s="659"/>
      <c r="Y827" s="639" t="s">
        <v>19</v>
      </c>
      <c r="Z827" s="640"/>
      <c r="AA827" s="640"/>
      <c r="AB827" s="791"/>
      <c r="AC827" s="805" t="s">
        <v>17</v>
      </c>
      <c r="AD827" s="658"/>
      <c r="AE827" s="658"/>
      <c r="AF827" s="658"/>
      <c r="AG827" s="658"/>
      <c r="AH827" s="657" t="s">
        <v>18</v>
      </c>
      <c r="AI827" s="658"/>
      <c r="AJ827" s="658"/>
      <c r="AK827" s="658"/>
      <c r="AL827" s="658"/>
      <c r="AM827" s="658"/>
      <c r="AN827" s="658"/>
      <c r="AO827" s="658"/>
      <c r="AP827" s="658"/>
      <c r="AQ827" s="658"/>
      <c r="AR827" s="658"/>
      <c r="AS827" s="658"/>
      <c r="AT827" s="659"/>
      <c r="AU827" s="639" t="s">
        <v>19</v>
      </c>
      <c r="AV827" s="640"/>
      <c r="AW827" s="640"/>
      <c r="AX827" s="641"/>
      <c r="AY827">
        <f>$AY$826</f>
        <v>2</v>
      </c>
    </row>
    <row r="828" spans="1:51" s="16" customFormat="1" ht="49.7" customHeight="1" x14ac:dyDescent="0.15">
      <c r="A828" s="617"/>
      <c r="B828" s="618"/>
      <c r="C828" s="618"/>
      <c r="D828" s="618"/>
      <c r="E828" s="618"/>
      <c r="F828" s="619"/>
      <c r="G828" s="660" t="s">
        <v>665</v>
      </c>
      <c r="H828" s="661"/>
      <c r="I828" s="661"/>
      <c r="J828" s="661"/>
      <c r="K828" s="662"/>
      <c r="L828" s="654" t="s">
        <v>726</v>
      </c>
      <c r="M828" s="655"/>
      <c r="N828" s="655"/>
      <c r="O828" s="655"/>
      <c r="P828" s="655"/>
      <c r="Q828" s="655"/>
      <c r="R828" s="655"/>
      <c r="S828" s="655"/>
      <c r="T828" s="655"/>
      <c r="U828" s="655"/>
      <c r="V828" s="655"/>
      <c r="W828" s="655"/>
      <c r="X828" s="656"/>
      <c r="Y828" s="367">
        <v>8</v>
      </c>
      <c r="Z828" s="368"/>
      <c r="AA828" s="368"/>
      <c r="AB828" s="795"/>
      <c r="AC828" s="660" t="s">
        <v>722</v>
      </c>
      <c r="AD828" s="661"/>
      <c r="AE828" s="661"/>
      <c r="AF828" s="661"/>
      <c r="AG828" s="662"/>
      <c r="AH828" s="654" t="s">
        <v>739</v>
      </c>
      <c r="AI828" s="655"/>
      <c r="AJ828" s="655"/>
      <c r="AK828" s="655"/>
      <c r="AL828" s="655"/>
      <c r="AM828" s="655"/>
      <c r="AN828" s="655"/>
      <c r="AO828" s="655"/>
      <c r="AP828" s="655"/>
      <c r="AQ828" s="655"/>
      <c r="AR828" s="655"/>
      <c r="AS828" s="655"/>
      <c r="AT828" s="656"/>
      <c r="AU828" s="367">
        <v>41</v>
      </c>
      <c r="AV828" s="368"/>
      <c r="AW828" s="368"/>
      <c r="AX828" s="369"/>
      <c r="AY828">
        <f t="shared" ref="AY828:AY838" si="117">$AY$826</f>
        <v>2</v>
      </c>
    </row>
    <row r="829" spans="1:51" ht="24.75" customHeight="1" x14ac:dyDescent="0.15">
      <c r="A829" s="617"/>
      <c r="B829" s="618"/>
      <c r="C829" s="618"/>
      <c r="D829" s="618"/>
      <c r="E829" s="618"/>
      <c r="F829" s="619"/>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8"/>
      <c r="AC829" s="589" t="s">
        <v>667</v>
      </c>
      <c r="AD829" s="590"/>
      <c r="AE829" s="590"/>
      <c r="AF829" s="590"/>
      <c r="AG829" s="591"/>
      <c r="AH829" s="581" t="s">
        <v>740</v>
      </c>
      <c r="AI829" s="582"/>
      <c r="AJ829" s="582"/>
      <c r="AK829" s="582"/>
      <c r="AL829" s="582"/>
      <c r="AM829" s="582"/>
      <c r="AN829" s="582"/>
      <c r="AO829" s="582"/>
      <c r="AP829" s="582"/>
      <c r="AQ829" s="582"/>
      <c r="AR829" s="582"/>
      <c r="AS829" s="582"/>
      <c r="AT829" s="583"/>
      <c r="AU829" s="584">
        <v>27</v>
      </c>
      <c r="AV829" s="585"/>
      <c r="AW829" s="585"/>
      <c r="AX829" s="586"/>
      <c r="AY829">
        <f t="shared" si="117"/>
        <v>2</v>
      </c>
    </row>
    <row r="830" spans="1:51" ht="24.75" customHeight="1" x14ac:dyDescent="0.15">
      <c r="A830" s="617"/>
      <c r="B830" s="618"/>
      <c r="C830" s="618"/>
      <c r="D830" s="618"/>
      <c r="E830" s="618"/>
      <c r="F830" s="619"/>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8"/>
      <c r="AC830" s="589" t="s">
        <v>741</v>
      </c>
      <c r="AD830" s="590"/>
      <c r="AE830" s="590"/>
      <c r="AF830" s="590"/>
      <c r="AG830" s="591"/>
      <c r="AH830" s="581" t="s">
        <v>742</v>
      </c>
      <c r="AI830" s="582"/>
      <c r="AJ830" s="582"/>
      <c r="AK830" s="582"/>
      <c r="AL830" s="582"/>
      <c r="AM830" s="582"/>
      <c r="AN830" s="582"/>
      <c r="AO830" s="582"/>
      <c r="AP830" s="582"/>
      <c r="AQ830" s="582"/>
      <c r="AR830" s="582"/>
      <c r="AS830" s="582"/>
      <c r="AT830" s="583"/>
      <c r="AU830" s="584">
        <v>0.3</v>
      </c>
      <c r="AV830" s="585"/>
      <c r="AW830" s="585"/>
      <c r="AX830" s="586"/>
      <c r="AY830">
        <f t="shared" si="117"/>
        <v>2</v>
      </c>
    </row>
    <row r="831" spans="1:51" ht="24.75" customHeight="1" x14ac:dyDescent="0.15">
      <c r="A831" s="617"/>
      <c r="B831" s="618"/>
      <c r="C831" s="618"/>
      <c r="D831" s="618"/>
      <c r="E831" s="618"/>
      <c r="F831" s="619"/>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8"/>
      <c r="AC831" s="589" t="s">
        <v>674</v>
      </c>
      <c r="AD831" s="590"/>
      <c r="AE831" s="590"/>
      <c r="AF831" s="590"/>
      <c r="AG831" s="591"/>
      <c r="AH831" s="581" t="s">
        <v>675</v>
      </c>
      <c r="AI831" s="582"/>
      <c r="AJ831" s="582"/>
      <c r="AK831" s="582"/>
      <c r="AL831" s="582"/>
      <c r="AM831" s="582"/>
      <c r="AN831" s="582"/>
      <c r="AO831" s="582"/>
      <c r="AP831" s="582"/>
      <c r="AQ831" s="582"/>
      <c r="AR831" s="582"/>
      <c r="AS831" s="582"/>
      <c r="AT831" s="583"/>
      <c r="AU831" s="584">
        <v>8.6999999999999993</v>
      </c>
      <c r="AV831" s="585"/>
      <c r="AW831" s="585"/>
      <c r="AX831" s="586"/>
      <c r="AY831">
        <f t="shared" si="117"/>
        <v>2</v>
      </c>
    </row>
    <row r="832" spans="1:51" ht="24.75" customHeight="1" x14ac:dyDescent="0.15">
      <c r="A832" s="617"/>
      <c r="B832" s="618"/>
      <c r="C832" s="618"/>
      <c r="D832" s="618"/>
      <c r="E832" s="618"/>
      <c r="F832" s="619"/>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8"/>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2</v>
      </c>
    </row>
    <row r="833" spans="1:51" ht="24.75" customHeight="1" x14ac:dyDescent="0.15">
      <c r="A833" s="617"/>
      <c r="B833" s="618"/>
      <c r="C833" s="618"/>
      <c r="D833" s="618"/>
      <c r="E833" s="618"/>
      <c r="F833" s="619"/>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8"/>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2</v>
      </c>
    </row>
    <row r="834" spans="1:51" ht="24.75" customHeight="1" x14ac:dyDescent="0.15">
      <c r="A834" s="617"/>
      <c r="B834" s="618"/>
      <c r="C834" s="618"/>
      <c r="D834" s="618"/>
      <c r="E834" s="618"/>
      <c r="F834" s="619"/>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8"/>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2</v>
      </c>
    </row>
    <row r="835" spans="1:51" ht="24.75" customHeight="1" x14ac:dyDescent="0.15">
      <c r="A835" s="617"/>
      <c r="B835" s="618"/>
      <c r="C835" s="618"/>
      <c r="D835" s="618"/>
      <c r="E835" s="618"/>
      <c r="F835" s="619"/>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8"/>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2</v>
      </c>
    </row>
    <row r="836" spans="1:51" ht="24.75" customHeight="1" x14ac:dyDescent="0.15">
      <c r="A836" s="617"/>
      <c r="B836" s="618"/>
      <c r="C836" s="618"/>
      <c r="D836" s="618"/>
      <c r="E836" s="618"/>
      <c r="F836" s="619"/>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8"/>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2</v>
      </c>
    </row>
    <row r="837" spans="1:51" ht="24.75" customHeight="1" x14ac:dyDescent="0.15">
      <c r="A837" s="617"/>
      <c r="B837" s="618"/>
      <c r="C837" s="618"/>
      <c r="D837" s="618"/>
      <c r="E837" s="618"/>
      <c r="F837" s="619"/>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8"/>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2</v>
      </c>
    </row>
    <row r="838" spans="1:51" ht="24.75" customHeight="1" x14ac:dyDescent="0.15">
      <c r="A838" s="617"/>
      <c r="B838" s="618"/>
      <c r="C838" s="618"/>
      <c r="D838" s="618"/>
      <c r="E838" s="618"/>
      <c r="F838" s="619"/>
      <c r="G838" s="816" t="s">
        <v>20</v>
      </c>
      <c r="H838" s="817"/>
      <c r="I838" s="817"/>
      <c r="J838" s="817"/>
      <c r="K838" s="817"/>
      <c r="L838" s="818"/>
      <c r="M838" s="819"/>
      <c r="N838" s="819"/>
      <c r="O838" s="819"/>
      <c r="P838" s="819"/>
      <c r="Q838" s="819"/>
      <c r="R838" s="819"/>
      <c r="S838" s="819"/>
      <c r="T838" s="819"/>
      <c r="U838" s="819"/>
      <c r="V838" s="819"/>
      <c r="W838" s="819"/>
      <c r="X838" s="820"/>
      <c r="Y838" s="821">
        <f>SUM(Y828:AB837)</f>
        <v>8</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77</v>
      </c>
      <c r="AV838" s="822"/>
      <c r="AW838" s="822"/>
      <c r="AX838" s="824"/>
      <c r="AY838">
        <f t="shared" si="117"/>
        <v>2</v>
      </c>
    </row>
    <row r="839" spans="1:51" ht="24.75"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60" t="s">
        <v>259</v>
      </c>
      <c r="AM839" s="261"/>
      <c r="AN839" s="261"/>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219</v>
      </c>
      <c r="K844" s="346"/>
      <c r="L844" s="346"/>
      <c r="M844" s="346"/>
      <c r="N844" s="346"/>
      <c r="O844" s="346"/>
      <c r="P844" s="232" t="s">
        <v>195</v>
      </c>
      <c r="Q844" s="232"/>
      <c r="R844" s="232"/>
      <c r="S844" s="232"/>
      <c r="T844" s="232"/>
      <c r="U844" s="232"/>
      <c r="V844" s="232"/>
      <c r="W844" s="232"/>
      <c r="X844" s="232"/>
      <c r="Y844" s="347" t="s">
        <v>217</v>
      </c>
      <c r="Z844" s="348"/>
      <c r="AA844" s="348"/>
      <c r="AB844" s="348"/>
      <c r="AC844" s="137" t="s">
        <v>253</v>
      </c>
      <c r="AD844" s="137"/>
      <c r="AE844" s="137"/>
      <c r="AF844" s="137"/>
      <c r="AG844" s="137"/>
      <c r="AH844" s="347" t="s">
        <v>277</v>
      </c>
      <c r="AI844" s="345"/>
      <c r="AJ844" s="345"/>
      <c r="AK844" s="345"/>
      <c r="AL844" s="345" t="s">
        <v>21</v>
      </c>
      <c r="AM844" s="345"/>
      <c r="AN844" s="345"/>
      <c r="AO844" s="349"/>
      <c r="AP844" s="350" t="s">
        <v>220</v>
      </c>
      <c r="AQ844" s="350"/>
      <c r="AR844" s="350"/>
      <c r="AS844" s="350"/>
      <c r="AT844" s="350"/>
      <c r="AU844" s="350"/>
      <c r="AV844" s="350"/>
      <c r="AW844" s="350"/>
      <c r="AX844" s="350"/>
    </row>
    <row r="845" spans="1:51" ht="40.5" customHeight="1" x14ac:dyDescent="0.15">
      <c r="A845" s="355">
        <v>1</v>
      </c>
      <c r="B845" s="355">
        <v>1</v>
      </c>
      <c r="C845" s="343" t="s">
        <v>677</v>
      </c>
      <c r="D845" s="328"/>
      <c r="E845" s="328"/>
      <c r="F845" s="328"/>
      <c r="G845" s="328"/>
      <c r="H845" s="328"/>
      <c r="I845" s="328"/>
      <c r="J845" s="329">
        <v>9010001027685</v>
      </c>
      <c r="K845" s="330"/>
      <c r="L845" s="330"/>
      <c r="M845" s="330"/>
      <c r="N845" s="330"/>
      <c r="O845" s="330"/>
      <c r="P845" s="344" t="s">
        <v>679</v>
      </c>
      <c r="Q845" s="331"/>
      <c r="R845" s="331"/>
      <c r="S845" s="331"/>
      <c r="T845" s="331"/>
      <c r="U845" s="331"/>
      <c r="V845" s="331"/>
      <c r="W845" s="331"/>
      <c r="X845" s="331"/>
      <c r="Y845" s="332">
        <v>167</v>
      </c>
      <c r="Z845" s="333"/>
      <c r="AA845" s="333"/>
      <c r="AB845" s="334"/>
      <c r="AC845" s="335" t="s">
        <v>282</v>
      </c>
      <c r="AD845" s="336"/>
      <c r="AE845" s="336"/>
      <c r="AF845" s="336"/>
      <c r="AG845" s="336"/>
      <c r="AH845" s="351">
        <v>2</v>
      </c>
      <c r="AI845" s="352"/>
      <c r="AJ845" s="352"/>
      <c r="AK845" s="352"/>
      <c r="AL845" s="339">
        <v>97</v>
      </c>
      <c r="AM845" s="340"/>
      <c r="AN845" s="340"/>
      <c r="AO845" s="341"/>
      <c r="AP845" s="342" t="s">
        <v>680</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219</v>
      </c>
      <c r="K877" s="346"/>
      <c r="L877" s="346"/>
      <c r="M877" s="346"/>
      <c r="N877" s="346"/>
      <c r="O877" s="346"/>
      <c r="P877" s="232" t="s">
        <v>195</v>
      </c>
      <c r="Q877" s="232"/>
      <c r="R877" s="232"/>
      <c r="S877" s="232"/>
      <c r="T877" s="232"/>
      <c r="U877" s="232"/>
      <c r="V877" s="232"/>
      <c r="W877" s="232"/>
      <c r="X877" s="232"/>
      <c r="Y877" s="347" t="s">
        <v>217</v>
      </c>
      <c r="Z877" s="348"/>
      <c r="AA877" s="348"/>
      <c r="AB877" s="348"/>
      <c r="AC877" s="137" t="s">
        <v>253</v>
      </c>
      <c r="AD877" s="137"/>
      <c r="AE877" s="137"/>
      <c r="AF877" s="137"/>
      <c r="AG877" s="137"/>
      <c r="AH877" s="347" t="s">
        <v>277</v>
      </c>
      <c r="AI877" s="345"/>
      <c r="AJ877" s="345"/>
      <c r="AK877" s="345"/>
      <c r="AL877" s="345" t="s">
        <v>21</v>
      </c>
      <c r="AM877" s="345"/>
      <c r="AN877" s="345"/>
      <c r="AO877" s="349"/>
      <c r="AP877" s="350" t="s">
        <v>220</v>
      </c>
      <c r="AQ877" s="350"/>
      <c r="AR877" s="350"/>
      <c r="AS877" s="350"/>
      <c r="AT877" s="350"/>
      <c r="AU877" s="350"/>
      <c r="AV877" s="350"/>
      <c r="AW877" s="350"/>
      <c r="AX877" s="350"/>
      <c r="AY877">
        <f t="shared" ref="AY877:AY878" si="118">$AY$875</f>
        <v>1</v>
      </c>
    </row>
    <row r="878" spans="1:51" ht="54.4" customHeight="1" x14ac:dyDescent="0.15">
      <c r="A878" s="355">
        <v>1</v>
      </c>
      <c r="B878" s="355">
        <v>1</v>
      </c>
      <c r="C878" s="343" t="s">
        <v>682</v>
      </c>
      <c r="D878" s="328"/>
      <c r="E878" s="328"/>
      <c r="F878" s="328"/>
      <c r="G878" s="328"/>
      <c r="H878" s="328"/>
      <c r="I878" s="328"/>
      <c r="J878" s="329">
        <v>7010001088960</v>
      </c>
      <c r="K878" s="330"/>
      <c r="L878" s="330"/>
      <c r="M878" s="330"/>
      <c r="N878" s="330"/>
      <c r="O878" s="330"/>
      <c r="P878" s="344" t="s">
        <v>683</v>
      </c>
      <c r="Q878" s="331"/>
      <c r="R878" s="331"/>
      <c r="S878" s="331"/>
      <c r="T878" s="331"/>
      <c r="U878" s="331"/>
      <c r="V878" s="331"/>
      <c r="W878" s="331"/>
      <c r="X878" s="331"/>
      <c r="Y878" s="332">
        <v>22</v>
      </c>
      <c r="Z878" s="333"/>
      <c r="AA878" s="333"/>
      <c r="AB878" s="334"/>
      <c r="AC878" s="335" t="s">
        <v>288</v>
      </c>
      <c r="AD878" s="336"/>
      <c r="AE878" s="336"/>
      <c r="AF878" s="336"/>
      <c r="AG878" s="336"/>
      <c r="AH878" s="351" t="s">
        <v>688</v>
      </c>
      <c r="AI878" s="352"/>
      <c r="AJ878" s="352"/>
      <c r="AK878" s="352"/>
      <c r="AL878" s="339" t="s">
        <v>688</v>
      </c>
      <c r="AM878" s="340"/>
      <c r="AN878" s="340"/>
      <c r="AO878" s="341"/>
      <c r="AP878" s="342" t="s">
        <v>688</v>
      </c>
      <c r="AQ878" s="342"/>
      <c r="AR878" s="342"/>
      <c r="AS878" s="342"/>
      <c r="AT878" s="342"/>
      <c r="AU878" s="342"/>
      <c r="AV878" s="342"/>
      <c r="AW878" s="342"/>
      <c r="AX878" s="342"/>
      <c r="AY878">
        <f t="shared" si="118"/>
        <v>1</v>
      </c>
    </row>
    <row r="879" spans="1:51" ht="44.45" customHeight="1" x14ac:dyDescent="0.15">
      <c r="A879" s="355">
        <v>2</v>
      </c>
      <c r="B879" s="355">
        <v>1</v>
      </c>
      <c r="C879" s="343" t="s">
        <v>686</v>
      </c>
      <c r="D879" s="328"/>
      <c r="E879" s="328"/>
      <c r="F879" s="328"/>
      <c r="G879" s="328"/>
      <c r="H879" s="328"/>
      <c r="I879" s="328"/>
      <c r="J879" s="329">
        <v>1010405010435</v>
      </c>
      <c r="K879" s="330"/>
      <c r="L879" s="330"/>
      <c r="M879" s="330"/>
      <c r="N879" s="330"/>
      <c r="O879" s="330"/>
      <c r="P879" s="344" t="s">
        <v>684</v>
      </c>
      <c r="Q879" s="331"/>
      <c r="R879" s="331"/>
      <c r="S879" s="331"/>
      <c r="T879" s="331"/>
      <c r="U879" s="331"/>
      <c r="V879" s="331"/>
      <c r="W879" s="331"/>
      <c r="X879" s="331"/>
      <c r="Y879" s="332">
        <v>8</v>
      </c>
      <c r="Z879" s="333"/>
      <c r="AA879" s="333"/>
      <c r="AB879" s="334"/>
      <c r="AC879" s="335" t="s">
        <v>288</v>
      </c>
      <c r="AD879" s="336"/>
      <c r="AE879" s="336"/>
      <c r="AF879" s="336"/>
      <c r="AG879" s="336"/>
      <c r="AH879" s="351" t="s">
        <v>689</v>
      </c>
      <c r="AI879" s="352"/>
      <c r="AJ879" s="352"/>
      <c r="AK879" s="352"/>
      <c r="AL879" s="339" t="s">
        <v>688</v>
      </c>
      <c r="AM879" s="340"/>
      <c r="AN879" s="340"/>
      <c r="AO879" s="341"/>
      <c r="AP879" s="342" t="s">
        <v>688</v>
      </c>
      <c r="AQ879" s="342"/>
      <c r="AR879" s="342"/>
      <c r="AS879" s="342"/>
      <c r="AT879" s="342"/>
      <c r="AU879" s="342"/>
      <c r="AV879" s="342"/>
      <c r="AW879" s="342"/>
      <c r="AX879" s="342"/>
      <c r="AY879">
        <f>COUNTA($C$879)</f>
        <v>1</v>
      </c>
    </row>
    <row r="880" spans="1:51" ht="30" customHeight="1" x14ac:dyDescent="0.15">
      <c r="A880" s="355">
        <v>3</v>
      </c>
      <c r="B880" s="355">
        <v>1</v>
      </c>
      <c r="C880" s="343" t="s">
        <v>687</v>
      </c>
      <c r="D880" s="328"/>
      <c r="E880" s="328"/>
      <c r="F880" s="328"/>
      <c r="G880" s="328"/>
      <c r="H880" s="328"/>
      <c r="I880" s="328"/>
      <c r="J880" s="329">
        <v>6050005005208</v>
      </c>
      <c r="K880" s="330"/>
      <c r="L880" s="330"/>
      <c r="M880" s="330"/>
      <c r="N880" s="330"/>
      <c r="O880" s="330"/>
      <c r="P880" s="344" t="s">
        <v>685</v>
      </c>
      <c r="Q880" s="331"/>
      <c r="R880" s="331"/>
      <c r="S880" s="331"/>
      <c r="T880" s="331"/>
      <c r="U880" s="331"/>
      <c r="V880" s="331"/>
      <c r="W880" s="331"/>
      <c r="X880" s="331"/>
      <c r="Y880" s="332">
        <v>5</v>
      </c>
      <c r="Z880" s="333"/>
      <c r="AA880" s="333"/>
      <c r="AB880" s="334"/>
      <c r="AC880" s="335" t="s">
        <v>288</v>
      </c>
      <c r="AD880" s="336"/>
      <c r="AE880" s="336"/>
      <c r="AF880" s="336"/>
      <c r="AG880" s="336"/>
      <c r="AH880" s="337" t="s">
        <v>690</v>
      </c>
      <c r="AI880" s="338"/>
      <c r="AJ880" s="338"/>
      <c r="AK880" s="338"/>
      <c r="AL880" s="339" t="s">
        <v>691</v>
      </c>
      <c r="AM880" s="340"/>
      <c r="AN880" s="340"/>
      <c r="AO880" s="341"/>
      <c r="AP880" s="342" t="s">
        <v>680</v>
      </c>
      <c r="AQ880" s="342"/>
      <c r="AR880" s="342"/>
      <c r="AS880" s="342"/>
      <c r="AT880" s="342"/>
      <c r="AU880" s="342"/>
      <c r="AV880" s="342"/>
      <c r="AW880" s="342"/>
      <c r="AX880" s="342"/>
      <c r="AY880">
        <f>COUNTA($C$880)</f>
        <v>1</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idden="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219</v>
      </c>
      <c r="K910" s="346"/>
      <c r="L910" s="346"/>
      <c r="M910" s="346"/>
      <c r="N910" s="346"/>
      <c r="O910" s="346"/>
      <c r="P910" s="232" t="s">
        <v>195</v>
      </c>
      <c r="Q910" s="232"/>
      <c r="R910" s="232"/>
      <c r="S910" s="232"/>
      <c r="T910" s="232"/>
      <c r="U910" s="232"/>
      <c r="V910" s="232"/>
      <c r="W910" s="232"/>
      <c r="X910" s="232"/>
      <c r="Y910" s="347" t="s">
        <v>217</v>
      </c>
      <c r="Z910" s="348"/>
      <c r="AA910" s="348"/>
      <c r="AB910" s="348"/>
      <c r="AC910" s="137" t="s">
        <v>253</v>
      </c>
      <c r="AD910" s="137"/>
      <c r="AE910" s="137"/>
      <c r="AF910" s="137"/>
      <c r="AG910" s="137"/>
      <c r="AH910" s="347" t="s">
        <v>277</v>
      </c>
      <c r="AI910" s="345"/>
      <c r="AJ910" s="345"/>
      <c r="AK910" s="345"/>
      <c r="AL910" s="345" t="s">
        <v>21</v>
      </c>
      <c r="AM910" s="345"/>
      <c r="AN910" s="345"/>
      <c r="AO910" s="349"/>
      <c r="AP910" s="350" t="s">
        <v>220</v>
      </c>
      <c r="AQ910" s="350"/>
      <c r="AR910" s="350"/>
      <c r="AS910" s="350"/>
      <c r="AT910" s="350"/>
      <c r="AU910" s="350"/>
      <c r="AV910" s="350"/>
      <c r="AW910" s="350"/>
      <c r="AX910" s="350"/>
      <c r="AY910">
        <f t="shared" ref="AY910:AY911" si="119">$AY$908</f>
        <v>1</v>
      </c>
    </row>
    <row r="911" spans="1:51" ht="67.150000000000006" customHeight="1" x14ac:dyDescent="0.15">
      <c r="A911" s="355">
        <v>1</v>
      </c>
      <c r="B911" s="355">
        <v>1</v>
      </c>
      <c r="C911" s="343" t="s">
        <v>693</v>
      </c>
      <c r="D911" s="328"/>
      <c r="E911" s="328"/>
      <c r="F911" s="328"/>
      <c r="G911" s="328"/>
      <c r="H911" s="328"/>
      <c r="I911" s="328"/>
      <c r="J911" s="329">
        <v>3010401037091</v>
      </c>
      <c r="K911" s="330"/>
      <c r="L911" s="330"/>
      <c r="M911" s="330"/>
      <c r="N911" s="330"/>
      <c r="O911" s="330"/>
      <c r="P911" s="344" t="s">
        <v>699</v>
      </c>
      <c r="Q911" s="331"/>
      <c r="R911" s="331"/>
      <c r="S911" s="331"/>
      <c r="T911" s="331"/>
      <c r="U911" s="331"/>
      <c r="V911" s="331"/>
      <c r="W911" s="331"/>
      <c r="X911" s="331"/>
      <c r="Y911" s="332">
        <v>158</v>
      </c>
      <c r="Z911" s="333"/>
      <c r="AA911" s="333"/>
      <c r="AB911" s="334"/>
      <c r="AC911" s="335" t="s">
        <v>282</v>
      </c>
      <c r="AD911" s="336"/>
      <c r="AE911" s="336"/>
      <c r="AF911" s="336"/>
      <c r="AG911" s="336"/>
      <c r="AH911" s="351">
        <v>2</v>
      </c>
      <c r="AI911" s="352"/>
      <c r="AJ911" s="352"/>
      <c r="AK911" s="352"/>
      <c r="AL911" s="339">
        <v>100</v>
      </c>
      <c r="AM911" s="340"/>
      <c r="AN911" s="340"/>
      <c r="AO911" s="341"/>
      <c r="AP911" s="342" t="s">
        <v>688</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219</v>
      </c>
      <c r="K943" s="346"/>
      <c r="L943" s="346"/>
      <c r="M943" s="346"/>
      <c r="N943" s="346"/>
      <c r="O943" s="346"/>
      <c r="P943" s="232" t="s">
        <v>195</v>
      </c>
      <c r="Q943" s="232"/>
      <c r="R943" s="232"/>
      <c r="S943" s="232"/>
      <c r="T943" s="232"/>
      <c r="U943" s="232"/>
      <c r="V943" s="232"/>
      <c r="W943" s="232"/>
      <c r="X943" s="232"/>
      <c r="Y943" s="347" t="s">
        <v>217</v>
      </c>
      <c r="Z943" s="348"/>
      <c r="AA943" s="348"/>
      <c r="AB943" s="348"/>
      <c r="AC943" s="137" t="s">
        <v>253</v>
      </c>
      <c r="AD943" s="137"/>
      <c r="AE943" s="137"/>
      <c r="AF943" s="137"/>
      <c r="AG943" s="137"/>
      <c r="AH943" s="347" t="s">
        <v>277</v>
      </c>
      <c r="AI943" s="345"/>
      <c r="AJ943" s="345"/>
      <c r="AK943" s="345"/>
      <c r="AL943" s="345" t="s">
        <v>21</v>
      </c>
      <c r="AM943" s="345"/>
      <c r="AN943" s="345"/>
      <c r="AO943" s="349"/>
      <c r="AP943" s="350" t="s">
        <v>220</v>
      </c>
      <c r="AQ943" s="350"/>
      <c r="AR943" s="350"/>
      <c r="AS943" s="350"/>
      <c r="AT943" s="350"/>
      <c r="AU943" s="350"/>
      <c r="AV943" s="350"/>
      <c r="AW943" s="350"/>
      <c r="AX943" s="350"/>
      <c r="AY943">
        <f t="shared" ref="AY943:AY944" si="120">$AY$941</f>
        <v>1</v>
      </c>
    </row>
    <row r="944" spans="1:51" ht="30" customHeight="1" x14ac:dyDescent="0.15">
      <c r="A944" s="355">
        <v>1</v>
      </c>
      <c r="B944" s="355">
        <v>1</v>
      </c>
      <c r="C944" s="343" t="s">
        <v>710</v>
      </c>
      <c r="D944" s="328"/>
      <c r="E944" s="328"/>
      <c r="F944" s="328"/>
      <c r="G944" s="328"/>
      <c r="H944" s="328"/>
      <c r="I944" s="328"/>
      <c r="J944" s="329">
        <v>6010001030403</v>
      </c>
      <c r="K944" s="330"/>
      <c r="L944" s="330"/>
      <c r="M944" s="330"/>
      <c r="N944" s="330"/>
      <c r="O944" s="330"/>
      <c r="P944" s="344" t="s">
        <v>711</v>
      </c>
      <c r="Q944" s="331"/>
      <c r="R944" s="331"/>
      <c r="S944" s="331"/>
      <c r="T944" s="331"/>
      <c r="U944" s="331"/>
      <c r="V944" s="331"/>
      <c r="W944" s="331"/>
      <c r="X944" s="331"/>
      <c r="Y944" s="332">
        <v>131</v>
      </c>
      <c r="Z944" s="333"/>
      <c r="AA944" s="333"/>
      <c r="AB944" s="334"/>
      <c r="AC944" s="335" t="s">
        <v>282</v>
      </c>
      <c r="AD944" s="336"/>
      <c r="AE944" s="336"/>
      <c r="AF944" s="336"/>
      <c r="AG944" s="336"/>
      <c r="AH944" s="351">
        <v>2</v>
      </c>
      <c r="AI944" s="352"/>
      <c r="AJ944" s="352"/>
      <c r="AK944" s="352"/>
      <c r="AL944" s="339">
        <v>89</v>
      </c>
      <c r="AM944" s="340"/>
      <c r="AN944" s="340"/>
      <c r="AO944" s="341"/>
      <c r="AP944" s="342" t="s">
        <v>712</v>
      </c>
      <c r="AQ944" s="342"/>
      <c r="AR944" s="342"/>
      <c r="AS944" s="342"/>
      <c r="AT944" s="342"/>
      <c r="AU944" s="342"/>
      <c r="AV944" s="342"/>
      <c r="AW944" s="342"/>
      <c r="AX944" s="342"/>
      <c r="AY944">
        <f t="shared" si="120"/>
        <v>1</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219</v>
      </c>
      <c r="K976" s="346"/>
      <c r="L976" s="346"/>
      <c r="M976" s="346"/>
      <c r="N976" s="346"/>
      <c r="O976" s="346"/>
      <c r="P976" s="232" t="s">
        <v>195</v>
      </c>
      <c r="Q976" s="232"/>
      <c r="R976" s="232"/>
      <c r="S976" s="232"/>
      <c r="T976" s="232"/>
      <c r="U976" s="232"/>
      <c r="V976" s="232"/>
      <c r="W976" s="232"/>
      <c r="X976" s="232"/>
      <c r="Y976" s="347" t="s">
        <v>217</v>
      </c>
      <c r="Z976" s="348"/>
      <c r="AA976" s="348"/>
      <c r="AB976" s="348"/>
      <c r="AC976" s="137" t="s">
        <v>253</v>
      </c>
      <c r="AD976" s="137"/>
      <c r="AE976" s="137"/>
      <c r="AF976" s="137"/>
      <c r="AG976" s="137"/>
      <c r="AH976" s="347" t="s">
        <v>277</v>
      </c>
      <c r="AI976" s="345"/>
      <c r="AJ976" s="345"/>
      <c r="AK976" s="345"/>
      <c r="AL976" s="345" t="s">
        <v>21</v>
      </c>
      <c r="AM976" s="345"/>
      <c r="AN976" s="345"/>
      <c r="AO976" s="349"/>
      <c r="AP976" s="350" t="s">
        <v>220</v>
      </c>
      <c r="AQ976" s="350"/>
      <c r="AR976" s="350"/>
      <c r="AS976" s="350"/>
      <c r="AT976" s="350"/>
      <c r="AU976" s="350"/>
      <c r="AV976" s="350"/>
      <c r="AW976" s="350"/>
      <c r="AX976" s="350"/>
      <c r="AY976">
        <f t="shared" ref="AY976:AY977" si="121">$AY$974</f>
        <v>1</v>
      </c>
    </row>
    <row r="977" spans="1:51" ht="42" customHeight="1" x14ac:dyDescent="0.15">
      <c r="A977" s="355">
        <v>1</v>
      </c>
      <c r="B977" s="355">
        <v>1</v>
      </c>
      <c r="C977" s="343" t="s">
        <v>714</v>
      </c>
      <c r="D977" s="328"/>
      <c r="E977" s="328"/>
      <c r="F977" s="328"/>
      <c r="G977" s="328"/>
      <c r="H977" s="328"/>
      <c r="I977" s="328"/>
      <c r="J977" s="329">
        <v>2130001049402</v>
      </c>
      <c r="K977" s="330"/>
      <c r="L977" s="330"/>
      <c r="M977" s="330"/>
      <c r="N977" s="330"/>
      <c r="O977" s="330"/>
      <c r="P977" s="344" t="s">
        <v>707</v>
      </c>
      <c r="Q977" s="331"/>
      <c r="R977" s="331"/>
      <c r="S977" s="331"/>
      <c r="T977" s="331"/>
      <c r="U977" s="331"/>
      <c r="V977" s="331"/>
      <c r="W977" s="331"/>
      <c r="X977" s="331"/>
      <c r="Y977" s="332">
        <v>13</v>
      </c>
      <c r="Z977" s="333"/>
      <c r="AA977" s="333"/>
      <c r="AB977" s="334"/>
      <c r="AC977" s="335" t="s">
        <v>288</v>
      </c>
      <c r="AD977" s="336"/>
      <c r="AE977" s="336"/>
      <c r="AF977" s="336"/>
      <c r="AG977" s="336"/>
      <c r="AH977" s="351" t="s">
        <v>688</v>
      </c>
      <c r="AI977" s="352"/>
      <c r="AJ977" s="352"/>
      <c r="AK977" s="352"/>
      <c r="AL977" s="339" t="s">
        <v>688</v>
      </c>
      <c r="AM977" s="340"/>
      <c r="AN977" s="340"/>
      <c r="AO977" s="341"/>
      <c r="AP977" s="342" t="s">
        <v>688</v>
      </c>
      <c r="AQ977" s="342"/>
      <c r="AR977" s="342"/>
      <c r="AS977" s="342"/>
      <c r="AT977" s="342"/>
      <c r="AU977" s="342"/>
      <c r="AV977" s="342"/>
      <c r="AW977" s="342"/>
      <c r="AX977" s="342"/>
      <c r="AY977">
        <f t="shared" si="121"/>
        <v>1</v>
      </c>
    </row>
    <row r="978" spans="1:51" ht="48.75" customHeight="1" x14ac:dyDescent="0.15">
      <c r="A978" s="355">
        <v>2</v>
      </c>
      <c r="B978" s="355">
        <v>1</v>
      </c>
      <c r="C978" s="343" t="s">
        <v>715</v>
      </c>
      <c r="D978" s="328"/>
      <c r="E978" s="328"/>
      <c r="F978" s="328"/>
      <c r="G978" s="328"/>
      <c r="H978" s="328"/>
      <c r="I978" s="328"/>
      <c r="J978" s="329">
        <v>7010001079695</v>
      </c>
      <c r="K978" s="330"/>
      <c r="L978" s="330"/>
      <c r="M978" s="330"/>
      <c r="N978" s="330"/>
      <c r="O978" s="330"/>
      <c r="P978" s="344" t="s">
        <v>718</v>
      </c>
      <c r="Q978" s="331"/>
      <c r="R978" s="331"/>
      <c r="S978" s="331"/>
      <c r="T978" s="331"/>
      <c r="U978" s="331"/>
      <c r="V978" s="331"/>
      <c r="W978" s="331"/>
      <c r="X978" s="331"/>
      <c r="Y978" s="332">
        <v>6</v>
      </c>
      <c r="Z978" s="333"/>
      <c r="AA978" s="333"/>
      <c r="AB978" s="334"/>
      <c r="AC978" s="335" t="s">
        <v>288</v>
      </c>
      <c r="AD978" s="336"/>
      <c r="AE978" s="336"/>
      <c r="AF978" s="336"/>
      <c r="AG978" s="336"/>
      <c r="AH978" s="351" t="s">
        <v>688</v>
      </c>
      <c r="AI978" s="352"/>
      <c r="AJ978" s="352"/>
      <c r="AK978" s="352"/>
      <c r="AL978" s="339" t="s">
        <v>688</v>
      </c>
      <c r="AM978" s="340"/>
      <c r="AN978" s="340"/>
      <c r="AO978" s="341"/>
      <c r="AP978" s="342" t="s">
        <v>688</v>
      </c>
      <c r="AQ978" s="342"/>
      <c r="AR978" s="342"/>
      <c r="AS978" s="342"/>
      <c r="AT978" s="342"/>
      <c r="AU978" s="342"/>
      <c r="AV978" s="342"/>
      <c r="AW978" s="342"/>
      <c r="AX978" s="342"/>
      <c r="AY978">
        <f>COUNTA($C$978)</f>
        <v>1</v>
      </c>
    </row>
    <row r="979" spans="1:51" ht="71.25" customHeight="1" x14ac:dyDescent="0.15">
      <c r="A979" s="355">
        <v>3</v>
      </c>
      <c r="B979" s="355">
        <v>1</v>
      </c>
      <c r="C979" s="343" t="s">
        <v>719</v>
      </c>
      <c r="D979" s="328"/>
      <c r="E979" s="328"/>
      <c r="F979" s="328"/>
      <c r="G979" s="328"/>
      <c r="H979" s="328"/>
      <c r="I979" s="328"/>
      <c r="J979" s="329">
        <v>7010001012532</v>
      </c>
      <c r="K979" s="330"/>
      <c r="L979" s="330"/>
      <c r="M979" s="330"/>
      <c r="N979" s="330"/>
      <c r="O979" s="330"/>
      <c r="P979" s="344" t="s">
        <v>717</v>
      </c>
      <c r="Q979" s="331"/>
      <c r="R979" s="331"/>
      <c r="S979" s="331"/>
      <c r="T979" s="331"/>
      <c r="U979" s="331"/>
      <c r="V979" s="331"/>
      <c r="W979" s="331"/>
      <c r="X979" s="331"/>
      <c r="Y979" s="332">
        <v>4</v>
      </c>
      <c r="Z979" s="333"/>
      <c r="AA979" s="333"/>
      <c r="AB979" s="334"/>
      <c r="AC979" s="335" t="s">
        <v>288</v>
      </c>
      <c r="AD979" s="336"/>
      <c r="AE979" s="336"/>
      <c r="AF979" s="336"/>
      <c r="AG979" s="336"/>
      <c r="AH979" s="351" t="s">
        <v>688</v>
      </c>
      <c r="AI979" s="352"/>
      <c r="AJ979" s="352"/>
      <c r="AK979" s="352"/>
      <c r="AL979" s="339" t="s">
        <v>688</v>
      </c>
      <c r="AM979" s="340"/>
      <c r="AN979" s="340"/>
      <c r="AO979" s="341"/>
      <c r="AP979" s="342" t="s">
        <v>688</v>
      </c>
      <c r="AQ979" s="342"/>
      <c r="AR979" s="342"/>
      <c r="AS979" s="342"/>
      <c r="AT979" s="342"/>
      <c r="AU979" s="342"/>
      <c r="AV979" s="342"/>
      <c r="AW979" s="342"/>
      <c r="AX979" s="342"/>
      <c r="AY979">
        <f>COUNTA($C$979)</f>
        <v>1</v>
      </c>
    </row>
    <row r="980" spans="1:51" ht="30" customHeight="1" x14ac:dyDescent="0.15">
      <c r="A980" s="355">
        <v>4</v>
      </c>
      <c r="B980" s="355">
        <v>1</v>
      </c>
      <c r="C980" s="343" t="s">
        <v>713</v>
      </c>
      <c r="D980" s="328"/>
      <c r="E980" s="328"/>
      <c r="F980" s="328"/>
      <c r="G980" s="328"/>
      <c r="H980" s="328"/>
      <c r="I980" s="328"/>
      <c r="J980" s="329">
        <v>2120001094993</v>
      </c>
      <c r="K980" s="330"/>
      <c r="L980" s="330"/>
      <c r="M980" s="330"/>
      <c r="N980" s="330"/>
      <c r="O980" s="330"/>
      <c r="P980" s="344" t="s">
        <v>716</v>
      </c>
      <c r="Q980" s="331"/>
      <c r="R980" s="331"/>
      <c r="S980" s="331"/>
      <c r="T980" s="331"/>
      <c r="U980" s="331"/>
      <c r="V980" s="331"/>
      <c r="W980" s="331"/>
      <c r="X980" s="331"/>
      <c r="Y980" s="332">
        <v>3</v>
      </c>
      <c r="Z980" s="333"/>
      <c r="AA980" s="333"/>
      <c r="AB980" s="334"/>
      <c r="AC980" s="335" t="s">
        <v>288</v>
      </c>
      <c r="AD980" s="336"/>
      <c r="AE980" s="336"/>
      <c r="AF980" s="336"/>
      <c r="AG980" s="336"/>
      <c r="AH980" s="351" t="s">
        <v>688</v>
      </c>
      <c r="AI980" s="352"/>
      <c r="AJ980" s="352"/>
      <c r="AK980" s="352"/>
      <c r="AL980" s="339" t="s">
        <v>688</v>
      </c>
      <c r="AM980" s="340"/>
      <c r="AN980" s="340"/>
      <c r="AO980" s="341"/>
      <c r="AP980" s="342" t="s">
        <v>688</v>
      </c>
      <c r="AQ980" s="342"/>
      <c r="AR980" s="342"/>
      <c r="AS980" s="342"/>
      <c r="AT980" s="342"/>
      <c r="AU980" s="342"/>
      <c r="AV980" s="342"/>
      <c r="AW980" s="342"/>
      <c r="AX980" s="342"/>
      <c r="AY980">
        <f>COUNTA($C$980)</f>
        <v>1</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51" t="s">
        <v>688</v>
      </c>
      <c r="AI981" s="352"/>
      <c r="AJ981" s="352"/>
      <c r="AK981" s="352"/>
      <c r="AL981" s="339"/>
      <c r="AM981" s="340"/>
      <c r="AN981" s="340"/>
      <c r="AO981" s="341"/>
      <c r="AP981" s="342" t="s">
        <v>688</v>
      </c>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51" t="s">
        <v>688</v>
      </c>
      <c r="AI982" s="352"/>
      <c r="AJ982" s="352"/>
      <c r="AK982" s="352"/>
      <c r="AL982" s="339"/>
      <c r="AM982" s="340"/>
      <c r="AN982" s="340"/>
      <c r="AO982" s="341"/>
      <c r="AP982" s="342" t="s">
        <v>688</v>
      </c>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51" t="s">
        <v>688</v>
      </c>
      <c r="AI983" s="352"/>
      <c r="AJ983" s="352"/>
      <c r="AK983" s="352"/>
      <c r="AL983" s="339"/>
      <c r="AM983" s="340"/>
      <c r="AN983" s="340"/>
      <c r="AO983" s="341"/>
      <c r="AP983" s="342" t="s">
        <v>688</v>
      </c>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51" t="s">
        <v>688</v>
      </c>
      <c r="AI984" s="352"/>
      <c r="AJ984" s="352"/>
      <c r="AK984" s="352"/>
      <c r="AL984" s="339"/>
      <c r="AM984" s="340"/>
      <c r="AN984" s="340"/>
      <c r="AO984" s="341"/>
      <c r="AP984" s="342" t="s">
        <v>688</v>
      </c>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51" t="s">
        <v>688</v>
      </c>
      <c r="AI985" s="352"/>
      <c r="AJ985" s="352"/>
      <c r="AK985" s="352"/>
      <c r="AL985" s="339"/>
      <c r="AM985" s="340"/>
      <c r="AN985" s="340"/>
      <c r="AO985" s="341"/>
      <c r="AP985" s="342" t="s">
        <v>688</v>
      </c>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51" t="s">
        <v>688</v>
      </c>
      <c r="AI986" s="352"/>
      <c r="AJ986" s="352"/>
      <c r="AK986" s="352"/>
      <c r="AL986" s="339"/>
      <c r="AM986" s="340"/>
      <c r="AN986" s="340"/>
      <c r="AO986" s="341"/>
      <c r="AP986" s="342" t="s">
        <v>688</v>
      </c>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51" t="s">
        <v>688</v>
      </c>
      <c r="AI987" s="352"/>
      <c r="AJ987" s="352"/>
      <c r="AK987" s="352"/>
      <c r="AL987" s="339"/>
      <c r="AM987" s="340"/>
      <c r="AN987" s="340"/>
      <c r="AO987" s="341"/>
      <c r="AP987" s="342" t="s">
        <v>688</v>
      </c>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51" t="s">
        <v>688</v>
      </c>
      <c r="AI988" s="352"/>
      <c r="AJ988" s="352"/>
      <c r="AK988" s="352"/>
      <c r="AL988" s="339"/>
      <c r="AM988" s="340"/>
      <c r="AN988" s="340"/>
      <c r="AO988" s="341"/>
      <c r="AP988" s="342" t="s">
        <v>688</v>
      </c>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51" t="s">
        <v>688</v>
      </c>
      <c r="AI989" s="352"/>
      <c r="AJ989" s="352"/>
      <c r="AK989" s="352"/>
      <c r="AL989" s="339"/>
      <c r="AM989" s="340"/>
      <c r="AN989" s="340"/>
      <c r="AO989" s="341"/>
      <c r="AP989" s="342" t="s">
        <v>688</v>
      </c>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51" t="s">
        <v>688</v>
      </c>
      <c r="AI990" s="352"/>
      <c r="AJ990" s="352"/>
      <c r="AK990" s="352"/>
      <c r="AL990" s="339"/>
      <c r="AM990" s="340"/>
      <c r="AN990" s="340"/>
      <c r="AO990" s="341"/>
      <c r="AP990" s="342" t="s">
        <v>688</v>
      </c>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51" t="s">
        <v>688</v>
      </c>
      <c r="AI991" s="352"/>
      <c r="AJ991" s="352"/>
      <c r="AK991" s="352"/>
      <c r="AL991" s="339"/>
      <c r="AM991" s="340"/>
      <c r="AN991" s="340"/>
      <c r="AO991" s="341"/>
      <c r="AP991" s="342" t="s">
        <v>688</v>
      </c>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51" t="s">
        <v>688</v>
      </c>
      <c r="AI992" s="352"/>
      <c r="AJ992" s="352"/>
      <c r="AK992" s="352"/>
      <c r="AL992" s="339"/>
      <c r="AM992" s="340"/>
      <c r="AN992" s="340"/>
      <c r="AO992" s="341"/>
      <c r="AP992" s="342" t="s">
        <v>688</v>
      </c>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51" t="s">
        <v>688</v>
      </c>
      <c r="AI993" s="352"/>
      <c r="AJ993" s="352"/>
      <c r="AK993" s="352"/>
      <c r="AL993" s="339"/>
      <c r="AM993" s="340"/>
      <c r="AN993" s="340"/>
      <c r="AO993" s="341"/>
      <c r="AP993" s="342" t="s">
        <v>688</v>
      </c>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51" t="s">
        <v>688</v>
      </c>
      <c r="AI994" s="352"/>
      <c r="AJ994" s="352"/>
      <c r="AK994" s="352"/>
      <c r="AL994" s="339"/>
      <c r="AM994" s="340"/>
      <c r="AN994" s="340"/>
      <c r="AO994" s="341"/>
      <c r="AP994" s="342" t="s">
        <v>688</v>
      </c>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51" t="s">
        <v>688</v>
      </c>
      <c r="AI995" s="352"/>
      <c r="AJ995" s="352"/>
      <c r="AK995" s="352"/>
      <c r="AL995" s="339"/>
      <c r="AM995" s="340"/>
      <c r="AN995" s="340"/>
      <c r="AO995" s="341"/>
      <c r="AP995" s="342" t="s">
        <v>688</v>
      </c>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51" t="s">
        <v>688</v>
      </c>
      <c r="AI996" s="352"/>
      <c r="AJ996" s="352"/>
      <c r="AK996" s="352"/>
      <c r="AL996" s="339"/>
      <c r="AM996" s="340"/>
      <c r="AN996" s="340"/>
      <c r="AO996" s="341"/>
      <c r="AP996" s="342" t="s">
        <v>688</v>
      </c>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51" t="s">
        <v>688</v>
      </c>
      <c r="AI997" s="352"/>
      <c r="AJ997" s="352"/>
      <c r="AK997" s="352"/>
      <c r="AL997" s="339"/>
      <c r="AM997" s="340"/>
      <c r="AN997" s="340"/>
      <c r="AO997" s="341"/>
      <c r="AP997" s="342" t="s">
        <v>688</v>
      </c>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51" t="s">
        <v>688</v>
      </c>
      <c r="AI998" s="352"/>
      <c r="AJ998" s="352"/>
      <c r="AK998" s="352"/>
      <c r="AL998" s="339"/>
      <c r="AM998" s="340"/>
      <c r="AN998" s="340"/>
      <c r="AO998" s="341"/>
      <c r="AP998" s="342" t="s">
        <v>688</v>
      </c>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51" t="s">
        <v>688</v>
      </c>
      <c r="AI999" s="352"/>
      <c r="AJ999" s="352"/>
      <c r="AK999" s="352"/>
      <c r="AL999" s="339"/>
      <c r="AM999" s="340"/>
      <c r="AN999" s="340"/>
      <c r="AO999" s="341"/>
      <c r="AP999" s="342" t="s">
        <v>688</v>
      </c>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51" t="s">
        <v>688</v>
      </c>
      <c r="AI1000" s="352"/>
      <c r="AJ1000" s="352"/>
      <c r="AK1000" s="352"/>
      <c r="AL1000" s="339"/>
      <c r="AM1000" s="340"/>
      <c r="AN1000" s="340"/>
      <c r="AO1000" s="341"/>
      <c r="AP1000" s="342" t="s">
        <v>688</v>
      </c>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51" t="s">
        <v>688</v>
      </c>
      <c r="AI1001" s="352"/>
      <c r="AJ1001" s="352"/>
      <c r="AK1001" s="352"/>
      <c r="AL1001" s="339"/>
      <c r="AM1001" s="340"/>
      <c r="AN1001" s="340"/>
      <c r="AO1001" s="341"/>
      <c r="AP1001" s="342" t="s">
        <v>688</v>
      </c>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51" t="s">
        <v>688</v>
      </c>
      <c r="AI1002" s="352"/>
      <c r="AJ1002" s="352"/>
      <c r="AK1002" s="352"/>
      <c r="AL1002" s="339"/>
      <c r="AM1002" s="340"/>
      <c r="AN1002" s="340"/>
      <c r="AO1002" s="341"/>
      <c r="AP1002" s="342" t="s">
        <v>688</v>
      </c>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51" t="s">
        <v>688</v>
      </c>
      <c r="AI1003" s="352"/>
      <c r="AJ1003" s="352"/>
      <c r="AK1003" s="352"/>
      <c r="AL1003" s="339"/>
      <c r="AM1003" s="340"/>
      <c r="AN1003" s="340"/>
      <c r="AO1003" s="341"/>
      <c r="AP1003" s="342" t="s">
        <v>688</v>
      </c>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51" t="s">
        <v>688</v>
      </c>
      <c r="AI1004" s="352"/>
      <c r="AJ1004" s="352"/>
      <c r="AK1004" s="352"/>
      <c r="AL1004" s="339"/>
      <c r="AM1004" s="340"/>
      <c r="AN1004" s="340"/>
      <c r="AO1004" s="341"/>
      <c r="AP1004" s="342" t="s">
        <v>688</v>
      </c>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51" t="s">
        <v>688</v>
      </c>
      <c r="AI1005" s="352"/>
      <c r="AJ1005" s="352"/>
      <c r="AK1005" s="352"/>
      <c r="AL1005" s="339"/>
      <c r="AM1005" s="340"/>
      <c r="AN1005" s="340"/>
      <c r="AO1005" s="341"/>
      <c r="AP1005" s="342" t="s">
        <v>688</v>
      </c>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51" t="s">
        <v>688</v>
      </c>
      <c r="AI1006" s="352"/>
      <c r="AJ1006" s="352"/>
      <c r="AK1006" s="352"/>
      <c r="AL1006" s="339"/>
      <c r="AM1006" s="340"/>
      <c r="AN1006" s="340"/>
      <c r="AO1006" s="341"/>
      <c r="AP1006" s="342" t="s">
        <v>688</v>
      </c>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7" t="s">
        <v>219</v>
      </c>
      <c r="K1009" s="346"/>
      <c r="L1009" s="346"/>
      <c r="M1009" s="346"/>
      <c r="N1009" s="346"/>
      <c r="O1009" s="346"/>
      <c r="P1009" s="232" t="s">
        <v>195</v>
      </c>
      <c r="Q1009" s="232"/>
      <c r="R1009" s="232"/>
      <c r="S1009" s="232"/>
      <c r="T1009" s="232"/>
      <c r="U1009" s="232"/>
      <c r="V1009" s="232"/>
      <c r="W1009" s="232"/>
      <c r="X1009" s="232"/>
      <c r="Y1009" s="347" t="s">
        <v>217</v>
      </c>
      <c r="Z1009" s="348"/>
      <c r="AA1009" s="348"/>
      <c r="AB1009" s="348"/>
      <c r="AC1009" s="137" t="s">
        <v>253</v>
      </c>
      <c r="AD1009" s="137"/>
      <c r="AE1009" s="137"/>
      <c r="AF1009" s="137"/>
      <c r="AG1009" s="137"/>
      <c r="AH1009" s="347" t="s">
        <v>277</v>
      </c>
      <c r="AI1009" s="345"/>
      <c r="AJ1009" s="345"/>
      <c r="AK1009" s="345"/>
      <c r="AL1009" s="345" t="s">
        <v>21</v>
      </c>
      <c r="AM1009" s="345"/>
      <c r="AN1009" s="345"/>
      <c r="AO1009" s="349"/>
      <c r="AP1009" s="350" t="s">
        <v>220</v>
      </c>
      <c r="AQ1009" s="350"/>
      <c r="AR1009" s="350"/>
      <c r="AS1009" s="350"/>
      <c r="AT1009" s="350"/>
      <c r="AU1009" s="350"/>
      <c r="AV1009" s="350"/>
      <c r="AW1009" s="350"/>
      <c r="AX1009" s="350"/>
      <c r="AY1009">
        <f t="shared" ref="AY1009:AY1010" si="122">$AY$1007</f>
        <v>1</v>
      </c>
    </row>
    <row r="1010" spans="1:51" ht="39.75" customHeight="1" x14ac:dyDescent="0.15">
      <c r="A1010" s="355">
        <v>1</v>
      </c>
      <c r="B1010" s="355">
        <v>1</v>
      </c>
      <c r="C1010" s="343" t="s">
        <v>728</v>
      </c>
      <c r="D1010" s="328"/>
      <c r="E1010" s="328"/>
      <c r="F1010" s="328"/>
      <c r="G1010" s="328"/>
      <c r="H1010" s="328"/>
      <c r="I1010" s="328"/>
      <c r="J1010" s="329">
        <v>9010001027685</v>
      </c>
      <c r="K1010" s="330"/>
      <c r="L1010" s="330"/>
      <c r="M1010" s="330"/>
      <c r="N1010" s="330"/>
      <c r="O1010" s="330"/>
      <c r="P1010" s="344" t="s">
        <v>729</v>
      </c>
      <c r="Q1010" s="331"/>
      <c r="R1010" s="331"/>
      <c r="S1010" s="331"/>
      <c r="T1010" s="331"/>
      <c r="U1010" s="331"/>
      <c r="V1010" s="331"/>
      <c r="W1010" s="331"/>
      <c r="X1010" s="331"/>
      <c r="Y1010" s="332">
        <v>143</v>
      </c>
      <c r="Z1010" s="333"/>
      <c r="AA1010" s="333"/>
      <c r="AB1010" s="334"/>
      <c r="AC1010" s="335" t="s">
        <v>282</v>
      </c>
      <c r="AD1010" s="336"/>
      <c r="AE1010" s="336"/>
      <c r="AF1010" s="336"/>
      <c r="AG1010" s="336"/>
      <c r="AH1010" s="351">
        <v>2</v>
      </c>
      <c r="AI1010" s="352"/>
      <c r="AJ1010" s="352"/>
      <c r="AK1010" s="352"/>
      <c r="AL1010" s="339">
        <v>95</v>
      </c>
      <c r="AM1010" s="340"/>
      <c r="AN1010" s="340"/>
      <c r="AO1010" s="341"/>
      <c r="AP1010" s="342" t="s">
        <v>688</v>
      </c>
      <c r="AQ1010" s="342"/>
      <c r="AR1010" s="342"/>
      <c r="AS1010" s="342"/>
      <c r="AT1010" s="342"/>
      <c r="AU1010" s="342"/>
      <c r="AV1010" s="342"/>
      <c r="AW1010" s="342"/>
      <c r="AX1010" s="342"/>
      <c r="AY1010">
        <f t="shared" si="122"/>
        <v>1</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5"/>
      <c r="B1042" s="345"/>
      <c r="C1042" s="345" t="s">
        <v>26</v>
      </c>
      <c r="D1042" s="345"/>
      <c r="E1042" s="345"/>
      <c r="F1042" s="345"/>
      <c r="G1042" s="345"/>
      <c r="H1042" s="345"/>
      <c r="I1042" s="345"/>
      <c r="J1042" s="137" t="s">
        <v>219</v>
      </c>
      <c r="K1042" s="346"/>
      <c r="L1042" s="346"/>
      <c r="M1042" s="346"/>
      <c r="N1042" s="346"/>
      <c r="O1042" s="346"/>
      <c r="P1042" s="232" t="s">
        <v>195</v>
      </c>
      <c r="Q1042" s="232"/>
      <c r="R1042" s="232"/>
      <c r="S1042" s="232"/>
      <c r="T1042" s="232"/>
      <c r="U1042" s="232"/>
      <c r="V1042" s="232"/>
      <c r="W1042" s="232"/>
      <c r="X1042" s="232"/>
      <c r="Y1042" s="347" t="s">
        <v>217</v>
      </c>
      <c r="Z1042" s="348"/>
      <c r="AA1042" s="348"/>
      <c r="AB1042" s="348"/>
      <c r="AC1042" s="137" t="s">
        <v>253</v>
      </c>
      <c r="AD1042" s="137"/>
      <c r="AE1042" s="137"/>
      <c r="AF1042" s="137"/>
      <c r="AG1042" s="137"/>
      <c r="AH1042" s="347" t="s">
        <v>277</v>
      </c>
      <c r="AI1042" s="345"/>
      <c r="AJ1042" s="345"/>
      <c r="AK1042" s="345"/>
      <c r="AL1042" s="345" t="s">
        <v>21</v>
      </c>
      <c r="AM1042" s="345"/>
      <c r="AN1042" s="345"/>
      <c r="AO1042" s="349"/>
      <c r="AP1042" s="350" t="s">
        <v>220</v>
      </c>
      <c r="AQ1042" s="350"/>
      <c r="AR1042" s="350"/>
      <c r="AS1042" s="350"/>
      <c r="AT1042" s="350"/>
      <c r="AU1042" s="350"/>
      <c r="AV1042" s="350"/>
      <c r="AW1042" s="350"/>
      <c r="AX1042" s="350"/>
      <c r="AY1042">
        <f t="shared" ref="AY1042:AY1043" si="123">$AY$1040</f>
        <v>1</v>
      </c>
    </row>
    <row r="1043" spans="1:51" ht="30" customHeight="1" x14ac:dyDescent="0.15">
      <c r="A1043" s="355">
        <v>1</v>
      </c>
      <c r="B1043" s="355">
        <v>1</v>
      </c>
      <c r="C1043" s="343" t="s">
        <v>730</v>
      </c>
      <c r="D1043" s="328"/>
      <c r="E1043" s="328"/>
      <c r="F1043" s="328"/>
      <c r="G1043" s="328"/>
      <c r="H1043" s="328"/>
      <c r="I1043" s="328"/>
      <c r="J1043" s="329">
        <v>4010005018545</v>
      </c>
      <c r="K1043" s="330"/>
      <c r="L1043" s="330"/>
      <c r="M1043" s="330"/>
      <c r="N1043" s="330"/>
      <c r="O1043" s="330"/>
      <c r="P1043" s="344" t="s">
        <v>726</v>
      </c>
      <c r="Q1043" s="331"/>
      <c r="R1043" s="331"/>
      <c r="S1043" s="331"/>
      <c r="T1043" s="331"/>
      <c r="U1043" s="331"/>
      <c r="V1043" s="331"/>
      <c r="W1043" s="331"/>
      <c r="X1043" s="331"/>
      <c r="Y1043" s="332">
        <v>8</v>
      </c>
      <c r="Z1043" s="333"/>
      <c r="AA1043" s="333"/>
      <c r="AB1043" s="334"/>
      <c r="AC1043" s="335" t="s">
        <v>288</v>
      </c>
      <c r="AD1043" s="336"/>
      <c r="AE1043" s="336"/>
      <c r="AF1043" s="336"/>
      <c r="AG1043" s="336"/>
      <c r="AH1043" s="351" t="s">
        <v>688</v>
      </c>
      <c r="AI1043" s="352"/>
      <c r="AJ1043" s="352"/>
      <c r="AK1043" s="352"/>
      <c r="AL1043" s="339" t="s">
        <v>688</v>
      </c>
      <c r="AM1043" s="340"/>
      <c r="AN1043" s="340"/>
      <c r="AO1043" s="341"/>
      <c r="AP1043" s="342" t="s">
        <v>688</v>
      </c>
      <c r="AQ1043" s="342"/>
      <c r="AR1043" s="342"/>
      <c r="AS1043" s="342"/>
      <c r="AT1043" s="342"/>
      <c r="AU1043" s="342"/>
      <c r="AV1043" s="342"/>
      <c r="AW1043" s="342"/>
      <c r="AX1043" s="342"/>
      <c r="AY1043">
        <f t="shared" si="123"/>
        <v>1</v>
      </c>
    </row>
    <row r="1044" spans="1:51" ht="30" customHeight="1" x14ac:dyDescent="0.15">
      <c r="A1044" s="355">
        <v>2</v>
      </c>
      <c r="B1044" s="355">
        <v>1</v>
      </c>
      <c r="C1044" s="343" t="s">
        <v>731</v>
      </c>
      <c r="D1044" s="328"/>
      <c r="E1044" s="328"/>
      <c r="F1044" s="328"/>
      <c r="G1044" s="328"/>
      <c r="H1044" s="328"/>
      <c r="I1044" s="328"/>
      <c r="J1044" s="329">
        <v>7010001042703</v>
      </c>
      <c r="K1044" s="330"/>
      <c r="L1044" s="330"/>
      <c r="M1044" s="330"/>
      <c r="N1044" s="330"/>
      <c r="O1044" s="330"/>
      <c r="P1044" s="344" t="s">
        <v>736</v>
      </c>
      <c r="Q1044" s="331"/>
      <c r="R1044" s="331"/>
      <c r="S1044" s="331"/>
      <c r="T1044" s="331"/>
      <c r="U1044" s="331"/>
      <c r="V1044" s="331"/>
      <c r="W1044" s="331"/>
      <c r="X1044" s="331"/>
      <c r="Y1044" s="332">
        <v>5</v>
      </c>
      <c r="Z1044" s="333"/>
      <c r="AA1044" s="333"/>
      <c r="AB1044" s="334"/>
      <c r="AC1044" s="335" t="s">
        <v>288</v>
      </c>
      <c r="AD1044" s="336"/>
      <c r="AE1044" s="336"/>
      <c r="AF1044" s="336"/>
      <c r="AG1044" s="336"/>
      <c r="AH1044" s="351" t="s">
        <v>688</v>
      </c>
      <c r="AI1044" s="352"/>
      <c r="AJ1044" s="352"/>
      <c r="AK1044" s="352"/>
      <c r="AL1044" s="339" t="s">
        <v>688</v>
      </c>
      <c r="AM1044" s="340"/>
      <c r="AN1044" s="340"/>
      <c r="AO1044" s="341"/>
      <c r="AP1044" s="342" t="s">
        <v>688</v>
      </c>
      <c r="AQ1044" s="342"/>
      <c r="AR1044" s="342"/>
      <c r="AS1044" s="342"/>
      <c r="AT1044" s="342"/>
      <c r="AU1044" s="342"/>
      <c r="AV1044" s="342"/>
      <c r="AW1044" s="342"/>
      <c r="AX1044" s="342"/>
      <c r="AY1044">
        <f>COUNTA($C$1044)</f>
        <v>1</v>
      </c>
    </row>
    <row r="1045" spans="1:51" ht="30" customHeight="1" x14ac:dyDescent="0.15">
      <c r="A1045" s="355">
        <v>3</v>
      </c>
      <c r="B1045" s="355">
        <v>1</v>
      </c>
      <c r="C1045" s="343" t="s">
        <v>732</v>
      </c>
      <c r="D1045" s="328"/>
      <c r="E1045" s="328"/>
      <c r="F1045" s="328"/>
      <c r="G1045" s="328"/>
      <c r="H1045" s="328"/>
      <c r="I1045" s="328"/>
      <c r="J1045" s="329">
        <v>7013401000164</v>
      </c>
      <c r="K1045" s="330"/>
      <c r="L1045" s="330"/>
      <c r="M1045" s="330"/>
      <c r="N1045" s="330"/>
      <c r="O1045" s="330"/>
      <c r="P1045" s="344" t="s">
        <v>735</v>
      </c>
      <c r="Q1045" s="331"/>
      <c r="R1045" s="331"/>
      <c r="S1045" s="331"/>
      <c r="T1045" s="331"/>
      <c r="U1045" s="331"/>
      <c r="V1045" s="331"/>
      <c r="W1045" s="331"/>
      <c r="X1045" s="331"/>
      <c r="Y1045" s="332">
        <v>5</v>
      </c>
      <c r="Z1045" s="333"/>
      <c r="AA1045" s="333"/>
      <c r="AB1045" s="334"/>
      <c r="AC1045" s="335" t="s">
        <v>288</v>
      </c>
      <c r="AD1045" s="336"/>
      <c r="AE1045" s="336"/>
      <c r="AF1045" s="336"/>
      <c r="AG1045" s="336"/>
      <c r="AH1045" s="351" t="s">
        <v>688</v>
      </c>
      <c r="AI1045" s="352"/>
      <c r="AJ1045" s="352"/>
      <c r="AK1045" s="352"/>
      <c r="AL1045" s="339" t="s">
        <v>688</v>
      </c>
      <c r="AM1045" s="340"/>
      <c r="AN1045" s="340"/>
      <c r="AO1045" s="341"/>
      <c r="AP1045" s="342" t="s">
        <v>688</v>
      </c>
      <c r="AQ1045" s="342"/>
      <c r="AR1045" s="342"/>
      <c r="AS1045" s="342"/>
      <c r="AT1045" s="342"/>
      <c r="AU1045" s="342"/>
      <c r="AV1045" s="342"/>
      <c r="AW1045" s="342"/>
      <c r="AX1045" s="342"/>
      <c r="AY1045">
        <f>COUNTA($C$1045)</f>
        <v>1</v>
      </c>
    </row>
    <row r="1046" spans="1:51" ht="41.25" customHeight="1" x14ac:dyDescent="0.15">
      <c r="A1046" s="355">
        <v>4</v>
      </c>
      <c r="B1046" s="355">
        <v>1</v>
      </c>
      <c r="C1046" s="343" t="s">
        <v>733</v>
      </c>
      <c r="D1046" s="328"/>
      <c r="E1046" s="328"/>
      <c r="F1046" s="328"/>
      <c r="G1046" s="328"/>
      <c r="H1046" s="328"/>
      <c r="I1046" s="328"/>
      <c r="J1046" s="329">
        <v>4120905002554</v>
      </c>
      <c r="K1046" s="330"/>
      <c r="L1046" s="330"/>
      <c r="M1046" s="330"/>
      <c r="N1046" s="330"/>
      <c r="O1046" s="330"/>
      <c r="P1046" s="344" t="s">
        <v>734</v>
      </c>
      <c r="Q1046" s="331"/>
      <c r="R1046" s="331"/>
      <c r="S1046" s="331"/>
      <c r="T1046" s="331"/>
      <c r="U1046" s="331"/>
      <c r="V1046" s="331"/>
      <c r="W1046" s="331"/>
      <c r="X1046" s="331"/>
      <c r="Y1046" s="332">
        <v>3</v>
      </c>
      <c r="Z1046" s="333"/>
      <c r="AA1046" s="333"/>
      <c r="AB1046" s="334"/>
      <c r="AC1046" s="335" t="s">
        <v>288</v>
      </c>
      <c r="AD1046" s="336"/>
      <c r="AE1046" s="336"/>
      <c r="AF1046" s="336"/>
      <c r="AG1046" s="336"/>
      <c r="AH1046" s="351" t="s">
        <v>688</v>
      </c>
      <c r="AI1046" s="352"/>
      <c r="AJ1046" s="352"/>
      <c r="AK1046" s="352"/>
      <c r="AL1046" s="339" t="s">
        <v>688</v>
      </c>
      <c r="AM1046" s="340"/>
      <c r="AN1046" s="340"/>
      <c r="AO1046" s="341"/>
      <c r="AP1046" s="342" t="s">
        <v>688</v>
      </c>
      <c r="AQ1046" s="342"/>
      <c r="AR1046" s="342"/>
      <c r="AS1046" s="342"/>
      <c r="AT1046" s="342"/>
      <c r="AU1046" s="342"/>
      <c r="AV1046" s="342"/>
      <c r="AW1046" s="342"/>
      <c r="AX1046" s="342"/>
      <c r="AY1046">
        <f>COUNTA($C$1046)</f>
        <v>1</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45"/>
      <c r="B1075" s="345"/>
      <c r="C1075" s="345" t="s">
        <v>26</v>
      </c>
      <c r="D1075" s="345"/>
      <c r="E1075" s="345"/>
      <c r="F1075" s="345"/>
      <c r="G1075" s="345"/>
      <c r="H1075" s="345"/>
      <c r="I1075" s="345"/>
      <c r="J1075" s="137" t="s">
        <v>219</v>
      </c>
      <c r="K1075" s="346"/>
      <c r="L1075" s="346"/>
      <c r="M1075" s="346"/>
      <c r="N1075" s="346"/>
      <c r="O1075" s="346"/>
      <c r="P1075" s="232" t="s">
        <v>195</v>
      </c>
      <c r="Q1075" s="232"/>
      <c r="R1075" s="232"/>
      <c r="S1075" s="232"/>
      <c r="T1075" s="232"/>
      <c r="U1075" s="232"/>
      <c r="V1075" s="232"/>
      <c r="W1075" s="232"/>
      <c r="X1075" s="232"/>
      <c r="Y1075" s="347" t="s">
        <v>217</v>
      </c>
      <c r="Z1075" s="348"/>
      <c r="AA1075" s="348"/>
      <c r="AB1075" s="348"/>
      <c r="AC1075" s="137" t="s">
        <v>253</v>
      </c>
      <c r="AD1075" s="137"/>
      <c r="AE1075" s="137"/>
      <c r="AF1075" s="137"/>
      <c r="AG1075" s="137"/>
      <c r="AH1075" s="347" t="s">
        <v>277</v>
      </c>
      <c r="AI1075" s="345"/>
      <c r="AJ1075" s="345"/>
      <c r="AK1075" s="345"/>
      <c r="AL1075" s="345" t="s">
        <v>21</v>
      </c>
      <c r="AM1075" s="345"/>
      <c r="AN1075" s="345"/>
      <c r="AO1075" s="349"/>
      <c r="AP1075" s="350" t="s">
        <v>220</v>
      </c>
      <c r="AQ1075" s="350"/>
      <c r="AR1075" s="350"/>
      <c r="AS1075" s="350"/>
      <c r="AT1075" s="350"/>
      <c r="AU1075" s="350"/>
      <c r="AV1075" s="350"/>
      <c r="AW1075" s="350"/>
      <c r="AX1075" s="350"/>
      <c r="AY1075">
        <f t="shared" ref="AY1075:AY1076" si="124">$AY$1073</f>
        <v>1</v>
      </c>
    </row>
    <row r="1076" spans="1:51" ht="44.45" customHeight="1" x14ac:dyDescent="0.15">
      <c r="A1076" s="355">
        <v>1</v>
      </c>
      <c r="B1076" s="355">
        <v>1</v>
      </c>
      <c r="C1076" s="343" t="s">
        <v>738</v>
      </c>
      <c r="D1076" s="328"/>
      <c r="E1076" s="328"/>
      <c r="F1076" s="328"/>
      <c r="G1076" s="328"/>
      <c r="H1076" s="328"/>
      <c r="I1076" s="328"/>
      <c r="J1076" s="329">
        <v>4010701026082</v>
      </c>
      <c r="K1076" s="330"/>
      <c r="L1076" s="330"/>
      <c r="M1076" s="330"/>
      <c r="N1076" s="330"/>
      <c r="O1076" s="330"/>
      <c r="P1076" s="344" t="s">
        <v>743</v>
      </c>
      <c r="Q1076" s="331"/>
      <c r="R1076" s="331"/>
      <c r="S1076" s="331"/>
      <c r="T1076" s="331"/>
      <c r="U1076" s="331"/>
      <c r="V1076" s="331"/>
      <c r="W1076" s="331"/>
      <c r="X1076" s="331"/>
      <c r="Y1076" s="332">
        <v>77</v>
      </c>
      <c r="Z1076" s="333"/>
      <c r="AA1076" s="333"/>
      <c r="AB1076" s="334"/>
      <c r="AC1076" s="335" t="s">
        <v>282</v>
      </c>
      <c r="AD1076" s="336"/>
      <c r="AE1076" s="336"/>
      <c r="AF1076" s="336"/>
      <c r="AG1076" s="336"/>
      <c r="AH1076" s="351">
        <v>2</v>
      </c>
      <c r="AI1076" s="352"/>
      <c r="AJ1076" s="352"/>
      <c r="AK1076" s="352"/>
      <c r="AL1076" s="339">
        <v>90</v>
      </c>
      <c r="AM1076" s="340"/>
      <c r="AN1076" s="340"/>
      <c r="AO1076" s="341"/>
      <c r="AP1076" s="342" t="s">
        <v>680</v>
      </c>
      <c r="AQ1076" s="342"/>
      <c r="AR1076" s="342"/>
      <c r="AS1076" s="342"/>
      <c r="AT1076" s="342"/>
      <c r="AU1076" s="342"/>
      <c r="AV1076" s="342"/>
      <c r="AW1076" s="342"/>
      <c r="AX1076" s="342"/>
      <c r="AY1076">
        <f t="shared" si="124"/>
        <v>1</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244</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259</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7" hidden="1" customHeight="1" x14ac:dyDescent="0.15">
      <c r="A1109" s="355"/>
      <c r="B1109" s="355"/>
      <c r="C1109" s="137" t="s">
        <v>214</v>
      </c>
      <c r="D1109" s="359"/>
      <c r="E1109" s="137" t="s">
        <v>213</v>
      </c>
      <c r="F1109" s="359"/>
      <c r="G1109" s="359"/>
      <c r="H1109" s="359"/>
      <c r="I1109" s="359"/>
      <c r="J1109" s="137" t="s">
        <v>219</v>
      </c>
      <c r="K1109" s="137"/>
      <c r="L1109" s="137"/>
      <c r="M1109" s="137"/>
      <c r="N1109" s="137"/>
      <c r="O1109" s="137"/>
      <c r="P1109" s="347" t="s">
        <v>27</v>
      </c>
      <c r="Q1109" s="347"/>
      <c r="R1109" s="347"/>
      <c r="S1109" s="347"/>
      <c r="T1109" s="347"/>
      <c r="U1109" s="347"/>
      <c r="V1109" s="347"/>
      <c r="W1109" s="347"/>
      <c r="X1109" s="347"/>
      <c r="Y1109" s="137" t="s">
        <v>221</v>
      </c>
      <c r="Z1109" s="359"/>
      <c r="AA1109" s="359"/>
      <c r="AB1109" s="359"/>
      <c r="AC1109" s="137" t="s">
        <v>196</v>
      </c>
      <c r="AD1109" s="137"/>
      <c r="AE1109" s="137"/>
      <c r="AF1109" s="137"/>
      <c r="AG1109" s="137"/>
      <c r="AH1109" s="347" t="s">
        <v>209</v>
      </c>
      <c r="AI1109" s="348"/>
      <c r="AJ1109" s="348"/>
      <c r="AK1109" s="348"/>
      <c r="AL1109" s="348" t="s">
        <v>21</v>
      </c>
      <c r="AM1109" s="348"/>
      <c r="AN1109" s="348"/>
      <c r="AO1109" s="360"/>
      <c r="AP1109" s="350" t="s">
        <v>245</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09">
      <formula>IF(RIGHT(TEXT(P14,"0.#"),1)=".",FALSE,TRUE)</formula>
    </cfRule>
    <cfRule type="expression" dxfId="2094" priority="14010">
      <formula>IF(RIGHT(TEXT(P14,"0.#"),1)=".",TRUE,FALSE)</formula>
    </cfRule>
  </conditionalFormatting>
  <conditionalFormatting sqref="AE32">
    <cfRule type="expression" dxfId="2093" priority="13999">
      <formula>IF(RIGHT(TEXT(AE32,"0.#"),1)=".",FALSE,TRUE)</formula>
    </cfRule>
    <cfRule type="expression" dxfId="2092" priority="14000">
      <formula>IF(RIGHT(TEXT(AE32,"0.#"),1)=".",TRUE,FALSE)</formula>
    </cfRule>
  </conditionalFormatting>
  <conditionalFormatting sqref="P18:AX18">
    <cfRule type="expression" dxfId="2091" priority="13885">
      <formula>IF(RIGHT(TEXT(P18,"0.#"),1)=".",FALSE,TRUE)</formula>
    </cfRule>
    <cfRule type="expression" dxfId="2090" priority="13886">
      <formula>IF(RIGHT(TEXT(P18,"0.#"),1)=".",TRUE,FALSE)</formula>
    </cfRule>
  </conditionalFormatting>
  <conditionalFormatting sqref="Y790">
    <cfRule type="expression" dxfId="2089" priority="13881">
      <formula>IF(RIGHT(TEXT(Y790,"0.#"),1)=".",FALSE,TRUE)</formula>
    </cfRule>
    <cfRule type="expression" dxfId="2088" priority="13882">
      <formula>IF(RIGHT(TEXT(Y790,"0.#"),1)=".",TRUE,FALSE)</formula>
    </cfRule>
  </conditionalFormatting>
  <conditionalFormatting sqref="Y799">
    <cfRule type="expression" dxfId="2087" priority="13877">
      <formula>IF(RIGHT(TEXT(Y799,"0.#"),1)=".",FALSE,TRUE)</formula>
    </cfRule>
    <cfRule type="expression" dxfId="2086" priority="13878">
      <formula>IF(RIGHT(TEXT(Y799,"0.#"),1)=".",TRUE,FALSE)</formula>
    </cfRule>
  </conditionalFormatting>
  <conditionalFormatting sqref="Y830:Y837 Y828 Y817:Y824 Y815 Y804:Y811 Y802">
    <cfRule type="expression" dxfId="2085" priority="13659">
      <formula>IF(RIGHT(TEXT(Y802,"0.#"),1)=".",FALSE,TRUE)</formula>
    </cfRule>
    <cfRule type="expression" dxfId="2084" priority="13660">
      <formula>IF(RIGHT(TEXT(Y802,"0.#"),1)=".",TRUE,FALSE)</formula>
    </cfRule>
  </conditionalFormatting>
  <conditionalFormatting sqref="P16:AQ17 P15:AX15 P13:AX13">
    <cfRule type="expression" dxfId="2083" priority="13707">
      <formula>IF(RIGHT(TEXT(P13,"0.#"),1)=".",FALSE,TRUE)</formula>
    </cfRule>
    <cfRule type="expression" dxfId="2082" priority="13708">
      <formula>IF(RIGHT(TEXT(P13,"0.#"),1)=".",TRUE,FALSE)</formula>
    </cfRule>
  </conditionalFormatting>
  <conditionalFormatting sqref="P19:AJ19">
    <cfRule type="expression" dxfId="2081" priority="13705">
      <formula>IF(RIGHT(TEXT(P19,"0.#"),1)=".",FALSE,TRUE)</formula>
    </cfRule>
    <cfRule type="expression" dxfId="2080" priority="13706">
      <formula>IF(RIGHT(TEXT(P19,"0.#"),1)=".",TRUE,FALSE)</formula>
    </cfRule>
  </conditionalFormatting>
  <conditionalFormatting sqref="AE101">
    <cfRule type="expression" dxfId="2079" priority="13697">
      <formula>IF(RIGHT(TEXT(AE101,"0.#"),1)=".",FALSE,TRUE)</formula>
    </cfRule>
    <cfRule type="expression" dxfId="2078" priority="13698">
      <formula>IF(RIGHT(TEXT(AE101,"0.#"),1)=".",TRUE,FALSE)</formula>
    </cfRule>
  </conditionalFormatting>
  <conditionalFormatting sqref="Y791:Y798 Y789">
    <cfRule type="expression" dxfId="2077" priority="13683">
      <formula>IF(RIGHT(TEXT(Y789,"0.#"),1)=".",FALSE,TRUE)</formula>
    </cfRule>
    <cfRule type="expression" dxfId="2076" priority="13684">
      <formula>IF(RIGHT(TEXT(Y789,"0.#"),1)=".",TRUE,FALSE)</formula>
    </cfRule>
  </conditionalFormatting>
  <conditionalFormatting sqref="AU790">
    <cfRule type="expression" dxfId="2075" priority="13681">
      <formula>IF(RIGHT(TEXT(AU790,"0.#"),1)=".",FALSE,TRUE)</formula>
    </cfRule>
    <cfRule type="expression" dxfId="2074" priority="13682">
      <formula>IF(RIGHT(TEXT(AU790,"0.#"),1)=".",TRUE,FALSE)</formula>
    </cfRule>
  </conditionalFormatting>
  <conditionalFormatting sqref="AU799">
    <cfRule type="expression" dxfId="2073" priority="13679">
      <formula>IF(RIGHT(TEXT(AU799,"0.#"),1)=".",FALSE,TRUE)</formula>
    </cfRule>
    <cfRule type="expression" dxfId="2072" priority="13680">
      <formula>IF(RIGHT(TEXT(AU799,"0.#"),1)=".",TRUE,FALSE)</formula>
    </cfRule>
  </conditionalFormatting>
  <conditionalFormatting sqref="AU791:AU798 AU789">
    <cfRule type="expression" dxfId="2071" priority="13677">
      <formula>IF(RIGHT(TEXT(AU789,"0.#"),1)=".",FALSE,TRUE)</formula>
    </cfRule>
    <cfRule type="expression" dxfId="2070" priority="13678">
      <formula>IF(RIGHT(TEXT(AU789,"0.#"),1)=".",TRUE,FALSE)</formula>
    </cfRule>
  </conditionalFormatting>
  <conditionalFormatting sqref="Y829 Y816 Y803">
    <cfRule type="expression" dxfId="2069" priority="13663">
      <formula>IF(RIGHT(TEXT(Y803,"0.#"),1)=".",FALSE,TRUE)</formula>
    </cfRule>
    <cfRule type="expression" dxfId="2068" priority="13664">
      <formula>IF(RIGHT(TEXT(Y803,"0.#"),1)=".",TRUE,FALSE)</formula>
    </cfRule>
  </conditionalFormatting>
  <conditionalFormatting sqref="Y838 Y825 Y812">
    <cfRule type="expression" dxfId="2067" priority="13661">
      <formula>IF(RIGHT(TEXT(Y812,"0.#"),1)=".",FALSE,TRUE)</formula>
    </cfRule>
    <cfRule type="expression" dxfId="2066" priority="13662">
      <formula>IF(RIGHT(TEXT(Y812,"0.#"),1)=".",TRUE,FALSE)</formula>
    </cfRule>
  </conditionalFormatting>
  <conditionalFormatting sqref="AU829 AU816 AU803">
    <cfRule type="expression" dxfId="2065" priority="13657">
      <formula>IF(RIGHT(TEXT(AU803,"0.#"),1)=".",FALSE,TRUE)</formula>
    </cfRule>
    <cfRule type="expression" dxfId="2064" priority="13658">
      <formula>IF(RIGHT(TEXT(AU803,"0.#"),1)=".",TRUE,FALSE)</formula>
    </cfRule>
  </conditionalFormatting>
  <conditionalFormatting sqref="AU838 AU825 AU812">
    <cfRule type="expression" dxfId="2063" priority="13655">
      <formula>IF(RIGHT(TEXT(AU812,"0.#"),1)=".",FALSE,TRUE)</formula>
    </cfRule>
    <cfRule type="expression" dxfId="2062" priority="13656">
      <formula>IF(RIGHT(TEXT(AU812,"0.#"),1)=".",TRUE,FALSE)</formula>
    </cfRule>
  </conditionalFormatting>
  <conditionalFormatting sqref="AU830:AU837 AU828 AU817:AU824 AU815 AU804:AU811 AU802">
    <cfRule type="expression" dxfId="2061" priority="13653">
      <formula>IF(RIGHT(TEXT(AU802,"0.#"),1)=".",FALSE,TRUE)</formula>
    </cfRule>
    <cfRule type="expression" dxfId="2060" priority="13654">
      <formula>IF(RIGHT(TEXT(AU802,"0.#"),1)=".",TRUE,FALSE)</formula>
    </cfRule>
  </conditionalFormatting>
  <conditionalFormatting sqref="AM87">
    <cfRule type="expression" dxfId="2059" priority="13307">
      <formula>IF(RIGHT(TEXT(AM87,"0.#"),1)=".",FALSE,TRUE)</formula>
    </cfRule>
    <cfRule type="expression" dxfId="2058" priority="13308">
      <formula>IF(RIGHT(TEXT(AM87,"0.#"),1)=".",TRUE,FALSE)</formula>
    </cfRule>
  </conditionalFormatting>
  <conditionalFormatting sqref="AE55">
    <cfRule type="expression" dxfId="2057" priority="13375">
      <formula>IF(RIGHT(TEXT(AE55,"0.#"),1)=".",FALSE,TRUE)</formula>
    </cfRule>
    <cfRule type="expression" dxfId="2056" priority="13376">
      <formula>IF(RIGHT(TEXT(AE55,"0.#"),1)=".",TRUE,FALSE)</formula>
    </cfRule>
  </conditionalFormatting>
  <conditionalFormatting sqref="AI55">
    <cfRule type="expression" dxfId="2055" priority="13373">
      <formula>IF(RIGHT(TEXT(AI55,"0.#"),1)=".",FALSE,TRUE)</formula>
    </cfRule>
    <cfRule type="expression" dxfId="2054" priority="13374">
      <formula>IF(RIGHT(TEXT(AI55,"0.#"),1)=".",TRUE,FALSE)</formula>
    </cfRule>
  </conditionalFormatting>
  <conditionalFormatting sqref="AE33">
    <cfRule type="expression" dxfId="2053" priority="13467">
      <formula>IF(RIGHT(TEXT(AE33,"0.#"),1)=".",FALSE,TRUE)</formula>
    </cfRule>
    <cfRule type="expression" dxfId="2052" priority="13468">
      <formula>IF(RIGHT(TEXT(AE33,"0.#"),1)=".",TRUE,FALSE)</formula>
    </cfRule>
  </conditionalFormatting>
  <conditionalFormatting sqref="AE34">
    <cfRule type="expression" dxfId="2051" priority="13465">
      <formula>IF(RIGHT(TEXT(AE34,"0.#"),1)=".",FALSE,TRUE)</formula>
    </cfRule>
    <cfRule type="expression" dxfId="2050" priority="13466">
      <formula>IF(RIGHT(TEXT(AE34,"0.#"),1)=".",TRUE,FALSE)</formula>
    </cfRule>
  </conditionalFormatting>
  <conditionalFormatting sqref="AI34">
    <cfRule type="expression" dxfId="2049" priority="13463">
      <formula>IF(RIGHT(TEXT(AI34,"0.#"),1)=".",FALSE,TRUE)</formula>
    </cfRule>
    <cfRule type="expression" dxfId="2048" priority="13464">
      <formula>IF(RIGHT(TEXT(AI34,"0.#"),1)=".",TRUE,FALSE)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7:AO874">
    <cfRule type="expression" dxfId="1801" priority="6631">
      <formula>IF(AND(AL847&gt;=0, RIGHT(TEXT(AL847,"0.#"),1)&lt;&gt;"."),TRUE,FALSE)</formula>
    </cfRule>
    <cfRule type="expression" dxfId="1800" priority="6632">
      <formula>IF(AND(AL847&gt;=0, RIGHT(TEXT(AL847,"0.#"),1)="."),TRUE,FALSE)</formula>
    </cfRule>
    <cfRule type="expression" dxfId="1799" priority="6633">
      <formula>IF(AND(AL847&lt;0, RIGHT(TEXT(AL847,"0.#"),1)&lt;&gt;"."),TRUE,FALSE)</formula>
    </cfRule>
    <cfRule type="expression" dxfId="1798" priority="6634">
      <formula>IF(AND(AL847&lt;0, RIGHT(TEXT(AL847,"0.#"),1)="."),TRUE,FALSE)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7:Y874">
    <cfRule type="expression" dxfId="1727" priority="2959">
      <formula>IF(RIGHT(TEXT(Y847,"0.#"),1)=".",FALSE,TRUE)</formula>
    </cfRule>
    <cfRule type="expression" dxfId="1726" priority="2960">
      <formula>IF(RIGHT(TEXT(Y847,"0.#"),1)=".",TRUE,FALSE)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10:AO1139">
    <cfRule type="expression" dxfId="1697" priority="2865">
      <formula>IF(AND(AL1110&gt;=0, RIGHT(TEXT(AL1110,"0.#"),1)&lt;&gt;"."),TRUE,FALSE)</formula>
    </cfRule>
    <cfRule type="expression" dxfId="1696" priority="2866">
      <formula>IF(AND(AL1110&gt;=0, RIGHT(TEXT(AL1110,"0.#"),1)="."),TRUE,FALSE)</formula>
    </cfRule>
    <cfRule type="expression" dxfId="1695" priority="2867">
      <formula>IF(AND(AL1110&lt;0, RIGHT(TEXT(AL1110,"0.#"),1)&lt;&gt;"."),TRUE,FALSE)</formula>
    </cfRule>
    <cfRule type="expression" dxfId="1694" priority="2868">
      <formula>IF(AND(AL1110&lt;0, RIGHT(TEXT(AL1110,"0.#"),1)="."),TRUE,FALSE)</formula>
    </cfRule>
  </conditionalFormatting>
  <conditionalFormatting sqref="Y1110:Y1139">
    <cfRule type="expression" dxfId="1693" priority="2863">
      <formula>IF(RIGHT(TEXT(Y1110,"0.#"),1)=".",FALSE,TRUE)</formula>
    </cfRule>
    <cfRule type="expression" dxfId="1692" priority="2864">
      <formula>IF(RIGHT(TEXT(Y1110,"0.#"),1)=".",TRUE,FALSE)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45:AO846">
    <cfRule type="expression" dxfId="1683" priority="2817">
      <formula>IF(AND(AL845&gt;=0, RIGHT(TEXT(AL845,"0.#"),1)&lt;&gt;"."),TRUE,FALSE)</formula>
    </cfRule>
    <cfRule type="expression" dxfId="1682" priority="2818">
      <formula>IF(AND(AL845&gt;=0, RIGHT(TEXT(AL845,"0.#"),1)="."),TRUE,FALSE)</formula>
    </cfRule>
    <cfRule type="expression" dxfId="1681" priority="2819">
      <formula>IF(AND(AL845&lt;0, RIGHT(TEXT(AL845,"0.#"),1)&lt;&gt;"."),TRUE,FALSE)</formula>
    </cfRule>
    <cfRule type="expression" dxfId="1680" priority="2820">
      <formula>IF(AND(AL845&lt;0, RIGHT(TEXT(AL845,"0.#"),1)="."),TRUE,FALSE)</formula>
    </cfRule>
  </conditionalFormatting>
  <conditionalFormatting sqref="Y845:Y846">
    <cfRule type="expression" dxfId="1679" priority="2815">
      <formula>IF(RIGHT(TEXT(Y845,"0.#"),1)=".",FALSE,TRUE)</formula>
    </cfRule>
    <cfRule type="expression" dxfId="1678" priority="2816">
      <formula>IF(RIGHT(TEXT(Y845,"0.#"),1)=".",TRUE,FALSE)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80:Y907">
    <cfRule type="expression" dxfId="1361" priority="2075">
      <formula>IF(RIGHT(TEXT(Y880,"0.#"),1)=".",FALSE,TRUE)</formula>
    </cfRule>
    <cfRule type="expression" dxfId="1360" priority="2076">
      <formula>IF(RIGHT(TEXT(Y880,"0.#"),1)=".",TRUE,FALSE)</formula>
    </cfRule>
  </conditionalFormatting>
  <conditionalFormatting sqref="Y878:Y879">
    <cfRule type="expression" dxfId="1359" priority="2069">
      <formula>IF(RIGHT(TEXT(Y878,"0.#"),1)=".",FALSE,TRUE)</formula>
    </cfRule>
    <cfRule type="expression" dxfId="1358" priority="2070">
      <formula>IF(RIGHT(TEXT(Y878,"0.#"),1)=".",TRUE,FALSE)</formula>
    </cfRule>
  </conditionalFormatting>
  <conditionalFormatting sqref="Y913:Y940">
    <cfRule type="expression" dxfId="1357" priority="2063">
      <formula>IF(RIGHT(TEXT(Y913,"0.#"),1)=".",FALSE,TRUE)</formula>
    </cfRule>
    <cfRule type="expression" dxfId="1356" priority="2064">
      <formula>IF(RIGHT(TEXT(Y913,"0.#"),1)=".",TRUE,FALSE)</formula>
    </cfRule>
  </conditionalFormatting>
  <conditionalFormatting sqref="Y911:Y912">
    <cfRule type="expression" dxfId="1355" priority="2057">
      <formula>IF(RIGHT(TEXT(Y911,"0.#"),1)=".",FALSE,TRUE)</formula>
    </cfRule>
    <cfRule type="expression" dxfId="1354" priority="2058">
      <formula>IF(RIGHT(TEXT(Y911,"0.#"),1)=".",TRUE,FALSE)</formula>
    </cfRule>
  </conditionalFormatting>
  <conditionalFormatting sqref="Y946:Y973">
    <cfRule type="expression" dxfId="1353" priority="2051">
      <formula>IF(RIGHT(TEXT(Y946,"0.#"),1)=".",FALSE,TRUE)</formula>
    </cfRule>
    <cfRule type="expression" dxfId="1352" priority="2052">
      <formula>IF(RIGHT(TEXT(Y946,"0.#"),1)=".",TRUE,FALSE)</formula>
    </cfRule>
  </conditionalFormatting>
  <conditionalFormatting sqref="Y944:Y945">
    <cfRule type="expression" dxfId="1351" priority="2045">
      <formula>IF(RIGHT(TEXT(Y944,"0.#"),1)=".",FALSE,TRUE)</formula>
    </cfRule>
    <cfRule type="expression" dxfId="1350" priority="2046">
      <formula>IF(RIGHT(TEXT(Y944,"0.#"),1)=".",TRUE,FALSE)</formula>
    </cfRule>
  </conditionalFormatting>
  <conditionalFormatting sqref="Y979:Y1006">
    <cfRule type="expression" dxfId="1349" priority="2039">
      <formula>IF(RIGHT(TEXT(Y979,"0.#"),1)=".",FALSE,TRUE)</formula>
    </cfRule>
    <cfRule type="expression" dxfId="1348" priority="2040">
      <formula>IF(RIGHT(TEXT(Y979,"0.#"),1)=".",TRUE,FALSE)</formula>
    </cfRule>
  </conditionalFormatting>
  <conditionalFormatting sqref="Y977:Y978">
    <cfRule type="expression" dxfId="1347" priority="2033">
      <formula>IF(RIGHT(TEXT(Y977,"0.#"),1)=".",FALSE,TRUE)</formula>
    </cfRule>
    <cfRule type="expression" dxfId="1346" priority="2034">
      <formula>IF(RIGHT(TEXT(Y977,"0.#"),1)=".",TRUE,FALSE)</formula>
    </cfRule>
  </conditionalFormatting>
  <conditionalFormatting sqref="Y1012:Y1039">
    <cfRule type="expression" dxfId="1345" priority="2027">
      <formula>IF(RIGHT(TEXT(Y1012,"0.#"),1)=".",FALSE,TRUE)</formula>
    </cfRule>
    <cfRule type="expression" dxfId="1344" priority="2028">
      <formula>IF(RIGHT(TEXT(Y1012,"0.#"),1)=".",TRUE,FALSE)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4:P27">
    <cfRule type="expression" dxfId="1335" priority="2297">
      <formula>IF(RIGHT(TEXT(P24,"0.#"),1)=".",FALSE,TRUE)</formula>
    </cfRule>
    <cfRule type="expression" dxfId="1334" priority="2298">
      <formula>IF(RIGHT(TEXT(P24,"0.#"),1)=".",TRUE,FALSE)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80:AO907">
    <cfRule type="expression" dxfId="1263" priority="2077">
      <formula>IF(AND(AL880&gt;=0, RIGHT(TEXT(AL880,"0.#"),1)&lt;&gt;"."),TRUE,FALSE)</formula>
    </cfRule>
    <cfRule type="expression" dxfId="1262" priority="2078">
      <formula>IF(AND(AL880&gt;=0, RIGHT(TEXT(AL880,"0.#"),1)="."),TRUE,FALSE)</formula>
    </cfRule>
    <cfRule type="expression" dxfId="1261" priority="2079">
      <formula>IF(AND(AL880&lt;0, RIGHT(TEXT(AL880,"0.#"),1)&lt;&gt;"."),TRUE,FALSE)</formula>
    </cfRule>
    <cfRule type="expression" dxfId="1260" priority="2080">
      <formula>IF(AND(AL880&lt;0, RIGHT(TEXT(AL880,"0.#"),1)="."),TRUE,FALSE)</formula>
    </cfRule>
  </conditionalFormatting>
  <conditionalFormatting sqref="AL878:AO879">
    <cfRule type="expression" dxfId="1259" priority="2071">
      <formula>IF(AND(AL878&gt;=0, RIGHT(TEXT(AL878,"0.#"),1)&lt;&gt;"."),TRUE,FALSE)</formula>
    </cfRule>
    <cfRule type="expression" dxfId="1258" priority="2072">
      <formula>IF(AND(AL878&gt;=0, RIGHT(TEXT(AL878,"0.#"),1)="."),TRUE,FALSE)</formula>
    </cfRule>
    <cfRule type="expression" dxfId="1257" priority="2073">
      <formula>IF(AND(AL878&lt;0, RIGHT(TEXT(AL878,"0.#"),1)&lt;&gt;"."),TRUE,FALSE)</formula>
    </cfRule>
    <cfRule type="expression" dxfId="1256" priority="2074">
      <formula>IF(AND(AL878&lt;0, RIGHT(TEXT(AL878,"0.#"),1)="."),TRUE,FALSE)</formula>
    </cfRule>
  </conditionalFormatting>
  <conditionalFormatting sqref="AL913:AO940">
    <cfRule type="expression" dxfId="1255" priority="2065">
      <formula>IF(AND(AL913&gt;=0, RIGHT(TEXT(AL913,"0.#"),1)&lt;&gt;"."),TRUE,FALSE)</formula>
    </cfRule>
    <cfRule type="expression" dxfId="1254" priority="2066">
      <formula>IF(AND(AL913&gt;=0, RIGHT(TEXT(AL913,"0.#"),1)="."),TRUE,FALSE)</formula>
    </cfRule>
    <cfRule type="expression" dxfId="1253" priority="2067">
      <formula>IF(AND(AL913&lt;0, RIGHT(TEXT(AL913,"0.#"),1)&lt;&gt;"."),TRUE,FALSE)</formula>
    </cfRule>
    <cfRule type="expression" dxfId="1252" priority="2068">
      <formula>IF(AND(AL913&lt;0, RIGHT(TEXT(AL913,"0.#"),1)="."),TRUE,FALSE)</formula>
    </cfRule>
  </conditionalFormatting>
  <conditionalFormatting sqref="AL911:AO912">
    <cfRule type="expression" dxfId="1251" priority="2059">
      <formula>IF(AND(AL911&gt;=0, RIGHT(TEXT(AL911,"0.#"),1)&lt;&gt;"."),TRUE,FALSE)</formula>
    </cfRule>
    <cfRule type="expression" dxfId="1250" priority="2060">
      <formula>IF(AND(AL911&gt;=0, RIGHT(TEXT(AL911,"0.#"),1)="."),TRUE,FALSE)</formula>
    </cfRule>
    <cfRule type="expression" dxfId="1249" priority="2061">
      <formula>IF(AND(AL911&lt;0, RIGHT(TEXT(AL911,"0.#"),1)&lt;&gt;"."),TRUE,FALSE)</formula>
    </cfRule>
    <cfRule type="expression" dxfId="1248" priority="2062">
      <formula>IF(AND(AL911&lt;0, RIGHT(TEXT(AL911,"0.#"),1)="."),TRUE,FALSE)</formula>
    </cfRule>
  </conditionalFormatting>
  <conditionalFormatting sqref="AL946:AO973">
    <cfRule type="expression" dxfId="1247" priority="2053">
      <formula>IF(AND(AL946&gt;=0, RIGHT(TEXT(AL946,"0.#"),1)&lt;&gt;"."),TRUE,FALSE)</formula>
    </cfRule>
    <cfRule type="expression" dxfId="1246" priority="2054">
      <formula>IF(AND(AL946&gt;=0, RIGHT(TEXT(AL946,"0.#"),1)="."),TRUE,FALSE)</formula>
    </cfRule>
    <cfRule type="expression" dxfId="1245" priority="2055">
      <formula>IF(AND(AL946&lt;0, RIGHT(TEXT(AL946,"0.#"),1)&lt;&gt;"."),TRUE,FALSE)</formula>
    </cfRule>
    <cfRule type="expression" dxfId="1244" priority="2056">
      <formula>IF(AND(AL946&lt;0, RIGHT(TEXT(AL946,"0.#"),1)="."),TRUE,FALSE)</formula>
    </cfRule>
  </conditionalFormatting>
  <conditionalFormatting sqref="AL944:AO945">
    <cfRule type="expression" dxfId="1243" priority="2047">
      <formula>IF(AND(AL944&gt;=0, RIGHT(TEXT(AL944,"0.#"),1)&lt;&gt;"."),TRUE,FALSE)</formula>
    </cfRule>
    <cfRule type="expression" dxfId="1242" priority="2048">
      <formula>IF(AND(AL944&gt;=0, RIGHT(TEXT(AL944,"0.#"),1)="."),TRUE,FALSE)</formula>
    </cfRule>
    <cfRule type="expression" dxfId="1241" priority="2049">
      <formula>IF(AND(AL944&lt;0, RIGHT(TEXT(AL944,"0.#"),1)&lt;&gt;"."),TRUE,FALSE)</formula>
    </cfRule>
    <cfRule type="expression" dxfId="1240" priority="2050">
      <formula>IF(AND(AL944&lt;0, RIGHT(TEXT(AL944,"0.#"),1)="."),TRUE,FALSE)</formula>
    </cfRule>
  </conditionalFormatting>
  <conditionalFormatting sqref="AL981:AO1006">
    <cfRule type="expression" dxfId="1239" priority="2041">
      <formula>IF(AND(AL981&gt;=0, RIGHT(TEXT(AL981,"0.#"),1)&lt;&gt;"."),TRUE,FALSE)</formula>
    </cfRule>
    <cfRule type="expression" dxfId="1238" priority="2042">
      <formula>IF(AND(AL981&gt;=0, RIGHT(TEXT(AL981,"0.#"),1)="."),TRUE,FALSE)</formula>
    </cfRule>
    <cfRule type="expression" dxfId="1237" priority="2043">
      <formula>IF(AND(AL981&lt;0, RIGHT(TEXT(AL981,"0.#"),1)&lt;&gt;"."),TRUE,FALSE)</formula>
    </cfRule>
    <cfRule type="expression" dxfId="1236" priority="2044">
      <formula>IF(AND(AL981&lt;0, RIGHT(TEXT(AL981,"0.#"),1)="."),TRUE,FALSE)</formula>
    </cfRule>
  </conditionalFormatting>
  <conditionalFormatting sqref="AL977:AO980">
    <cfRule type="expression" dxfId="1235" priority="2035">
      <formula>IF(AND(AL977&gt;=0, RIGHT(TEXT(AL977,"0.#"),1)&lt;&gt;"."),TRUE,FALSE)</formula>
    </cfRule>
    <cfRule type="expression" dxfId="1234" priority="2036">
      <formula>IF(AND(AL977&gt;=0, RIGHT(TEXT(AL977,"0.#"),1)="."),TRUE,FALSE)</formula>
    </cfRule>
    <cfRule type="expression" dxfId="1233" priority="2037">
      <formula>IF(AND(AL977&lt;0, RIGHT(TEXT(AL977,"0.#"),1)&lt;&gt;"."),TRUE,FALSE)</formula>
    </cfRule>
    <cfRule type="expression" dxfId="1232" priority="2038">
      <formula>IF(AND(AL977&lt;0, RIGHT(TEXT(AL977,"0.#"),1)="."),TRUE,FALSE)</formula>
    </cfRule>
  </conditionalFormatting>
  <conditionalFormatting sqref="AL1012:AO1039">
    <cfRule type="expression" dxfId="1231" priority="2029">
      <formula>IF(AND(AL1012&gt;=0, RIGHT(TEXT(AL1012,"0.#"),1)&lt;&gt;"."),TRUE,FALSE)</formula>
    </cfRule>
    <cfRule type="expression" dxfId="1230" priority="2030">
      <formula>IF(AND(AL1012&gt;=0, RIGHT(TEXT(AL1012,"0.#"),1)="."),TRUE,FALSE)</formula>
    </cfRule>
    <cfRule type="expression" dxfId="1229" priority="2031">
      <formula>IF(AND(AL1012&lt;0, RIGHT(TEXT(AL1012,"0.#"),1)&lt;&gt;"."),TRUE,FALSE)</formula>
    </cfRule>
    <cfRule type="expression" dxfId="1228" priority="2032">
      <formula>IF(AND(AL1012&lt;0, RIGHT(TEXT(AL1012,"0.#"),1)="."),TRUE,FALSE)</formula>
    </cfRule>
  </conditionalFormatting>
  <conditionalFormatting sqref="AL1010:AO1011">
    <cfRule type="expression" dxfId="1227" priority="2023">
      <formula>IF(AND(AL1010&gt;=0, RIGHT(TEXT(AL1010,"0.#"),1)&lt;&gt;"."),TRUE,FALSE)</formula>
    </cfRule>
    <cfRule type="expression" dxfId="1226" priority="2024">
      <formula>IF(AND(AL1010&gt;=0, RIGHT(TEXT(AL1010,"0.#"),1)="."),TRUE,FALSE)</formula>
    </cfRule>
    <cfRule type="expression" dxfId="1225" priority="2025">
      <formula>IF(AND(AL1010&lt;0, RIGHT(TEXT(AL1010,"0.#"),1)&lt;&gt;"."),TRUE,FALSE)</formula>
    </cfRule>
    <cfRule type="expression" dxfId="1224" priority="2026">
      <formula>IF(AND(AL1010&lt;0, RIGHT(TEXT(AL1010,"0.#"),1)="."),TRUE,FALSE)</formula>
    </cfRule>
  </conditionalFormatting>
  <conditionalFormatting sqref="Y1010:Y1011">
    <cfRule type="expression" dxfId="1223" priority="2021">
      <formula>IF(RIGHT(TEXT(Y1010,"0.#"),1)=".",FALSE,TRUE)</formula>
    </cfRule>
    <cfRule type="expression" dxfId="1222" priority="2022">
      <formula>IF(RIGHT(TEXT(Y1010,"0.#"),1)=".",TRUE,FALSE)</formula>
    </cfRule>
  </conditionalFormatting>
  <conditionalFormatting sqref="AL1047:AO1072">
    <cfRule type="expression" dxfId="1221" priority="2017">
      <formula>IF(AND(AL1047&gt;=0, RIGHT(TEXT(AL1047,"0.#"),1)&lt;&gt;"."),TRUE,FALSE)</formula>
    </cfRule>
    <cfRule type="expression" dxfId="1220" priority="2018">
      <formula>IF(AND(AL1047&gt;=0, RIGHT(TEXT(AL1047,"0.#"),1)="."),TRUE,FALSE)</formula>
    </cfRule>
    <cfRule type="expression" dxfId="1219" priority="2019">
      <formula>IF(AND(AL1047&lt;0, RIGHT(TEXT(AL1047,"0.#"),1)&lt;&gt;"."),TRUE,FALSE)</formula>
    </cfRule>
    <cfRule type="expression" dxfId="1218" priority="2020">
      <formula>IF(AND(AL1047&lt;0, RIGHT(TEXT(AL1047,"0.#"),1)="."),TRUE,FALSE)</formula>
    </cfRule>
  </conditionalFormatting>
  <conditionalFormatting sqref="Y1045:Y1072">
    <cfRule type="expression" dxfId="1217" priority="2015">
      <formula>IF(RIGHT(TEXT(Y1045,"0.#"),1)=".",FALSE,TRUE)</formula>
    </cfRule>
    <cfRule type="expression" dxfId="1216" priority="2016">
      <formula>IF(RIGHT(TEXT(Y1045,"0.#"),1)=".",TRUE,FALSE)</formula>
    </cfRule>
  </conditionalFormatting>
  <conditionalFormatting sqref="AL1043:AO1046">
    <cfRule type="expression" dxfId="1215" priority="2011">
      <formula>IF(AND(AL1043&gt;=0, RIGHT(TEXT(AL1043,"0.#"),1)&lt;&gt;"."),TRUE,FALSE)</formula>
    </cfRule>
    <cfRule type="expression" dxfId="1214" priority="2012">
      <formula>IF(AND(AL1043&gt;=0, RIGHT(TEXT(AL1043,"0.#"),1)="."),TRUE,FALSE)</formula>
    </cfRule>
    <cfRule type="expression" dxfId="1213" priority="2013">
      <formula>IF(AND(AL1043&lt;0, RIGHT(TEXT(AL1043,"0.#"),1)&lt;&gt;"."),TRUE,FALSE)</formula>
    </cfRule>
    <cfRule type="expression" dxfId="1212" priority="2014">
      <formula>IF(AND(AL1043&lt;0, RIGHT(TEXT(AL1043,"0.#"),1)="."),TRUE,FALSE)</formula>
    </cfRule>
  </conditionalFormatting>
  <conditionalFormatting sqref="Y1043:Y1044">
    <cfRule type="expression" dxfId="1211" priority="2009">
      <formula>IF(RIGHT(TEXT(Y1043,"0.#"),1)=".",FALSE,TRUE)</formula>
    </cfRule>
    <cfRule type="expression" dxfId="1210" priority="2010">
      <formula>IF(RIGHT(TEXT(Y1043,"0.#"),1)=".",TRUE,FALSE)</formula>
    </cfRule>
  </conditionalFormatting>
  <conditionalFormatting sqref="AL1078:AO1105">
    <cfRule type="expression" dxfId="1209" priority="2005">
      <formula>IF(AND(AL1078&gt;=0, RIGHT(TEXT(AL1078,"0.#"),1)&lt;&gt;"."),TRUE,FALSE)</formula>
    </cfRule>
    <cfRule type="expression" dxfId="1208" priority="2006">
      <formula>IF(AND(AL1078&gt;=0, RIGHT(TEXT(AL1078,"0.#"),1)="."),TRUE,FALSE)</formula>
    </cfRule>
    <cfRule type="expression" dxfId="1207" priority="2007">
      <formula>IF(AND(AL1078&lt;0, RIGHT(TEXT(AL1078,"0.#"),1)&lt;&gt;"."),TRUE,FALSE)</formula>
    </cfRule>
    <cfRule type="expression" dxfId="1206" priority="2008">
      <formula>IF(AND(AL1078&lt;0, RIGHT(TEXT(AL1078,"0.#"),1)="."),TRUE,FALSE)</formula>
    </cfRule>
  </conditionalFormatting>
  <conditionalFormatting sqref="Y1078:Y1105">
    <cfRule type="expression" dxfId="1205" priority="2003">
      <formula>IF(RIGHT(TEXT(Y1078,"0.#"),1)=".",FALSE,TRUE)</formula>
    </cfRule>
    <cfRule type="expression" dxfId="1204" priority="2004">
      <formula>IF(RIGHT(TEXT(Y1078,"0.#"),1)=".",TRUE,FALSE)</formula>
    </cfRule>
  </conditionalFormatting>
  <conditionalFormatting sqref="AL1076:AO1077">
    <cfRule type="expression" dxfId="1203" priority="1999">
      <formula>IF(AND(AL1076&gt;=0, RIGHT(TEXT(AL1076,"0.#"),1)&lt;&gt;"."),TRUE,FALSE)</formula>
    </cfRule>
    <cfRule type="expression" dxfId="1202" priority="2000">
      <formula>IF(AND(AL1076&gt;=0, RIGHT(TEXT(AL1076,"0.#"),1)="."),TRUE,FALSE)</formula>
    </cfRule>
    <cfRule type="expression" dxfId="1201" priority="2001">
      <formula>IF(AND(AL1076&lt;0, RIGHT(TEXT(AL1076,"0.#"),1)&lt;&gt;"."),TRUE,FALSE)</formula>
    </cfRule>
    <cfRule type="expression" dxfId="1200" priority="2002">
      <formula>IF(AND(AL1076&lt;0, RIGHT(TEXT(AL1076,"0.#"),1)="."),TRUE,FALSE)</formula>
    </cfRule>
  </conditionalFormatting>
  <conditionalFormatting sqref="Y1076:Y1077">
    <cfRule type="expression" dxfId="1199" priority="1997">
      <formula>IF(RIGHT(TEXT(Y1076,"0.#"),1)=".",FALSE,TRUE)</formula>
    </cfRule>
    <cfRule type="expression" dxfId="1198" priority="1998">
      <formula>IF(RIGHT(TEXT(Y1076,"0.#"),1)=".",TRUE,FALSE)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32:AM34">
    <cfRule type="expression" dxfId="5" priority="5">
      <formula>IF(RIGHT(TEXT(AM32,"0.#"),1)=".",FALSE,TRUE)</formula>
    </cfRule>
    <cfRule type="expression" dxfId="4" priority="6">
      <formula>IF(RIGHT(TEXT(AM32,"0.#"),1)=".",TRUE,FALSE)</formula>
    </cfRule>
  </conditionalFormatting>
  <conditionalFormatting sqref="AQ101">
    <cfRule type="expression" dxfId="3" priority="3">
      <formula>IF(RIGHT(TEXT(AQ101,"0.#"),1)=".",FALSE,TRUE)</formula>
    </cfRule>
    <cfRule type="expression" dxfId="2" priority="4">
      <formula>IF(RIGHT(TEXT(AQ101,"0.#"),1)=".",TRUE,FALSE)</formula>
    </cfRule>
  </conditionalFormatting>
  <conditionalFormatting sqref="AU101">
    <cfRule type="expression" dxfId="1" priority="1">
      <formula>IF(RIGHT(TEXT(AU101,"0.#"),1)=".",FALSE,TRUE)</formula>
    </cfRule>
    <cfRule type="expression" dxfId="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6" manualBreakCount="6">
    <brk id="99" max="50" man="1"/>
    <brk id="714" max="50" man="1"/>
    <brk id="747" max="50" man="1"/>
    <brk id="786" max="50" man="1"/>
    <brk id="825" max="50" man="1"/>
    <brk id="974"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35" sqref="E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454</v>
      </c>
      <c r="AA1" s="29" t="s">
        <v>81</v>
      </c>
      <c r="AB1" s="29" t="s">
        <v>455</v>
      </c>
      <c r="AC1" s="29" t="s">
        <v>33</v>
      </c>
      <c r="AD1" s="28"/>
      <c r="AE1" s="29" t="s">
        <v>45</v>
      </c>
      <c r="AF1" s="30"/>
      <c r="AG1" s="42" t="s">
        <v>196</v>
      </c>
      <c r="AI1" s="42" t="s">
        <v>205</v>
      </c>
      <c r="AK1" s="42" t="s">
        <v>210</v>
      </c>
      <c r="AM1" s="68"/>
      <c r="AN1" s="68"/>
      <c r="AP1" s="28" t="s">
        <v>270</v>
      </c>
    </row>
    <row r="2" spans="1:42" ht="13.7" customHeight="1" x14ac:dyDescent="0.15">
      <c r="A2" s="14" t="s">
        <v>84</v>
      </c>
      <c r="B2" s="15"/>
      <c r="C2" s="13" t="str">
        <f>IF(B2="","",A2)</f>
        <v/>
      </c>
      <c r="D2" s="13" t="str">
        <f>IF(C2="","",IF(D1&lt;&gt;"",CONCATENATE(D1,"、",C2),C2))</f>
        <v/>
      </c>
      <c r="F2" s="12" t="s">
        <v>71</v>
      </c>
      <c r="G2" s="17" t="s">
        <v>649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319</v>
      </c>
      <c r="AB2" s="79" t="s">
        <v>549</v>
      </c>
      <c r="AC2" s="80" t="s">
        <v>134</v>
      </c>
      <c r="AD2" s="28"/>
      <c r="AE2" s="34" t="s">
        <v>170</v>
      </c>
      <c r="AF2" s="30"/>
      <c r="AG2" s="44" t="s">
        <v>281</v>
      </c>
      <c r="AI2" s="42" t="s">
        <v>314</v>
      </c>
      <c r="AK2" s="42" t="s">
        <v>211</v>
      </c>
      <c r="AM2" s="68"/>
      <c r="AN2" s="68"/>
      <c r="AP2" s="44" t="s">
        <v>281</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649</v>
      </c>
      <c r="R3" s="13" t="str">
        <f t="shared" ref="R3:R8" si="3">IF(Q3="","",P3)</f>
        <v>委託・請負</v>
      </c>
      <c r="S3" s="13" t="str">
        <f t="shared" ref="S3:S8" si="4">IF(R3="",S2,IF(S2&lt;&gt;"",CONCATENATE(S2,"、",R3),R3))</f>
        <v>委託・請負</v>
      </c>
      <c r="T3" s="13"/>
      <c r="U3" s="32" t="s">
        <v>581</v>
      </c>
      <c r="W3" s="32" t="s">
        <v>149</v>
      </c>
      <c r="Y3" s="32" t="s">
        <v>68</v>
      </c>
      <c r="Z3" s="32" t="s">
        <v>456</v>
      </c>
      <c r="AA3" s="79" t="s">
        <v>419</v>
      </c>
      <c r="AB3" s="79" t="s">
        <v>550</v>
      </c>
      <c r="AC3" s="80" t="s">
        <v>135</v>
      </c>
      <c r="AD3" s="28"/>
      <c r="AE3" s="34" t="s">
        <v>171</v>
      </c>
      <c r="AF3" s="30"/>
      <c r="AG3" s="44" t="s">
        <v>282</v>
      </c>
      <c r="AI3" s="42" t="s">
        <v>204</v>
      </c>
      <c r="AK3" s="42" t="str">
        <f>CHAR(CODE(AK2)+1)</f>
        <v>B</v>
      </c>
      <c r="AM3" s="68"/>
      <c r="AN3" s="68"/>
      <c r="AP3" s="44" t="s">
        <v>282</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582</v>
      </c>
      <c r="W4" s="32" t="s">
        <v>150</v>
      </c>
      <c r="Y4" s="32" t="s">
        <v>326</v>
      </c>
      <c r="Z4" s="32" t="s">
        <v>457</v>
      </c>
      <c r="AA4" s="79" t="s">
        <v>420</v>
      </c>
      <c r="AB4" s="79" t="s">
        <v>551</v>
      </c>
      <c r="AC4" s="79" t="s">
        <v>136</v>
      </c>
      <c r="AD4" s="28"/>
      <c r="AE4" s="34" t="s">
        <v>172</v>
      </c>
      <c r="AF4" s="30"/>
      <c r="AG4" s="44" t="s">
        <v>283</v>
      </c>
      <c r="AI4" s="42" t="s">
        <v>206</v>
      </c>
      <c r="AK4" s="42" t="str">
        <f t="shared" ref="AK4:AK49" si="7">CHAR(CODE(AK3)+1)</f>
        <v>C</v>
      </c>
      <c r="AM4" s="68"/>
      <c r="AN4" s="68"/>
      <c r="AP4" s="44" t="s">
        <v>283</v>
      </c>
    </row>
    <row r="5" spans="1:42" ht="13.7"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606</v>
      </c>
      <c r="Y5" s="32" t="s">
        <v>327</v>
      </c>
      <c r="Z5" s="32" t="s">
        <v>458</v>
      </c>
      <c r="AA5" s="79" t="s">
        <v>421</v>
      </c>
      <c r="AB5" s="79" t="s">
        <v>552</v>
      </c>
      <c r="AC5" s="79" t="s">
        <v>173</v>
      </c>
      <c r="AD5" s="31"/>
      <c r="AE5" s="34" t="s">
        <v>293</v>
      </c>
      <c r="AF5" s="30"/>
      <c r="AG5" s="44" t="s">
        <v>284</v>
      </c>
      <c r="AI5" s="42" t="s">
        <v>323</v>
      </c>
      <c r="AK5" s="42" t="str">
        <f t="shared" si="7"/>
        <v>D</v>
      </c>
      <c r="AP5" s="44" t="s">
        <v>284</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295</v>
      </c>
      <c r="W6" s="32" t="s">
        <v>151</v>
      </c>
      <c r="Y6" s="32" t="s">
        <v>328</v>
      </c>
      <c r="Z6" s="32" t="s">
        <v>459</v>
      </c>
      <c r="AA6" s="79" t="s">
        <v>422</v>
      </c>
      <c r="AB6" s="79" t="s">
        <v>553</v>
      </c>
      <c r="AC6" s="79" t="s">
        <v>137</v>
      </c>
      <c r="AD6" s="31"/>
      <c r="AE6" s="34" t="s">
        <v>291</v>
      </c>
      <c r="AF6" s="30"/>
      <c r="AG6" s="44" t="s">
        <v>285</v>
      </c>
      <c r="AI6" s="42" t="s">
        <v>324</v>
      </c>
      <c r="AK6" s="42" t="str">
        <f>CHAR(CODE(AK5)+1)</f>
        <v>E</v>
      </c>
      <c r="AP6" s="44" t="s">
        <v>285</v>
      </c>
    </row>
    <row r="7" spans="1:42" ht="13.7"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329</v>
      </c>
      <c r="Z7" s="32" t="s">
        <v>460</v>
      </c>
      <c r="AA7" s="79" t="s">
        <v>423</v>
      </c>
      <c r="AB7" s="79" t="s">
        <v>554</v>
      </c>
      <c r="AC7" s="31"/>
      <c r="AD7" s="31"/>
      <c r="AE7" s="32" t="s">
        <v>137</v>
      </c>
      <c r="AF7" s="30"/>
      <c r="AG7" s="44" t="s">
        <v>286</v>
      </c>
      <c r="AH7" s="71"/>
      <c r="AI7" s="44" t="s">
        <v>308</v>
      </c>
      <c r="AK7" s="42" t="str">
        <f>CHAR(CODE(AK6)+1)</f>
        <v>F</v>
      </c>
      <c r="AP7" s="44" t="s">
        <v>286</v>
      </c>
    </row>
    <row r="8" spans="1:42" ht="13.7"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321</v>
      </c>
      <c r="W8" s="32" t="s">
        <v>153</v>
      </c>
      <c r="Y8" s="32" t="s">
        <v>330</v>
      </c>
      <c r="Z8" s="32" t="s">
        <v>461</v>
      </c>
      <c r="AA8" s="79" t="s">
        <v>424</v>
      </c>
      <c r="AB8" s="79" t="s">
        <v>555</v>
      </c>
      <c r="AC8" s="31"/>
      <c r="AD8" s="31"/>
      <c r="AE8" s="31"/>
      <c r="AF8" s="30"/>
      <c r="AG8" s="44" t="s">
        <v>287</v>
      </c>
      <c r="AI8" s="42" t="s">
        <v>309</v>
      </c>
      <c r="AK8" s="42" t="str">
        <f t="shared" si="7"/>
        <v>G</v>
      </c>
      <c r="AP8" s="44" t="s">
        <v>287</v>
      </c>
    </row>
    <row r="9" spans="1:42" ht="13.7" customHeight="1" x14ac:dyDescent="0.15">
      <c r="A9" s="14" t="s">
        <v>91</v>
      </c>
      <c r="B9" s="15"/>
      <c r="C9" s="13" t="str">
        <f t="shared" si="0"/>
        <v/>
      </c>
      <c r="D9" s="13" t="str">
        <f t="shared" si="8"/>
        <v/>
      </c>
      <c r="F9" s="18" t="s">
        <v>223</v>
      </c>
      <c r="G9" s="17"/>
      <c r="H9" s="13" t="str">
        <f t="shared" si="1"/>
        <v/>
      </c>
      <c r="I9" s="13" t="str">
        <f t="shared" si="5"/>
        <v>一般会計</v>
      </c>
      <c r="K9" s="14" t="s">
        <v>109</v>
      </c>
      <c r="L9" s="15" t="s">
        <v>649</v>
      </c>
      <c r="M9" s="13" t="str">
        <f t="shared" si="2"/>
        <v>エネルギー対策</v>
      </c>
      <c r="N9" s="13" t="str">
        <f t="shared" si="6"/>
        <v>エネルギー対策</v>
      </c>
      <c r="O9" s="13"/>
      <c r="P9" s="13"/>
      <c r="Q9" s="19"/>
      <c r="T9" s="13"/>
      <c r="U9" s="32" t="s">
        <v>322</v>
      </c>
      <c r="W9" s="32" t="s">
        <v>154</v>
      </c>
      <c r="Y9" s="32" t="s">
        <v>331</v>
      </c>
      <c r="Z9" s="32" t="s">
        <v>462</v>
      </c>
      <c r="AA9" s="79" t="s">
        <v>425</v>
      </c>
      <c r="AB9" s="79" t="s">
        <v>556</v>
      </c>
      <c r="AC9" s="31"/>
      <c r="AD9" s="31"/>
      <c r="AE9" s="31"/>
      <c r="AF9" s="30"/>
      <c r="AG9" s="44" t="s">
        <v>288</v>
      </c>
      <c r="AI9" s="67"/>
      <c r="AK9" s="42" t="str">
        <f t="shared" si="7"/>
        <v>H</v>
      </c>
      <c r="AP9" s="44" t="s">
        <v>288</v>
      </c>
    </row>
    <row r="10" spans="1:42" ht="13.7" customHeight="1" x14ac:dyDescent="0.15">
      <c r="A10" s="14" t="s">
        <v>242</v>
      </c>
      <c r="B10" s="15"/>
      <c r="C10" s="13" t="str">
        <f t="shared" si="0"/>
        <v/>
      </c>
      <c r="D10" s="13" t="str">
        <f t="shared" si="8"/>
        <v/>
      </c>
      <c r="F10" s="18" t="s">
        <v>116</v>
      </c>
      <c r="G10" s="17" t="s">
        <v>649</v>
      </c>
      <c r="H10" s="13" t="str">
        <f t="shared" si="1"/>
        <v>エネルギー対策特別会計エネルギー需給勘定</v>
      </c>
      <c r="I10" s="13" t="str">
        <f t="shared" si="5"/>
        <v>一般会計、エネルギー対策特別会計エネルギー需給勘定</v>
      </c>
      <c r="K10" s="14" t="s">
        <v>246</v>
      </c>
      <c r="L10" s="15"/>
      <c r="M10" s="13" t="str">
        <f t="shared" si="2"/>
        <v/>
      </c>
      <c r="N10" s="13" t="str">
        <f t="shared" si="6"/>
        <v>エネルギー対策</v>
      </c>
      <c r="O10" s="13"/>
      <c r="P10" s="13" t="str">
        <f>S8</f>
        <v>委託・請負</v>
      </c>
      <c r="Q10" s="19"/>
      <c r="T10" s="13"/>
      <c r="W10" s="32" t="s">
        <v>155</v>
      </c>
      <c r="Y10" s="32" t="s">
        <v>332</v>
      </c>
      <c r="Z10" s="32" t="s">
        <v>463</v>
      </c>
      <c r="AA10" s="79" t="s">
        <v>426</v>
      </c>
      <c r="AB10" s="79" t="s">
        <v>557</v>
      </c>
      <c r="AC10" s="31"/>
      <c r="AD10" s="31"/>
      <c r="AE10" s="31"/>
      <c r="AF10" s="30"/>
      <c r="AG10" s="44" t="s">
        <v>273</v>
      </c>
      <c r="AK10" s="42" t="str">
        <f t="shared" si="7"/>
        <v>I</v>
      </c>
      <c r="AP10" s="42" t="s">
        <v>271</v>
      </c>
    </row>
    <row r="11" spans="1:42" ht="13.7" customHeight="1" x14ac:dyDescent="0.15">
      <c r="A11" s="14" t="s">
        <v>92</v>
      </c>
      <c r="B11" s="15"/>
      <c r="C11" s="13" t="str">
        <f t="shared" si="0"/>
        <v/>
      </c>
      <c r="D11" s="13" t="str">
        <f t="shared" si="8"/>
        <v/>
      </c>
      <c r="F11" s="18" t="s">
        <v>117</v>
      </c>
      <c r="G11" s="17"/>
      <c r="H11" s="13" t="str">
        <f t="shared" si="1"/>
        <v/>
      </c>
      <c r="I11" s="13" t="str">
        <f t="shared" si="5"/>
        <v>一般会計、エネルギー対策特別会計エネルギー需給勘定</v>
      </c>
      <c r="K11" s="14" t="s">
        <v>110</v>
      </c>
      <c r="L11" s="15" t="s">
        <v>649</v>
      </c>
      <c r="M11" s="13" t="str">
        <f t="shared" si="2"/>
        <v>その他の事項経費</v>
      </c>
      <c r="N11" s="13" t="str">
        <f t="shared" si="6"/>
        <v>エネルギー対策、その他の事項経費</v>
      </c>
      <c r="O11" s="13"/>
      <c r="P11" s="13"/>
      <c r="Q11" s="19"/>
      <c r="T11" s="13"/>
      <c r="W11" s="32" t="s">
        <v>156</v>
      </c>
      <c r="Y11" s="32" t="s">
        <v>333</v>
      </c>
      <c r="Z11" s="32" t="s">
        <v>464</v>
      </c>
      <c r="AA11" s="79" t="s">
        <v>427</v>
      </c>
      <c r="AB11" s="79" t="s">
        <v>558</v>
      </c>
      <c r="AC11" s="31"/>
      <c r="AD11" s="31"/>
      <c r="AE11" s="31"/>
      <c r="AF11" s="30"/>
      <c r="AG11" s="42" t="s">
        <v>276</v>
      </c>
      <c r="AK11" s="42"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一般会計、エネルギー対策特別会計エネルギー需給勘定</v>
      </c>
      <c r="K12" s="13"/>
      <c r="L12" s="13"/>
      <c r="O12" s="13"/>
      <c r="P12" s="13"/>
      <c r="Q12" s="19"/>
      <c r="T12" s="13"/>
      <c r="U12" s="29" t="s">
        <v>583</v>
      </c>
      <c r="W12" s="32" t="s">
        <v>157</v>
      </c>
      <c r="Y12" s="32" t="s">
        <v>334</v>
      </c>
      <c r="Z12" s="32" t="s">
        <v>465</v>
      </c>
      <c r="AA12" s="79" t="s">
        <v>428</v>
      </c>
      <c r="AB12" s="79" t="s">
        <v>559</v>
      </c>
      <c r="AC12" s="31"/>
      <c r="AD12" s="31"/>
      <c r="AE12" s="31"/>
      <c r="AF12" s="30"/>
      <c r="AG12" s="42" t="s">
        <v>274</v>
      </c>
      <c r="AK12" s="42"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U13" s="32" t="s">
        <v>174</v>
      </c>
      <c r="W13" s="32" t="s">
        <v>158</v>
      </c>
      <c r="Y13" s="32" t="s">
        <v>335</v>
      </c>
      <c r="Z13" s="32" t="s">
        <v>466</v>
      </c>
      <c r="AA13" s="79" t="s">
        <v>429</v>
      </c>
      <c r="AB13" s="79" t="s">
        <v>560</v>
      </c>
      <c r="AC13" s="31"/>
      <c r="AD13" s="31"/>
      <c r="AE13" s="31"/>
      <c r="AF13" s="30"/>
      <c r="AG13" s="42" t="s">
        <v>275</v>
      </c>
      <c r="AK13" s="42"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一般会計、エネルギー対策特別会計エネルギー需給勘定</v>
      </c>
      <c r="K14" s="13"/>
      <c r="L14" s="13"/>
      <c r="O14" s="13"/>
      <c r="P14" s="13"/>
      <c r="Q14" s="19"/>
      <c r="T14" s="13"/>
      <c r="U14" s="32" t="s">
        <v>584</v>
      </c>
      <c r="W14" s="32" t="s">
        <v>159</v>
      </c>
      <c r="Y14" s="32" t="s">
        <v>336</v>
      </c>
      <c r="Z14" s="32" t="s">
        <v>467</v>
      </c>
      <c r="AA14" s="79" t="s">
        <v>430</v>
      </c>
      <c r="AB14" s="79" t="s">
        <v>561</v>
      </c>
      <c r="AC14" s="31"/>
      <c r="AD14" s="31"/>
      <c r="AE14" s="31"/>
      <c r="AF14" s="30"/>
      <c r="AG14" s="67"/>
      <c r="AK14" s="42"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一般会計、エネルギー対策特別会計エネルギー需給勘定</v>
      </c>
      <c r="K15" s="13"/>
      <c r="L15" s="13"/>
      <c r="O15" s="13"/>
      <c r="P15" s="13"/>
      <c r="Q15" s="19"/>
      <c r="T15" s="13"/>
      <c r="U15" s="32" t="s">
        <v>585</v>
      </c>
      <c r="W15" s="32" t="s">
        <v>160</v>
      </c>
      <c r="Y15" s="32" t="s">
        <v>337</v>
      </c>
      <c r="Z15" s="32" t="s">
        <v>468</v>
      </c>
      <c r="AA15" s="79" t="s">
        <v>431</v>
      </c>
      <c r="AB15" s="79" t="s">
        <v>562</v>
      </c>
      <c r="AC15" s="31"/>
      <c r="AD15" s="31"/>
      <c r="AE15" s="31"/>
      <c r="AF15" s="30"/>
      <c r="AG15" s="68"/>
      <c r="AK15" s="42" t="str">
        <f t="shared" si="7"/>
        <v>N</v>
      </c>
    </row>
    <row r="16" spans="1:42" ht="13.7" customHeight="1" x14ac:dyDescent="0.15">
      <c r="A16" s="14" t="s">
        <v>97</v>
      </c>
      <c r="B16" s="15" t="s">
        <v>649</v>
      </c>
      <c r="C16" s="13" t="str">
        <f t="shared" si="9"/>
        <v>地球温暖化対策</v>
      </c>
      <c r="D16" s="13" t="str">
        <f t="shared" si="8"/>
        <v>地球温暖化対策</v>
      </c>
      <c r="F16" s="18" t="s">
        <v>122</v>
      </c>
      <c r="G16" s="17"/>
      <c r="H16" s="13" t="str">
        <f t="shared" si="1"/>
        <v/>
      </c>
      <c r="I16" s="13" t="str">
        <f t="shared" si="5"/>
        <v>一般会計、エネルギー対策特別会計エネルギー需給勘定</v>
      </c>
      <c r="K16" s="13"/>
      <c r="L16" s="13"/>
      <c r="O16" s="13"/>
      <c r="P16" s="13"/>
      <c r="Q16" s="19"/>
      <c r="T16" s="13"/>
      <c r="U16" s="32" t="s">
        <v>586</v>
      </c>
      <c r="W16" s="32" t="s">
        <v>161</v>
      </c>
      <c r="Y16" s="32" t="s">
        <v>338</v>
      </c>
      <c r="Z16" s="32" t="s">
        <v>469</v>
      </c>
      <c r="AA16" s="79" t="s">
        <v>432</v>
      </c>
      <c r="AB16" s="79" t="s">
        <v>563</v>
      </c>
      <c r="AC16" s="31"/>
      <c r="AD16" s="31"/>
      <c r="AE16" s="31"/>
      <c r="AF16" s="30"/>
      <c r="AG16" s="68"/>
      <c r="AK16" s="42"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一般会計、エネルギー対策特別会計エネルギー需給勘定</v>
      </c>
      <c r="K17" s="13"/>
      <c r="L17" s="13"/>
      <c r="O17" s="13"/>
      <c r="P17" s="13"/>
      <c r="Q17" s="19"/>
      <c r="T17" s="13"/>
      <c r="U17" s="32" t="s">
        <v>587</v>
      </c>
      <c r="W17" s="32" t="s">
        <v>162</v>
      </c>
      <c r="Y17" s="32" t="s">
        <v>339</v>
      </c>
      <c r="Z17" s="32" t="s">
        <v>470</v>
      </c>
      <c r="AA17" s="79" t="s">
        <v>433</v>
      </c>
      <c r="AB17" s="79" t="s">
        <v>564</v>
      </c>
      <c r="AC17" s="31"/>
      <c r="AD17" s="31"/>
      <c r="AE17" s="31"/>
      <c r="AF17" s="30"/>
      <c r="AG17" s="68"/>
      <c r="AK17" s="42"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一般会計、エネルギー対策特別会計エネルギー需給勘定</v>
      </c>
      <c r="K18" s="13"/>
      <c r="L18" s="13"/>
      <c r="O18" s="13"/>
      <c r="P18" s="13"/>
      <c r="Q18" s="19"/>
      <c r="T18" s="13"/>
      <c r="U18" s="32" t="s">
        <v>588</v>
      </c>
      <c r="W18" s="32" t="s">
        <v>163</v>
      </c>
      <c r="Y18" s="32" t="s">
        <v>340</v>
      </c>
      <c r="Z18" s="32" t="s">
        <v>471</v>
      </c>
      <c r="AA18" s="79" t="s">
        <v>434</v>
      </c>
      <c r="AB18" s="79" t="s">
        <v>565</v>
      </c>
      <c r="AC18" s="31"/>
      <c r="AD18" s="31"/>
      <c r="AE18" s="31"/>
      <c r="AF18" s="30"/>
      <c r="AK18" s="42"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一般会計、エネルギー対策特別会計エネルギー需給勘定</v>
      </c>
      <c r="K19" s="13"/>
      <c r="L19" s="13"/>
      <c r="O19" s="13"/>
      <c r="P19" s="13"/>
      <c r="Q19" s="19"/>
      <c r="T19" s="13"/>
      <c r="U19" s="32" t="s">
        <v>589</v>
      </c>
      <c r="W19" s="32" t="s">
        <v>164</v>
      </c>
      <c r="Y19" s="32" t="s">
        <v>341</v>
      </c>
      <c r="Z19" s="32" t="s">
        <v>472</v>
      </c>
      <c r="AA19" s="79" t="s">
        <v>435</v>
      </c>
      <c r="AB19" s="79" t="s">
        <v>566</v>
      </c>
      <c r="AC19" s="31"/>
      <c r="AD19" s="31"/>
      <c r="AE19" s="31"/>
      <c r="AF19" s="30"/>
      <c r="AK19" s="42" t="str">
        <f t="shared" si="7"/>
        <v>R</v>
      </c>
    </row>
    <row r="20" spans="1:37" ht="13.7" customHeight="1" x14ac:dyDescent="0.15">
      <c r="A20" s="14" t="s">
        <v>233</v>
      </c>
      <c r="B20" s="15"/>
      <c r="C20" s="13" t="str">
        <f t="shared" si="9"/>
        <v/>
      </c>
      <c r="D20" s="13" t="str">
        <f t="shared" si="8"/>
        <v>地球温暖化対策</v>
      </c>
      <c r="F20" s="18" t="s">
        <v>232</v>
      </c>
      <c r="G20" s="17"/>
      <c r="H20" s="13" t="str">
        <f t="shared" si="1"/>
        <v/>
      </c>
      <c r="I20" s="13" t="str">
        <f t="shared" si="5"/>
        <v>一般会計、エネルギー対策特別会計エネルギー需給勘定</v>
      </c>
      <c r="K20" s="13"/>
      <c r="L20" s="13"/>
      <c r="O20" s="13"/>
      <c r="P20" s="13"/>
      <c r="Q20" s="19"/>
      <c r="T20" s="13"/>
      <c r="U20" s="32" t="s">
        <v>590</v>
      </c>
      <c r="W20" s="32" t="s">
        <v>165</v>
      </c>
      <c r="Y20" s="32" t="s">
        <v>342</v>
      </c>
      <c r="Z20" s="32" t="s">
        <v>473</v>
      </c>
      <c r="AA20" s="79" t="s">
        <v>436</v>
      </c>
      <c r="AB20" s="79" t="s">
        <v>567</v>
      </c>
      <c r="AC20" s="31"/>
      <c r="AD20" s="31"/>
      <c r="AE20" s="31"/>
      <c r="AF20" s="30"/>
      <c r="AK20" s="42" t="str">
        <f t="shared" si="7"/>
        <v>S</v>
      </c>
    </row>
    <row r="21" spans="1:37" ht="13.7" customHeight="1" x14ac:dyDescent="0.15">
      <c r="A21" s="14" t="s">
        <v>234</v>
      </c>
      <c r="B21" s="15"/>
      <c r="C21" s="13" t="str">
        <f t="shared" si="9"/>
        <v/>
      </c>
      <c r="D21" s="13" t="str">
        <f t="shared" si="8"/>
        <v>地球温暖化対策</v>
      </c>
      <c r="F21" s="18" t="s">
        <v>126</v>
      </c>
      <c r="G21" s="17"/>
      <c r="H21" s="13" t="str">
        <f t="shared" si="1"/>
        <v/>
      </c>
      <c r="I21" s="13" t="str">
        <f t="shared" si="5"/>
        <v>一般会計、エネルギー対策特別会計エネルギー需給勘定</v>
      </c>
      <c r="K21" s="13"/>
      <c r="L21" s="13"/>
      <c r="O21" s="13"/>
      <c r="P21" s="13"/>
      <c r="Q21" s="19"/>
      <c r="T21" s="13"/>
      <c r="U21" s="32" t="s">
        <v>591</v>
      </c>
      <c r="W21" s="32" t="s">
        <v>166</v>
      </c>
      <c r="Y21" s="32" t="s">
        <v>343</v>
      </c>
      <c r="Z21" s="32" t="s">
        <v>474</v>
      </c>
      <c r="AA21" s="79" t="s">
        <v>437</v>
      </c>
      <c r="AB21" s="79" t="s">
        <v>568</v>
      </c>
      <c r="AC21" s="31"/>
      <c r="AD21" s="31"/>
      <c r="AE21" s="31"/>
      <c r="AF21" s="30"/>
      <c r="AK21" s="42" t="str">
        <f t="shared" si="7"/>
        <v>T</v>
      </c>
    </row>
    <row r="22" spans="1:37" ht="13.7" customHeight="1" x14ac:dyDescent="0.15">
      <c r="A22" s="14" t="s">
        <v>235</v>
      </c>
      <c r="B22" s="15"/>
      <c r="C22" s="13" t="str">
        <f t="shared" si="9"/>
        <v/>
      </c>
      <c r="D22" s="13" t="str">
        <f>IF(C22="",D21,IF(D21&lt;&gt;"",CONCATENATE(D21,"、",C22),C22))</f>
        <v>地球温暖化対策</v>
      </c>
      <c r="F22" s="18" t="s">
        <v>127</v>
      </c>
      <c r="G22" s="17"/>
      <c r="H22" s="13" t="str">
        <f t="shared" si="1"/>
        <v/>
      </c>
      <c r="I22" s="13" t="str">
        <f t="shared" si="5"/>
        <v>一般会計、エネルギー対策特別会計エネルギー需給勘定</v>
      </c>
      <c r="K22" s="13"/>
      <c r="L22" s="13"/>
      <c r="O22" s="13"/>
      <c r="P22" s="13"/>
      <c r="Q22" s="19"/>
      <c r="T22" s="13"/>
      <c r="U22" s="32" t="s">
        <v>592</v>
      </c>
      <c r="W22" s="32" t="s">
        <v>167</v>
      </c>
      <c r="Y22" s="32" t="s">
        <v>344</v>
      </c>
      <c r="Z22" s="32" t="s">
        <v>475</v>
      </c>
      <c r="AA22" s="79" t="s">
        <v>438</v>
      </c>
      <c r="AB22" s="79" t="s">
        <v>569</v>
      </c>
      <c r="AC22" s="31"/>
      <c r="AD22" s="31"/>
      <c r="AE22" s="31"/>
      <c r="AF22" s="30"/>
      <c r="AK22" s="42" t="str">
        <f t="shared" si="7"/>
        <v>U</v>
      </c>
    </row>
    <row r="23" spans="1:37" ht="13.7" customHeight="1" x14ac:dyDescent="0.15">
      <c r="A23" s="14" t="s">
        <v>236</v>
      </c>
      <c r="B23" s="15"/>
      <c r="C23" s="13" t="str">
        <f t="shared" si="9"/>
        <v/>
      </c>
      <c r="D23" s="13" t="str">
        <f>IF(C23="",D22,IF(D22&lt;&gt;"",CONCATENATE(D22,"、",C23),C23))</f>
        <v>地球温暖化対策</v>
      </c>
      <c r="F23" s="18" t="s">
        <v>128</v>
      </c>
      <c r="G23" s="17"/>
      <c r="H23" s="13" t="str">
        <f t="shared" si="1"/>
        <v/>
      </c>
      <c r="I23" s="13" t="str">
        <f t="shared" si="5"/>
        <v>一般会計、エネルギー対策特別会計エネルギー需給勘定</v>
      </c>
      <c r="K23" s="13"/>
      <c r="L23" s="13"/>
      <c r="O23" s="13"/>
      <c r="P23" s="13"/>
      <c r="Q23" s="19"/>
      <c r="T23" s="13"/>
      <c r="U23" s="32" t="s">
        <v>593</v>
      </c>
      <c r="W23" s="32" t="s">
        <v>609</v>
      </c>
      <c r="Y23" s="32" t="s">
        <v>345</v>
      </c>
      <c r="Z23" s="32" t="s">
        <v>476</v>
      </c>
      <c r="AA23" s="79" t="s">
        <v>439</v>
      </c>
      <c r="AB23" s="79" t="s">
        <v>570</v>
      </c>
      <c r="AC23" s="31"/>
      <c r="AD23" s="31"/>
      <c r="AE23" s="31"/>
      <c r="AF23" s="30"/>
      <c r="AK23" s="42" t="str">
        <f t="shared" si="7"/>
        <v>V</v>
      </c>
    </row>
    <row r="24" spans="1:37" ht="13.7" customHeight="1" x14ac:dyDescent="0.15">
      <c r="A24" s="74" t="s">
        <v>312</v>
      </c>
      <c r="B24" s="15"/>
      <c r="C24" s="13" t="str">
        <f t="shared" si="9"/>
        <v/>
      </c>
      <c r="D24" s="13" t="str">
        <f>IF(C24="",D23,IF(D23&lt;&gt;"",CONCATENATE(D23,"、",C24),C24))</f>
        <v>地球温暖化対策</v>
      </c>
      <c r="F24" s="18" t="s">
        <v>317</v>
      </c>
      <c r="G24" s="17"/>
      <c r="H24" s="13" t="str">
        <f t="shared" si="1"/>
        <v/>
      </c>
      <c r="I24" s="13" t="str">
        <f t="shared" si="5"/>
        <v>一般会計、エネルギー対策特別会計エネルギー需給勘定</v>
      </c>
      <c r="K24" s="13"/>
      <c r="L24" s="13"/>
      <c r="O24" s="13"/>
      <c r="P24" s="13"/>
      <c r="Q24" s="19"/>
      <c r="T24" s="13"/>
      <c r="U24" s="32" t="s">
        <v>594</v>
      </c>
      <c r="Y24" s="32" t="s">
        <v>346</v>
      </c>
      <c r="Z24" s="32" t="s">
        <v>477</v>
      </c>
      <c r="AA24" s="79" t="s">
        <v>440</v>
      </c>
      <c r="AB24" s="79" t="s">
        <v>571</v>
      </c>
      <c r="AC24" s="31"/>
      <c r="AD24" s="31"/>
      <c r="AE24" s="31"/>
      <c r="AF24" s="30"/>
      <c r="AK24" s="42" t="str">
        <f>CHAR(CODE(AK23)+1)</f>
        <v>W</v>
      </c>
    </row>
    <row r="25" spans="1:37" ht="13.7" customHeight="1" x14ac:dyDescent="0.15">
      <c r="A25" s="76"/>
      <c r="B25" s="75"/>
      <c r="F25" s="18" t="s">
        <v>129</v>
      </c>
      <c r="G25" s="17"/>
      <c r="H25" s="13" t="str">
        <f t="shared" si="1"/>
        <v/>
      </c>
      <c r="I25" s="13" t="str">
        <f t="shared" si="5"/>
        <v>一般会計、エネルギー対策特別会計エネルギー需給勘定</v>
      </c>
      <c r="K25" s="13"/>
      <c r="L25" s="13"/>
      <c r="O25" s="13"/>
      <c r="P25" s="13"/>
      <c r="Q25" s="19"/>
      <c r="T25" s="13"/>
      <c r="U25" s="32" t="s">
        <v>595</v>
      </c>
      <c r="Y25" s="32" t="s">
        <v>347</v>
      </c>
      <c r="Z25" s="32" t="s">
        <v>478</v>
      </c>
      <c r="AA25" s="79" t="s">
        <v>441</v>
      </c>
      <c r="AB25" s="79" t="s">
        <v>572</v>
      </c>
      <c r="AC25" s="31"/>
      <c r="AD25" s="31"/>
      <c r="AE25" s="31"/>
      <c r="AF25" s="30"/>
      <c r="AK25" s="42" t="str">
        <f t="shared" si="7"/>
        <v>X</v>
      </c>
    </row>
    <row r="26" spans="1:37" ht="13.7" customHeight="1" x14ac:dyDescent="0.15">
      <c r="A26" s="73"/>
      <c r="B26" s="72"/>
      <c r="F26" s="18" t="s">
        <v>130</v>
      </c>
      <c r="G26" s="17"/>
      <c r="H26" s="13" t="str">
        <f t="shared" si="1"/>
        <v/>
      </c>
      <c r="I26" s="13" t="str">
        <f t="shared" si="5"/>
        <v>一般会計、エネルギー対策特別会計エネルギー需給勘定</v>
      </c>
      <c r="K26" s="13"/>
      <c r="L26" s="13"/>
      <c r="O26" s="13"/>
      <c r="P26" s="13"/>
      <c r="Q26" s="19"/>
      <c r="T26" s="13"/>
      <c r="U26" s="32" t="s">
        <v>596</v>
      </c>
      <c r="Y26" s="32" t="s">
        <v>348</v>
      </c>
      <c r="Z26" s="32" t="s">
        <v>479</v>
      </c>
      <c r="AA26" s="79" t="s">
        <v>442</v>
      </c>
      <c r="AB26" s="79" t="s">
        <v>573</v>
      </c>
      <c r="AC26" s="31"/>
      <c r="AD26" s="31"/>
      <c r="AE26" s="31"/>
      <c r="AF26" s="30"/>
      <c r="AK26" s="42" t="str">
        <f t="shared" si="7"/>
        <v>Y</v>
      </c>
    </row>
    <row r="27" spans="1:37" ht="13.7" customHeight="1" x14ac:dyDescent="0.15">
      <c r="A27" s="13" t="str">
        <f>IF(D24="", "-", D24)</f>
        <v>地球温暖化対策</v>
      </c>
      <c r="B27" s="13"/>
      <c r="F27" s="18" t="s">
        <v>131</v>
      </c>
      <c r="G27" s="17"/>
      <c r="H27" s="13" t="str">
        <f t="shared" si="1"/>
        <v/>
      </c>
      <c r="I27" s="13" t="str">
        <f t="shared" si="5"/>
        <v>一般会計、エネルギー対策特別会計エネルギー需給勘定</v>
      </c>
      <c r="K27" s="13"/>
      <c r="L27" s="13"/>
      <c r="O27" s="13"/>
      <c r="P27" s="13"/>
      <c r="Q27" s="19"/>
      <c r="T27" s="13"/>
      <c r="U27" s="32" t="s">
        <v>597</v>
      </c>
      <c r="Y27" s="32" t="s">
        <v>349</v>
      </c>
      <c r="Z27" s="32" t="s">
        <v>480</v>
      </c>
      <c r="AA27" s="79" t="s">
        <v>443</v>
      </c>
      <c r="AB27" s="79" t="s">
        <v>574</v>
      </c>
      <c r="AC27" s="31"/>
      <c r="AD27" s="31"/>
      <c r="AE27" s="31"/>
      <c r="AF27" s="30"/>
      <c r="AK27" s="42" t="str">
        <f>CHAR(CODE(AK26)+1)</f>
        <v>Z</v>
      </c>
    </row>
    <row r="28" spans="1:37" ht="13.7" customHeight="1" x14ac:dyDescent="0.15">
      <c r="B28" s="13"/>
      <c r="F28" s="18" t="s">
        <v>132</v>
      </c>
      <c r="G28" s="17"/>
      <c r="H28" s="13" t="str">
        <f t="shared" si="1"/>
        <v/>
      </c>
      <c r="I28" s="13" t="str">
        <f t="shared" si="5"/>
        <v>一般会計、エネルギー対策特別会計エネルギー需給勘定</v>
      </c>
      <c r="K28" s="13"/>
      <c r="L28" s="13"/>
      <c r="O28" s="13"/>
      <c r="P28" s="13"/>
      <c r="Q28" s="19"/>
      <c r="T28" s="13"/>
      <c r="U28" s="32" t="s">
        <v>598</v>
      </c>
      <c r="Y28" s="32" t="s">
        <v>350</v>
      </c>
      <c r="Z28" s="32" t="s">
        <v>481</v>
      </c>
      <c r="AA28" s="79" t="s">
        <v>444</v>
      </c>
      <c r="AB28" s="79" t="s">
        <v>575</v>
      </c>
      <c r="AC28" s="31"/>
      <c r="AD28" s="31"/>
      <c r="AE28" s="31"/>
      <c r="AF28" s="30"/>
      <c r="AK28" s="42" t="s">
        <v>212</v>
      </c>
    </row>
    <row r="29" spans="1:37" ht="13.7" customHeight="1" x14ac:dyDescent="0.15">
      <c r="A29" s="13"/>
      <c r="B29" s="13"/>
      <c r="F29" s="18" t="s">
        <v>224</v>
      </c>
      <c r="G29" s="17"/>
      <c r="H29" s="13" t="str">
        <f t="shared" si="1"/>
        <v/>
      </c>
      <c r="I29" s="13" t="str">
        <f t="shared" si="5"/>
        <v>一般会計、エネルギー対策特別会計エネルギー需給勘定</v>
      </c>
      <c r="K29" s="13"/>
      <c r="L29" s="13"/>
      <c r="O29" s="13"/>
      <c r="P29" s="13"/>
      <c r="Q29" s="19"/>
      <c r="T29" s="13"/>
      <c r="U29" s="32" t="s">
        <v>599</v>
      </c>
      <c r="Y29" s="32" t="s">
        <v>351</v>
      </c>
      <c r="Z29" s="32" t="s">
        <v>482</v>
      </c>
      <c r="AA29" s="79" t="s">
        <v>445</v>
      </c>
      <c r="AB29" s="79" t="s">
        <v>576</v>
      </c>
      <c r="AC29" s="31"/>
      <c r="AD29" s="31"/>
      <c r="AE29" s="31"/>
      <c r="AF29" s="30"/>
      <c r="AK29" s="42" t="str">
        <f t="shared" si="7"/>
        <v>b</v>
      </c>
    </row>
    <row r="30" spans="1:37" ht="13.7" customHeight="1" x14ac:dyDescent="0.15">
      <c r="A30" s="13"/>
      <c r="B30" s="13"/>
      <c r="F30" s="18" t="s">
        <v>225</v>
      </c>
      <c r="G30" s="17"/>
      <c r="H30" s="13" t="str">
        <f t="shared" si="1"/>
        <v/>
      </c>
      <c r="I30" s="13" t="str">
        <f t="shared" si="5"/>
        <v>一般会計、エネルギー対策特別会計エネルギー需給勘定</v>
      </c>
      <c r="K30" s="13"/>
      <c r="L30" s="13"/>
      <c r="O30" s="13"/>
      <c r="P30" s="13"/>
      <c r="Q30" s="19"/>
      <c r="T30" s="13"/>
      <c r="U30" s="32" t="s">
        <v>600</v>
      </c>
      <c r="Y30" s="32" t="s">
        <v>352</v>
      </c>
      <c r="Z30" s="32" t="s">
        <v>483</v>
      </c>
      <c r="AA30" s="79" t="s">
        <v>446</v>
      </c>
      <c r="AB30" s="79" t="s">
        <v>577</v>
      </c>
      <c r="AC30" s="31"/>
      <c r="AD30" s="31"/>
      <c r="AE30" s="31"/>
      <c r="AF30" s="30"/>
      <c r="AK30" s="42" t="str">
        <f t="shared" si="7"/>
        <v>c</v>
      </c>
    </row>
    <row r="31" spans="1:37" ht="13.7" customHeight="1" x14ac:dyDescent="0.15">
      <c r="A31" s="13"/>
      <c r="B31" s="13"/>
      <c r="F31" s="18" t="s">
        <v>226</v>
      </c>
      <c r="G31" s="17"/>
      <c r="H31" s="13" t="str">
        <f t="shared" si="1"/>
        <v/>
      </c>
      <c r="I31" s="13" t="str">
        <f t="shared" si="5"/>
        <v>一般会計、エネルギー対策特別会計エネルギー需給勘定</v>
      </c>
      <c r="K31" s="13"/>
      <c r="L31" s="13"/>
      <c r="O31" s="13"/>
      <c r="P31" s="13"/>
      <c r="Q31" s="19"/>
      <c r="T31" s="13"/>
      <c r="U31" s="32" t="s">
        <v>601</v>
      </c>
      <c r="Y31" s="32" t="s">
        <v>353</v>
      </c>
      <c r="Z31" s="32" t="s">
        <v>484</v>
      </c>
      <c r="AA31" s="79" t="s">
        <v>447</v>
      </c>
      <c r="AB31" s="79" t="s">
        <v>578</v>
      </c>
      <c r="AC31" s="31"/>
      <c r="AD31" s="31"/>
      <c r="AE31" s="31"/>
      <c r="AF31" s="30"/>
      <c r="AK31" s="42" t="str">
        <f t="shared" si="7"/>
        <v>d</v>
      </c>
    </row>
    <row r="32" spans="1:37" ht="13.7" customHeight="1" x14ac:dyDescent="0.15">
      <c r="A32" s="13"/>
      <c r="B32" s="13"/>
      <c r="F32" s="18" t="s">
        <v>227</v>
      </c>
      <c r="G32" s="17"/>
      <c r="H32" s="13" t="str">
        <f t="shared" si="1"/>
        <v/>
      </c>
      <c r="I32" s="13" t="str">
        <f t="shared" si="5"/>
        <v>一般会計、エネルギー対策特別会計エネルギー需給勘定</v>
      </c>
      <c r="K32" s="13"/>
      <c r="L32" s="13"/>
      <c r="O32" s="13"/>
      <c r="P32" s="13"/>
      <c r="Q32" s="19"/>
      <c r="T32" s="13"/>
      <c r="U32" s="32" t="s">
        <v>602</v>
      </c>
      <c r="Y32" s="32" t="s">
        <v>354</v>
      </c>
      <c r="Z32" s="32" t="s">
        <v>485</v>
      </c>
      <c r="AA32" s="79" t="s">
        <v>69</v>
      </c>
      <c r="AB32" s="79" t="s">
        <v>69</v>
      </c>
      <c r="AC32" s="31"/>
      <c r="AD32" s="31"/>
      <c r="AE32" s="31"/>
      <c r="AF32" s="30"/>
      <c r="AK32" s="42" t="str">
        <f t="shared" si="7"/>
        <v>e</v>
      </c>
    </row>
    <row r="33" spans="1:37" ht="13.7" customHeight="1" x14ac:dyDescent="0.15">
      <c r="A33" s="13"/>
      <c r="B33" s="13"/>
      <c r="F33" s="18" t="s">
        <v>228</v>
      </c>
      <c r="G33" s="17"/>
      <c r="H33" s="13" t="str">
        <f t="shared" si="1"/>
        <v/>
      </c>
      <c r="I33" s="13" t="str">
        <f t="shared" si="5"/>
        <v>一般会計、エネルギー対策特別会計エネルギー需給勘定</v>
      </c>
      <c r="K33" s="13"/>
      <c r="L33" s="13"/>
      <c r="O33" s="13"/>
      <c r="P33" s="13"/>
      <c r="Q33" s="19"/>
      <c r="T33" s="13"/>
      <c r="U33" s="32" t="s">
        <v>603</v>
      </c>
      <c r="Y33" s="32" t="s">
        <v>355</v>
      </c>
      <c r="Z33" s="32" t="s">
        <v>486</v>
      </c>
      <c r="AA33" s="61"/>
      <c r="AB33" s="31"/>
      <c r="AC33" s="31"/>
      <c r="AD33" s="31"/>
      <c r="AE33" s="31"/>
      <c r="AF33" s="30"/>
      <c r="AK33" s="42" t="str">
        <f t="shared" si="7"/>
        <v>f</v>
      </c>
    </row>
    <row r="34" spans="1:37" ht="13.7" customHeight="1" x14ac:dyDescent="0.15">
      <c r="A34" s="13"/>
      <c r="B34" s="13"/>
      <c r="F34" s="18" t="s">
        <v>229</v>
      </c>
      <c r="G34" s="17"/>
      <c r="H34" s="13" t="str">
        <f t="shared" si="1"/>
        <v/>
      </c>
      <c r="I34" s="13" t="str">
        <f t="shared" si="5"/>
        <v>一般会計、エネルギー対策特別会計エネルギー需給勘定</v>
      </c>
      <c r="K34" s="13"/>
      <c r="L34" s="13"/>
      <c r="O34" s="13"/>
      <c r="P34" s="13"/>
      <c r="Q34" s="19"/>
      <c r="T34" s="13"/>
      <c r="U34" s="32" t="s">
        <v>604</v>
      </c>
      <c r="Y34" s="32" t="s">
        <v>356</v>
      </c>
      <c r="Z34" s="32" t="s">
        <v>487</v>
      </c>
      <c r="AB34" s="31"/>
      <c r="AC34" s="31"/>
      <c r="AD34" s="31"/>
      <c r="AE34" s="31"/>
      <c r="AF34" s="30"/>
      <c r="AK34" s="42" t="str">
        <f t="shared" si="7"/>
        <v>g</v>
      </c>
    </row>
    <row r="35" spans="1:37" ht="13.7" customHeight="1" x14ac:dyDescent="0.15">
      <c r="A35" s="13"/>
      <c r="B35" s="13"/>
      <c r="F35" s="18" t="s">
        <v>230</v>
      </c>
      <c r="G35" s="17"/>
      <c r="H35" s="13" t="str">
        <f t="shared" si="1"/>
        <v/>
      </c>
      <c r="I35" s="13" t="str">
        <f t="shared" si="5"/>
        <v>一般会計、エネルギー対策特別会計エネルギー需給勘定</v>
      </c>
      <c r="K35" s="13"/>
      <c r="L35" s="13"/>
      <c r="O35" s="13"/>
      <c r="P35" s="13"/>
      <c r="Q35" s="19"/>
      <c r="T35" s="13"/>
      <c r="Y35" s="32" t="s">
        <v>357</v>
      </c>
      <c r="Z35" s="32" t="s">
        <v>488</v>
      </c>
      <c r="AC35" s="31"/>
      <c r="AF35" s="30"/>
      <c r="AK35" s="42" t="str">
        <f t="shared" si="7"/>
        <v>h</v>
      </c>
    </row>
    <row r="36" spans="1:37" ht="13.7" customHeight="1" x14ac:dyDescent="0.15">
      <c r="A36" s="13"/>
      <c r="B36" s="13"/>
      <c r="F36" s="18" t="s">
        <v>231</v>
      </c>
      <c r="G36" s="17"/>
      <c r="H36" s="13" t="str">
        <f t="shared" si="1"/>
        <v/>
      </c>
      <c r="I36" s="13" t="str">
        <f t="shared" si="5"/>
        <v>一般会計、エネルギー対策特別会計エネルギー需給勘定</v>
      </c>
      <c r="K36" s="13"/>
      <c r="L36" s="13"/>
      <c r="O36" s="13"/>
      <c r="P36" s="13"/>
      <c r="Q36" s="19"/>
      <c r="T36" s="13"/>
      <c r="U36" s="32" t="s">
        <v>605</v>
      </c>
      <c r="Y36" s="32" t="s">
        <v>358</v>
      </c>
      <c r="Z36" s="32" t="s">
        <v>489</v>
      </c>
      <c r="AF36" s="30"/>
      <c r="AK36" s="42" t="str">
        <f t="shared" si="7"/>
        <v>i</v>
      </c>
    </row>
    <row r="37" spans="1:37" ht="13.7"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U37" s="32"/>
      <c r="Y37" s="32" t="s">
        <v>359</v>
      </c>
      <c r="Z37" s="32" t="s">
        <v>490</v>
      </c>
      <c r="AF37" s="30"/>
      <c r="AK37" s="42" t="str">
        <f t="shared" si="7"/>
        <v>j</v>
      </c>
    </row>
    <row r="38" spans="1:37" x14ac:dyDescent="0.15">
      <c r="A38" s="13"/>
      <c r="B38" s="13"/>
      <c r="F38" s="13"/>
      <c r="G38" s="19"/>
      <c r="K38" s="13"/>
      <c r="L38" s="13"/>
      <c r="O38" s="13"/>
      <c r="P38" s="13"/>
      <c r="Q38" s="19"/>
      <c r="T38" s="13"/>
      <c r="U38" s="32" t="s">
        <v>296</v>
      </c>
      <c r="Y38" s="32" t="s">
        <v>360</v>
      </c>
      <c r="Z38" s="32" t="s">
        <v>491</v>
      </c>
      <c r="AF38" s="30"/>
      <c r="AK38" s="42" t="str">
        <f t="shared" si="7"/>
        <v>k</v>
      </c>
    </row>
    <row r="39" spans="1:37" x14ac:dyDescent="0.15">
      <c r="A39" s="13"/>
      <c r="B39" s="13"/>
      <c r="F39" s="13" t="str">
        <f>I37</f>
        <v>一般会計、エネルギー対策特別会計エネルギー需給勘定</v>
      </c>
      <c r="G39" s="19"/>
      <c r="K39" s="13"/>
      <c r="L39" s="13"/>
      <c r="O39" s="13"/>
      <c r="P39" s="13"/>
      <c r="Q39" s="19"/>
      <c r="T39" s="13"/>
      <c r="U39" s="32" t="s">
        <v>306</v>
      </c>
      <c r="Y39" s="32" t="s">
        <v>361</v>
      </c>
      <c r="Z39" s="32" t="s">
        <v>492</v>
      </c>
      <c r="AF39" s="30"/>
      <c r="AK39" s="42" t="str">
        <f t="shared" si="7"/>
        <v>l</v>
      </c>
    </row>
    <row r="40" spans="1:37" x14ac:dyDescent="0.15">
      <c r="A40" s="13"/>
      <c r="B40" s="13"/>
      <c r="F40" s="13"/>
      <c r="G40" s="19"/>
      <c r="K40" s="13"/>
      <c r="L40" s="13"/>
      <c r="O40" s="13"/>
      <c r="P40" s="13"/>
      <c r="Q40" s="19"/>
      <c r="T40" s="13"/>
      <c r="Y40" s="32" t="s">
        <v>362</v>
      </c>
      <c r="Z40" s="32" t="s">
        <v>493</v>
      </c>
      <c r="AF40" s="30"/>
      <c r="AK40" s="42" t="str">
        <f t="shared" si="7"/>
        <v>m</v>
      </c>
    </row>
    <row r="41" spans="1:37" x14ac:dyDescent="0.15">
      <c r="A41" s="13"/>
      <c r="B41" s="13"/>
      <c r="F41" s="13"/>
      <c r="G41" s="19"/>
      <c r="K41" s="13"/>
      <c r="L41" s="13"/>
      <c r="O41" s="13"/>
      <c r="P41" s="13"/>
      <c r="Q41" s="19"/>
      <c r="T41" s="13"/>
      <c r="Y41" s="32" t="s">
        <v>363</v>
      </c>
      <c r="Z41" s="32" t="s">
        <v>494</v>
      </c>
      <c r="AF41" s="30"/>
      <c r="AK41" s="42" t="str">
        <f t="shared" si="7"/>
        <v>n</v>
      </c>
    </row>
    <row r="42" spans="1:37" x14ac:dyDescent="0.15">
      <c r="A42" s="13"/>
      <c r="B42" s="13"/>
      <c r="F42" s="13"/>
      <c r="G42" s="19"/>
      <c r="K42" s="13"/>
      <c r="L42" s="13"/>
      <c r="O42" s="13"/>
      <c r="P42" s="13"/>
      <c r="Q42" s="19"/>
      <c r="T42" s="13"/>
      <c r="Y42" s="32" t="s">
        <v>364</v>
      </c>
      <c r="Z42" s="32" t="s">
        <v>495</v>
      </c>
      <c r="AF42" s="30"/>
      <c r="AK42" s="42" t="str">
        <f t="shared" si="7"/>
        <v>o</v>
      </c>
    </row>
    <row r="43" spans="1:37" x14ac:dyDescent="0.15">
      <c r="A43" s="13"/>
      <c r="B43" s="13"/>
      <c r="F43" s="13"/>
      <c r="G43" s="19"/>
      <c r="K43" s="13"/>
      <c r="L43" s="13"/>
      <c r="O43" s="13"/>
      <c r="P43" s="13"/>
      <c r="Q43" s="19"/>
      <c r="T43" s="13"/>
      <c r="Y43" s="32" t="s">
        <v>365</v>
      </c>
      <c r="Z43" s="32" t="s">
        <v>496</v>
      </c>
      <c r="AF43" s="30"/>
      <c r="AK43" s="42" t="str">
        <f t="shared" si="7"/>
        <v>p</v>
      </c>
    </row>
    <row r="44" spans="1:37" x14ac:dyDescent="0.15">
      <c r="A44" s="13"/>
      <c r="B44" s="13"/>
      <c r="F44" s="13"/>
      <c r="G44" s="19"/>
      <c r="K44" s="13"/>
      <c r="L44" s="13"/>
      <c r="O44" s="13"/>
      <c r="P44" s="13"/>
      <c r="Q44" s="19"/>
      <c r="T44" s="13"/>
      <c r="Y44" s="32" t="s">
        <v>366</v>
      </c>
      <c r="Z44" s="32" t="s">
        <v>497</v>
      </c>
      <c r="AF44" s="30"/>
      <c r="AK44" s="42" t="str">
        <f t="shared" si="7"/>
        <v>q</v>
      </c>
    </row>
    <row r="45" spans="1:37" x14ac:dyDescent="0.15">
      <c r="A45" s="13"/>
      <c r="B45" s="13"/>
      <c r="F45" s="13"/>
      <c r="G45" s="19"/>
      <c r="K45" s="13"/>
      <c r="L45" s="13"/>
      <c r="O45" s="13"/>
      <c r="P45" s="13"/>
      <c r="Q45" s="19"/>
      <c r="T45" s="13"/>
      <c r="Y45" s="32" t="s">
        <v>367</v>
      </c>
      <c r="Z45" s="32" t="s">
        <v>498</v>
      </c>
      <c r="AF45" s="30"/>
      <c r="AK45" s="42" t="str">
        <f t="shared" si="7"/>
        <v>r</v>
      </c>
    </row>
    <row r="46" spans="1:37" x14ac:dyDescent="0.15">
      <c r="A46" s="13"/>
      <c r="B46" s="13"/>
      <c r="F46" s="13"/>
      <c r="G46" s="19"/>
      <c r="K46" s="13"/>
      <c r="L46" s="13"/>
      <c r="O46" s="13"/>
      <c r="P46" s="13"/>
      <c r="Q46" s="19"/>
      <c r="T46" s="13"/>
      <c r="Y46" s="32" t="s">
        <v>368</v>
      </c>
      <c r="Z46" s="32" t="s">
        <v>499</v>
      </c>
      <c r="AF46" s="30"/>
      <c r="AK46" s="42" t="str">
        <f t="shared" si="7"/>
        <v>s</v>
      </c>
    </row>
    <row r="47" spans="1:37" x14ac:dyDescent="0.15">
      <c r="A47" s="13"/>
      <c r="B47" s="13"/>
      <c r="F47" s="13"/>
      <c r="G47" s="19"/>
      <c r="K47" s="13"/>
      <c r="L47" s="13"/>
      <c r="O47" s="13"/>
      <c r="P47" s="13"/>
      <c r="Q47" s="19"/>
      <c r="T47" s="13"/>
      <c r="Y47" s="32" t="s">
        <v>369</v>
      </c>
      <c r="Z47" s="32" t="s">
        <v>500</v>
      </c>
      <c r="AF47" s="30"/>
      <c r="AK47" s="42" t="str">
        <f t="shared" si="7"/>
        <v>t</v>
      </c>
    </row>
    <row r="48" spans="1:37" x14ac:dyDescent="0.15">
      <c r="A48" s="13"/>
      <c r="B48" s="13"/>
      <c r="F48" s="13"/>
      <c r="G48" s="19"/>
      <c r="K48" s="13"/>
      <c r="L48" s="13"/>
      <c r="O48" s="13"/>
      <c r="P48" s="13"/>
      <c r="Q48" s="19"/>
      <c r="T48" s="13"/>
      <c r="Y48" s="32" t="s">
        <v>370</v>
      </c>
      <c r="Z48" s="32" t="s">
        <v>501</v>
      </c>
      <c r="AF48" s="30"/>
      <c r="AK48" s="42" t="str">
        <f t="shared" si="7"/>
        <v>u</v>
      </c>
    </row>
    <row r="49" spans="1:37" x14ac:dyDescent="0.15">
      <c r="A49" s="13"/>
      <c r="B49" s="13"/>
      <c r="F49" s="13"/>
      <c r="G49" s="19"/>
      <c r="K49" s="13"/>
      <c r="L49" s="13"/>
      <c r="O49" s="13"/>
      <c r="P49" s="13"/>
      <c r="Q49" s="19"/>
      <c r="T49" s="13"/>
      <c r="Y49" s="32" t="s">
        <v>371</v>
      </c>
      <c r="Z49" s="32" t="s">
        <v>502</v>
      </c>
      <c r="AF49" s="30"/>
      <c r="AK49" s="42" t="str">
        <f t="shared" si="7"/>
        <v>v</v>
      </c>
    </row>
    <row r="50" spans="1:37" x14ac:dyDescent="0.15">
      <c r="A50" s="13"/>
      <c r="B50" s="13"/>
      <c r="F50" s="13"/>
      <c r="G50" s="19"/>
      <c r="K50" s="13"/>
      <c r="L50" s="13"/>
      <c r="O50" s="13"/>
      <c r="P50" s="13"/>
      <c r="Q50" s="19"/>
      <c r="T50" s="13"/>
      <c r="Y50" s="32" t="s">
        <v>372</v>
      </c>
      <c r="Z50" s="32" t="s">
        <v>503</v>
      </c>
      <c r="AF50" s="30"/>
    </row>
    <row r="51" spans="1:37" x14ac:dyDescent="0.15">
      <c r="A51" s="13"/>
      <c r="B51" s="13"/>
      <c r="F51" s="13"/>
      <c r="G51" s="19"/>
      <c r="K51" s="13"/>
      <c r="L51" s="13"/>
      <c r="O51" s="13"/>
      <c r="P51" s="13"/>
      <c r="Q51" s="19"/>
      <c r="T51" s="13"/>
      <c r="Y51" s="32" t="s">
        <v>373</v>
      </c>
      <c r="Z51" s="32" t="s">
        <v>504</v>
      </c>
      <c r="AF51" s="30"/>
    </row>
    <row r="52" spans="1:37" x14ac:dyDescent="0.15">
      <c r="A52" s="13"/>
      <c r="B52" s="13"/>
      <c r="F52" s="13"/>
      <c r="G52" s="19"/>
      <c r="K52" s="13"/>
      <c r="L52" s="13"/>
      <c r="O52" s="13"/>
      <c r="P52" s="13"/>
      <c r="Q52" s="19"/>
      <c r="T52" s="13"/>
      <c r="Y52" s="32" t="s">
        <v>374</v>
      </c>
      <c r="Z52" s="32" t="s">
        <v>505</v>
      </c>
      <c r="AF52" s="30"/>
    </row>
    <row r="53" spans="1:37" x14ac:dyDescent="0.15">
      <c r="A53" s="13"/>
      <c r="B53" s="13"/>
      <c r="F53" s="13"/>
      <c r="G53" s="19"/>
      <c r="K53" s="13"/>
      <c r="L53" s="13"/>
      <c r="O53" s="13"/>
      <c r="P53" s="13"/>
      <c r="Q53" s="19"/>
      <c r="T53" s="13"/>
      <c r="Y53" s="32" t="s">
        <v>375</v>
      </c>
      <c r="Z53" s="32" t="s">
        <v>506</v>
      </c>
      <c r="AF53" s="30"/>
    </row>
    <row r="54" spans="1:37" x14ac:dyDescent="0.15">
      <c r="A54" s="13"/>
      <c r="B54" s="13"/>
      <c r="F54" s="13"/>
      <c r="G54" s="19"/>
      <c r="K54" s="13"/>
      <c r="L54" s="13"/>
      <c r="O54" s="13"/>
      <c r="P54" s="20"/>
      <c r="Q54" s="19"/>
      <c r="T54" s="13"/>
      <c r="Y54" s="32" t="s">
        <v>376</v>
      </c>
      <c r="Z54" s="32" t="s">
        <v>507</v>
      </c>
      <c r="AF54" s="30"/>
    </row>
    <row r="55" spans="1:37" x14ac:dyDescent="0.15">
      <c r="A55" s="13"/>
      <c r="B55" s="13"/>
      <c r="F55" s="13"/>
      <c r="G55" s="19"/>
      <c r="K55" s="13"/>
      <c r="L55" s="13"/>
      <c r="O55" s="13"/>
      <c r="P55" s="13"/>
      <c r="Q55" s="19"/>
      <c r="T55" s="13"/>
      <c r="Y55" s="32" t="s">
        <v>377</v>
      </c>
      <c r="Z55" s="32" t="s">
        <v>508</v>
      </c>
      <c r="AF55" s="30"/>
    </row>
    <row r="56" spans="1:37" x14ac:dyDescent="0.15">
      <c r="A56" s="13"/>
      <c r="B56" s="13"/>
      <c r="F56" s="13"/>
      <c r="G56" s="19"/>
      <c r="K56" s="13"/>
      <c r="L56" s="13"/>
      <c r="O56" s="13"/>
      <c r="P56" s="13"/>
      <c r="Q56" s="19"/>
      <c r="T56" s="13"/>
      <c r="Y56" s="32" t="s">
        <v>378</v>
      </c>
      <c r="Z56" s="32" t="s">
        <v>509</v>
      </c>
      <c r="AF56" s="30"/>
    </row>
    <row r="57" spans="1:37" x14ac:dyDescent="0.15">
      <c r="A57" s="13"/>
      <c r="B57" s="13"/>
      <c r="F57" s="13"/>
      <c r="G57" s="19"/>
      <c r="K57" s="13"/>
      <c r="L57" s="13"/>
      <c r="O57" s="13"/>
      <c r="P57" s="13"/>
      <c r="Q57" s="19"/>
      <c r="T57" s="13"/>
      <c r="Y57" s="32" t="s">
        <v>379</v>
      </c>
      <c r="Z57" s="32" t="s">
        <v>510</v>
      </c>
      <c r="AF57" s="30"/>
    </row>
    <row r="58" spans="1:37" x14ac:dyDescent="0.15">
      <c r="A58" s="13"/>
      <c r="B58" s="13"/>
      <c r="F58" s="13"/>
      <c r="G58" s="19"/>
      <c r="K58" s="13"/>
      <c r="L58" s="13"/>
      <c r="O58" s="13"/>
      <c r="P58" s="13"/>
      <c r="Q58" s="19"/>
      <c r="T58" s="13"/>
      <c r="Y58" s="32" t="s">
        <v>380</v>
      </c>
      <c r="Z58" s="32" t="s">
        <v>511</v>
      </c>
      <c r="AF58" s="30"/>
    </row>
    <row r="59" spans="1:37" x14ac:dyDescent="0.15">
      <c r="A59" s="13"/>
      <c r="B59" s="13"/>
      <c r="F59" s="13"/>
      <c r="G59" s="19"/>
      <c r="K59" s="13"/>
      <c r="L59" s="13"/>
      <c r="O59" s="13"/>
      <c r="P59" s="13"/>
      <c r="Q59" s="19"/>
      <c r="T59" s="13"/>
      <c r="Y59" s="32" t="s">
        <v>381</v>
      </c>
      <c r="Z59" s="32" t="s">
        <v>512</v>
      </c>
      <c r="AF59" s="30"/>
    </row>
    <row r="60" spans="1:37" x14ac:dyDescent="0.15">
      <c r="A60" s="13"/>
      <c r="B60" s="13"/>
      <c r="F60" s="13"/>
      <c r="G60" s="19"/>
      <c r="K60" s="13"/>
      <c r="L60" s="13"/>
      <c r="O60" s="13"/>
      <c r="P60" s="13"/>
      <c r="Q60" s="19"/>
      <c r="T60" s="13"/>
      <c r="Y60" s="32" t="s">
        <v>382</v>
      </c>
      <c r="Z60" s="32" t="s">
        <v>513</v>
      </c>
      <c r="AF60" s="30"/>
    </row>
    <row r="61" spans="1:37" x14ac:dyDescent="0.15">
      <c r="A61" s="13"/>
      <c r="B61" s="13"/>
      <c r="F61" s="13"/>
      <c r="G61" s="19"/>
      <c r="K61" s="13"/>
      <c r="L61" s="13"/>
      <c r="O61" s="13"/>
      <c r="P61" s="13"/>
      <c r="Q61" s="19"/>
      <c r="T61" s="13"/>
      <c r="Y61" s="32" t="s">
        <v>383</v>
      </c>
      <c r="Z61" s="32" t="s">
        <v>514</v>
      </c>
      <c r="AF61" s="30"/>
    </row>
    <row r="62" spans="1:37" x14ac:dyDescent="0.15">
      <c r="A62" s="13"/>
      <c r="B62" s="13"/>
      <c r="F62" s="13"/>
      <c r="G62" s="19"/>
      <c r="K62" s="13"/>
      <c r="L62" s="13"/>
      <c r="O62" s="13"/>
      <c r="P62" s="13"/>
      <c r="Q62" s="19"/>
      <c r="T62" s="13"/>
      <c r="Y62" s="32" t="s">
        <v>384</v>
      </c>
      <c r="Z62" s="32" t="s">
        <v>515</v>
      </c>
      <c r="AF62" s="30"/>
    </row>
    <row r="63" spans="1:37" x14ac:dyDescent="0.15">
      <c r="A63" s="13"/>
      <c r="B63" s="13"/>
      <c r="F63" s="13"/>
      <c r="G63" s="19"/>
      <c r="K63" s="13"/>
      <c r="L63" s="13"/>
      <c r="O63" s="13"/>
      <c r="P63" s="13"/>
      <c r="Q63" s="19"/>
      <c r="T63" s="13"/>
      <c r="Y63" s="32" t="s">
        <v>385</v>
      </c>
      <c r="Z63" s="32" t="s">
        <v>516</v>
      </c>
      <c r="AF63" s="30"/>
    </row>
    <row r="64" spans="1:37" x14ac:dyDescent="0.15">
      <c r="A64" s="13"/>
      <c r="B64" s="13"/>
      <c r="F64" s="13"/>
      <c r="G64" s="19"/>
      <c r="K64" s="13"/>
      <c r="L64" s="13"/>
      <c r="O64" s="13"/>
      <c r="P64" s="13"/>
      <c r="Q64" s="19"/>
      <c r="T64" s="13"/>
      <c r="Y64" s="32" t="s">
        <v>386</v>
      </c>
      <c r="Z64" s="32" t="s">
        <v>517</v>
      </c>
      <c r="AF64" s="30"/>
    </row>
    <row r="65" spans="1:32" x14ac:dyDescent="0.15">
      <c r="A65" s="13"/>
      <c r="B65" s="13"/>
      <c r="F65" s="13"/>
      <c r="G65" s="19"/>
      <c r="K65" s="13"/>
      <c r="L65" s="13"/>
      <c r="O65" s="13"/>
      <c r="P65" s="13"/>
      <c r="Q65" s="19"/>
      <c r="T65" s="13"/>
      <c r="Y65" s="32" t="s">
        <v>387</v>
      </c>
      <c r="Z65" s="32" t="s">
        <v>518</v>
      </c>
      <c r="AF65" s="30"/>
    </row>
    <row r="66" spans="1:32" x14ac:dyDescent="0.15">
      <c r="A66" s="13"/>
      <c r="B66" s="13"/>
      <c r="F66" s="13"/>
      <c r="G66" s="19"/>
      <c r="K66" s="13"/>
      <c r="L66" s="13"/>
      <c r="O66" s="13"/>
      <c r="P66" s="13"/>
      <c r="Q66" s="19"/>
      <c r="T66" s="13"/>
      <c r="Y66" s="32" t="s">
        <v>70</v>
      </c>
      <c r="Z66" s="32" t="s">
        <v>519</v>
      </c>
      <c r="AF66" s="30"/>
    </row>
    <row r="67" spans="1:32" x14ac:dyDescent="0.15">
      <c r="A67" s="13"/>
      <c r="B67" s="13"/>
      <c r="F67" s="13"/>
      <c r="G67" s="19"/>
      <c r="K67" s="13"/>
      <c r="L67" s="13"/>
      <c r="O67" s="13"/>
      <c r="P67" s="13"/>
      <c r="Q67" s="19"/>
      <c r="T67" s="13"/>
      <c r="Y67" s="32" t="s">
        <v>388</v>
      </c>
      <c r="Z67" s="32" t="s">
        <v>520</v>
      </c>
      <c r="AF67" s="30"/>
    </row>
    <row r="68" spans="1:32" x14ac:dyDescent="0.15">
      <c r="A68" s="13"/>
      <c r="B68" s="13"/>
      <c r="F68" s="13"/>
      <c r="G68" s="19"/>
      <c r="K68" s="13"/>
      <c r="L68" s="13"/>
      <c r="O68" s="13"/>
      <c r="P68" s="13"/>
      <c r="Q68" s="19"/>
      <c r="T68" s="13"/>
      <c r="Y68" s="32" t="s">
        <v>389</v>
      </c>
      <c r="Z68" s="32" t="s">
        <v>521</v>
      </c>
      <c r="AF68" s="30"/>
    </row>
    <row r="69" spans="1:32" x14ac:dyDescent="0.15">
      <c r="A69" s="13"/>
      <c r="B69" s="13"/>
      <c r="F69" s="13"/>
      <c r="G69" s="19"/>
      <c r="K69" s="13"/>
      <c r="L69" s="13"/>
      <c r="O69" s="13"/>
      <c r="P69" s="13"/>
      <c r="Q69" s="19"/>
      <c r="T69" s="13"/>
      <c r="Y69" s="32" t="s">
        <v>390</v>
      </c>
      <c r="Z69" s="32" t="s">
        <v>522</v>
      </c>
      <c r="AF69" s="30"/>
    </row>
    <row r="70" spans="1:32" x14ac:dyDescent="0.15">
      <c r="A70" s="13"/>
      <c r="B70" s="13"/>
      <c r="Y70" s="32" t="s">
        <v>391</v>
      </c>
      <c r="Z70" s="32" t="s">
        <v>523</v>
      </c>
    </row>
    <row r="71" spans="1:32" x14ac:dyDescent="0.15">
      <c r="Y71" s="32" t="s">
        <v>392</v>
      </c>
      <c r="Z71" s="32" t="s">
        <v>524</v>
      </c>
    </row>
    <row r="72" spans="1:32" x14ac:dyDescent="0.15">
      <c r="Y72" s="32" t="s">
        <v>393</v>
      </c>
      <c r="Z72" s="32" t="s">
        <v>525</v>
      </c>
    </row>
    <row r="73" spans="1:32" x14ac:dyDescent="0.15">
      <c r="Y73" s="32" t="s">
        <v>394</v>
      </c>
      <c r="Z73" s="32" t="s">
        <v>526</v>
      </c>
    </row>
    <row r="74" spans="1:32" x14ac:dyDescent="0.15">
      <c r="Y74" s="32" t="s">
        <v>395</v>
      </c>
      <c r="Z74" s="32" t="s">
        <v>527</v>
      </c>
    </row>
    <row r="75" spans="1:32" x14ac:dyDescent="0.15">
      <c r="Y75" s="32" t="s">
        <v>396</v>
      </c>
      <c r="Z75" s="32" t="s">
        <v>528</v>
      </c>
    </row>
    <row r="76" spans="1:32" x14ac:dyDescent="0.15">
      <c r="Y76" s="32" t="s">
        <v>397</v>
      </c>
      <c r="Z76" s="32" t="s">
        <v>529</v>
      </c>
    </row>
    <row r="77" spans="1:32" x14ac:dyDescent="0.15">
      <c r="Y77" s="32" t="s">
        <v>398</v>
      </c>
      <c r="Z77" s="32" t="s">
        <v>530</v>
      </c>
    </row>
    <row r="78" spans="1:32" x14ac:dyDescent="0.15">
      <c r="Y78" s="32" t="s">
        <v>399</v>
      </c>
      <c r="Z78" s="32" t="s">
        <v>531</v>
      </c>
    </row>
    <row r="79" spans="1:32" x14ac:dyDescent="0.15">
      <c r="Y79" s="32" t="s">
        <v>400</v>
      </c>
      <c r="Z79" s="32" t="s">
        <v>532</v>
      </c>
    </row>
    <row r="80" spans="1:32" x14ac:dyDescent="0.15">
      <c r="Y80" s="32" t="s">
        <v>401</v>
      </c>
      <c r="Z80" s="32" t="s">
        <v>533</v>
      </c>
    </row>
    <row r="81" spans="25:26" x14ac:dyDescent="0.15">
      <c r="Y81" s="32" t="s">
        <v>402</v>
      </c>
      <c r="Z81" s="32" t="s">
        <v>534</v>
      </c>
    </row>
    <row r="82" spans="25:26" x14ac:dyDescent="0.15">
      <c r="Y82" s="32" t="s">
        <v>403</v>
      </c>
      <c r="Z82" s="32" t="s">
        <v>535</v>
      </c>
    </row>
    <row r="83" spans="25:26" x14ac:dyDescent="0.15">
      <c r="Y83" s="32" t="s">
        <v>404</v>
      </c>
      <c r="Z83" s="32" t="s">
        <v>536</v>
      </c>
    </row>
    <row r="84" spans="25:26" x14ac:dyDescent="0.15">
      <c r="Y84" s="32" t="s">
        <v>405</v>
      </c>
      <c r="Z84" s="32" t="s">
        <v>537</v>
      </c>
    </row>
    <row r="85" spans="25:26" x14ac:dyDescent="0.15">
      <c r="Y85" s="32" t="s">
        <v>406</v>
      </c>
      <c r="Z85" s="32" t="s">
        <v>538</v>
      </c>
    </row>
    <row r="86" spans="25:26" x14ac:dyDescent="0.15">
      <c r="Y86" s="32" t="s">
        <v>407</v>
      </c>
      <c r="Z86" s="32" t="s">
        <v>539</v>
      </c>
    </row>
    <row r="87" spans="25:26" x14ac:dyDescent="0.15">
      <c r="Y87" s="32" t="s">
        <v>408</v>
      </c>
      <c r="Z87" s="32" t="s">
        <v>540</v>
      </c>
    </row>
    <row r="88" spans="25:26" x14ac:dyDescent="0.15">
      <c r="Y88" s="32" t="s">
        <v>409</v>
      </c>
      <c r="Z88" s="32" t="s">
        <v>541</v>
      </c>
    </row>
    <row r="89" spans="25:26" x14ac:dyDescent="0.15">
      <c r="Y89" s="32" t="s">
        <v>410</v>
      </c>
      <c r="Z89" s="32" t="s">
        <v>542</v>
      </c>
    </row>
    <row r="90" spans="25:26" x14ac:dyDescent="0.15">
      <c r="Y90" s="32" t="s">
        <v>411</v>
      </c>
      <c r="Z90" s="32" t="s">
        <v>543</v>
      </c>
    </row>
    <row r="91" spans="25:26" x14ac:dyDescent="0.15">
      <c r="Y91" s="32" t="s">
        <v>412</v>
      </c>
      <c r="Z91" s="32" t="s">
        <v>544</v>
      </c>
    </row>
    <row r="92" spans="25:26" x14ac:dyDescent="0.15">
      <c r="Y92" s="32" t="s">
        <v>413</v>
      </c>
      <c r="Z92" s="32" t="s">
        <v>545</v>
      </c>
    </row>
    <row r="93" spans="25:26" x14ac:dyDescent="0.15">
      <c r="Y93" s="32" t="s">
        <v>414</v>
      </c>
      <c r="Z93" s="32" t="s">
        <v>546</v>
      </c>
    </row>
    <row r="94" spans="25:26" x14ac:dyDescent="0.15">
      <c r="Y94" s="32" t="s">
        <v>415</v>
      </c>
      <c r="Z94" s="32" t="s">
        <v>547</v>
      </c>
    </row>
    <row r="95" spans="25:26" x14ac:dyDescent="0.15">
      <c r="Y95" s="32" t="s">
        <v>416</v>
      </c>
      <c r="Z95" s="32" t="s">
        <v>548</v>
      </c>
    </row>
    <row r="96" spans="25:26" x14ac:dyDescent="0.15">
      <c r="Y96" s="32" t="s">
        <v>318</v>
      </c>
      <c r="Z96" s="32" t="s">
        <v>549</v>
      </c>
    </row>
    <row r="97" spans="25:26" x14ac:dyDescent="0.15">
      <c r="Y97" s="32" t="s">
        <v>417</v>
      </c>
      <c r="Z97" s="32" t="s">
        <v>550</v>
      </c>
    </row>
    <row r="98" spans="25:26" x14ac:dyDescent="0.15">
      <c r="Y98" s="32" t="s">
        <v>418</v>
      </c>
      <c r="Z98" s="32" t="s">
        <v>551</v>
      </c>
    </row>
    <row r="99" spans="25:26" x14ac:dyDescent="0.15">
      <c r="Y99" s="32" t="s">
        <v>448</v>
      </c>
      <c r="Z99" s="32" t="s">
        <v>552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2021-06-29T05:23:53Z</cp:lastPrinted>
  <dcterms:created xsi:type="dcterms:W3CDTF">2012-03-13T00:50:25Z</dcterms:created>
  <dcterms:modified xsi:type="dcterms:W3CDTF">2021-06-30T11:07:16Z</dcterms:modified>
</cp:coreProperties>
</file>