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26　国際パートナーシップを活用した高効率ノンフロン機器導入拡大等事業\"/>
    </mc:Choice>
  </mc:AlternateContent>
  <bookViews>
    <workbookView xWindow="883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9" i="3" l="1"/>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<sst xmlns="http://schemas.openxmlformats.org/spreadsheetml/2006/main" count="2453" uniqueCount="751">
  <si>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</si>
  <si>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</si>
  <si>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</si>
  <si>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</si>
  <si>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</si>
  <si>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</si>
  <si>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</si>
  <si>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</si>
  <si>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</si>
  <si>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</si>
  <si>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</si>
  <si>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</si>
  <si>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</si>
  <si>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</si>
  <si>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</si>
  <si>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</si>
  <si>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</si>
  <si>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</si>
  <si>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</si>
  <si>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</si>
  <si>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</si>
  <si>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</si>
  <si>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</si>
  <si>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</si>
  <si>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</si>
  <si>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</si>
  <si>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</si>
  <si>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</si>
  <si>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</si>
  <si>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</si>
  <si>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</si>
  <si>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</si>
  <si>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</si>
  <si>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</si>
  <si>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</si>
  <si>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</si>
  <si>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</si>
  <si>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</si>
  <si>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</si>
  <si>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</si>
  <si>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</si>
  <si>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</si>
  <si>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</si>
  <si>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</si>
  <si>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</si>
  <si>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</si>
  <si>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</si>
  <si>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</si>
  <si>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</si>
  <si>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</si>
  <si>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</si>
  <si>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</si>
  <si>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</si>
  <si>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</si>
  <si>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</si>
  <si>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</si>
  <si>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</si>
  <si>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</si>
  <si>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</si>
  <si>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</si>
  <si>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</si>
  <si>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</si>
  <si>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</si>
  <si>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</si>
  <si>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</si>
  <si>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</si>
  <si>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</si>
  <si>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</si>
  <si>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</si>
  <si>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</si>
  <si>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</si>
  <si>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</si>
  <si>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</si>
  <si>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</si>
  <si>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</si>
  <si>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</si>
  <si>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</si>
  <si>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</si>
  <si>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</si>
  <si>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</si>
  <si>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</si>
  <si>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</si>
  <si>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</si>
  <si>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</si>
  <si>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</si>
  <si>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</si>
  <si>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</si>
  <si>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</si>
  <si>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</si>
  <si>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</si>
  <si>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</si>
  <si>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</si>
  <si>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</si>
  <si>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</si>
  <si>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</si>
  <si>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</si>
  <si>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</si>
  <si>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</si>
  <si>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</si>
  <si>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</si>
  <si>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</si>
  <si>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</si>
  <si>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</si>
  <si>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</si>
  <si>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</si>
  <si>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</si>
  <si>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</si>
  <si>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</si>
  <si>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</si>
  <si>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</si>
  <si>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</si>
  <si>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</si>
  <si>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</si>
  <si>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</si>
  <si>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</si>
  <si>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</si>
  <si>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</si>
  <si>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</si>
  <si>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</si>
  <si>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</si>
  <si>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</si>
  <si>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</si>
  <si>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</si>
  <si>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</si>
  <si>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</si>
  <si>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</si>
  <si>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</si>
  <si>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</si>
  <si>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</si>
  <si>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</si>
  <si>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</si>
  <si>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</si>
  <si>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</si>
  <si>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</si>
  <si>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</si>
  <si>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</si>
  <si>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</si>
  <si>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</si>
  <si>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</si>
  <si>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</si>
  <si>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</si>
  <si>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</si>
  <si>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</si>
  <si>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</si>
  <si>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</si>
  <si>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</si>
  <si>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</si>
  <si>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</si>
  <si>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</si>
  <si>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</si>
  <si>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</si>
  <si>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</si>
  <si>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</si>
  <si>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</si>
  <si>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</si>
  <si>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</si>
  <si>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</si>
  <si>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</si>
  <si>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</si>
  <si>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</si>
  <si>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</si>
  <si>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</si>
  <si>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</si>
  <si>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</si>
  <si>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</si>
  <si>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</si>
  <si>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</si>
  <si>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</si>
  <si>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</si>
  <si>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</si>
  <si>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</si>
  <si>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</si>
  <si>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</si>
  <si>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</si>
  <si>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</si>
  <si>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</si>
  <si>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</si>
  <si>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</si>
  <si>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</si>
  <si>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</si>
  <si>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</si>
  <si>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</si>
  <si>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</si>
  <si>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</si>
  <si>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</si>
  <si>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</si>
  <si>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</si>
  <si>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</si>
  <si>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</si>
  <si>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</si>
  <si>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</si>
  <si>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</si>
  <si>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</si>
  <si>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</si>
  <si>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</si>
  <si>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</si>
  <si>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</si>
  <si>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</si>
  <si>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</si>
  <si>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</si>
  <si>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</si>
  <si>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</si>
  <si>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</si>
  <si>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</si>
  <si>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</si>
  <si>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</si>
  <si>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</si>
  <si>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</si>
  <si>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</si>
  <si>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</si>
  <si>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</si>
  <si>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</si>
  <si>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</si>
  <si>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</si>
  <si>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</si>
  <si>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</si>
  <si>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</si>
  <si>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</si>
  <si>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</si>
  <si>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</si>
  <si>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</si>
  <si>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</si>
  <si>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</si>
  <si>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</si>
  <si>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</si>
  <si>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</si>
  <si>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</si>
  <si>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</si>
  <si>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</si>
  <si>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</si>
  <si>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</si>
  <si>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</si>
  <si>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</si>
  <si>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</si>
  <si>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</si>
  <si>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</si>
  <si>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</si>
  <si>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</si>
  <si>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</si>
  <si>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</si>
  <si>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</si>
  <si>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</si>
  <si>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</si>
  <si>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</si>
  <si>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</si>
  <si>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</si>
  <si>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</si>
  <si>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</si>
  <si>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</si>
  <si>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</si>
  <si>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</si>
  <si>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</si>
  <si>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</si>
  <si>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</si>
  <si>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</si>
  <si>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</si>
  <si>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</si>
  <si>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</si>
  <si>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</si>
  <si>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</si>
  <si>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</si>
  <si>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</si>
  <si>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</si>
  <si>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</si>
  <si>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</si>
  <si>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</si>
  <si>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</si>
  <si>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</si>
  <si>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</si>
  <si>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</si>
  <si>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</si>
  <si>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</si>
  <si>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</si>
  <si>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</si>
  <si>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</si>
  <si>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</si>
  <si>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</si>
  <si>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</si>
  <si>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</si>
  <si>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</si>
  <si>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</si>
  <si>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</si>
  <si>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</si>
  <si>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</si>
  <si>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</si>
  <si>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</si>
  <si>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</si>
  <si>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</si>
  <si>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</si>
  <si>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</si>
  <si>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</si>
  <si>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</si>
  <si>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</si>
  <si>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</si>
  <si>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</si>
  <si>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</si>
  <si>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</si>
  <si>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</si>
  <si>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</si>
  <si>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</si>
  <si>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</si>
  <si>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</si>
  <si>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</si>
  <si>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</si>
  <si>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</si>
  <si>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</si>
  <si>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</si>
  <si>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</si>
  <si>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</si>
  <si>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</si>
  <si>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</si>
  <si>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</si>
  <si>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</si>
  <si>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</si>
  <si>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</si>
  <si>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</si>
  <si>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</si>
  <si>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</si>
  <si>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</si>
  <si>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</si>
  <si>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</si>
  <si>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</si>
  <si>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</si>
  <si>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</si>
  <si>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</si>
  <si>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</si>
  <si>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</si>
  <si>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</si>
  <si>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</si>
  <si>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</si>
  <si>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</si>
  <si>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</si>
  <si>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</si>
  <si>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</si>
  <si>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</si>
  <si>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</si>
  <si>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</si>
  <si>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</si>
  <si>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</si>
  <si>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</si>
  <si>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</si>
  <si>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</si>
  <si>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</si>
  <si>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</si>
  <si>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</si>
  <si>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</si>
  <si>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</si>
  <si>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</si>
  <si>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</si>
  <si>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</si>
  <si>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</si>
  <si>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</si>
  <si>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</si>
  <si>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</si>
  <si>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</si>
  <si>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</si>
  <si>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</si>
  <si>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</si>
  <si>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</si>
  <si>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</si>
  <si>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</si>
  <si>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</si>
  <si>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</si>
  <si>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</si>
  <si>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</si>
  <si>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</si>
  <si>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</si>
  <si>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</si>
  <si>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</si>
  <si>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</si>
  <si>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</si>
  <si>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</si>
  <si>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</si>
  <si>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</si>
  <si>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</si>
  <si>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</si>
  <si>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</si>
  <si>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</si>
  <si>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</si>
  <si>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</si>
  <si>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</si>
  <si>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</si>
  <si>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</si>
  <si>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</si>
  <si>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</si>
  <si>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</si>
  <si>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</si>
  <si>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</si>
  <si>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</si>
  <si>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</si>
  <si>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</si>
  <si>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</si>
  <si>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</si>
  <si>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</si>
  <si>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</si>
  <si>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</si>
  <si>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</si>
  <si>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</si>
  <si>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</si>
  <si>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</si>
  <si>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</si>
  <si>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</si>
  <si>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</si>
  <si>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</si>
  <si>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</si>
  <si>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</si>
  <si>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</si>
  <si>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</si>
  <si>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</si>
  <si>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</si>
  <si>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</si>
  <si>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</si>
  <si>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</si>
  <si>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</si>
  <si>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</si>
  <si>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</si>
  <si>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</si>
  <si>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</si>
  <si>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</si>
  <si>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</si>
  <si>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</si>
  <si>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</si>
  <si>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</si>
  <si>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</si>
  <si>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</si>
  <si>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</si>
  <si>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</si>
  <si>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</si>
  <si>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</si>
  <si>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</si>
  <si>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</si>
  <si>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</si>
  <si>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</si>
  <si>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</si>
  <si>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</si>
  <si>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</si>
  <si>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</si>
  <si>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</si>
  <si>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</si>
  <si>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</si>
  <si>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</si>
  <si>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</si>
  <si>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</si>
  <si>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</si>
  <si>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</si>
  <si>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</si>
  <si>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</si>
  <si>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</si>
  <si>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</si>
  <si>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</si>
  <si>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</si>
  <si>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</si>
  <si>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</si>
  <si>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</si>
  <si>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</si>
  <si>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</si>
  <si>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</si>
  <si>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</si>
  <si>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</si>
  <si>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</si>
  <si>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</si>
  <si>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</si>
  <si>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</si>
  <si>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</si>
  <si>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</si>
  <si>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</si>
  <si>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</si>
  <si>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</si>
  <si>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</si>
  <si>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</si>
  <si>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</si>
  <si>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</si>
  <si>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</si>
  <si>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</si>
  <si>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</si>
  <si>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</si>
  <si>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</si>
  <si>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</si>
  <si>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</si>
  <si>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</si>
  <si>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</si>
  <si>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</si>
  <si>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</si>
  <si>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</si>
  <si>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</si>
  <si>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</si>
  <si>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</si>
  <si>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</si>
  <si>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</si>
  <si>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</si>
  <si>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</si>
  <si>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</si>
  <si>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</si>
  <si>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</si>
  <si>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</si>
  <si>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</si>
  <si>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</si>
  <si>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</si>
  <si>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</si>
  <si>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</si>
  <si>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</si>
  <si>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</si>
  <si>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</si>
  <si>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</si>
  <si>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</si>
  <si>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</si>
  <si>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</si>
  <si>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</si>
  <si>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</si>
  <si>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</si>
  <si>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</si>
  <si>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</si>
  <si>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</si>
  <si>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</si>
  <si>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</si>
  <si>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</si>
  <si>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</si>
  <si>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</si>
  <si>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</si>
  <si>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</si>
  <si>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</si>
  <si>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</si>
  <si>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</si>
  <si>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</si>
  <si>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</si>
  <si>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</si>
  <si>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</si>
  <si>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</si>
  <si>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</si>
  <si>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</si>
  <si>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</si>
  <si>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</si>
  <si>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</si>
  <si>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</si>
  <si>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</si>
  <si>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</si>
  <si>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</si>
  <si>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</si>
  <si>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</si>
  <si>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</si>
  <si>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</si>
  <si>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</si>
  <si>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</si>
  <si>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</si>
  <si>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</si>
  <si>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</si>
  <si>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</si>
  <si>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</si>
  <si>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</si>
  <si>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</si>
  <si>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</si>
  <si>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</si>
  <si>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</si>
  <si>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</si>
  <si>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</si>
  <si>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</si>
  <si>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</si>
  <si>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</si>
  <si>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</si>
  <si>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</si>
  <si>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</si>
  <si>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</si>
  <si>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</si>
  <si>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</si>
  <si>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</si>
  <si>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</si>
  <si>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</si>
  <si>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</si>
  <si>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</si>
  <si>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</si>
  <si>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</si>
  <si>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</si>
  <si>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</si>
  <si>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</si>
  <si>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</si>
  <si>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</si>
  <si>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</si>
  <si>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</si>
  <si>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</si>
  <si>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</si>
  <si>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</si>
  <si>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</si>
  <si>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</si>
  <si>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</si>
  <si>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</si>
  <si>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</si>
  <si>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</si>
  <si>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</si>
  <si>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</si>
  <si>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</si>
  <si>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</si>
  <si>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</si>
  <si>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</si>
  <si>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</si>
  <si>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</si>
  <si>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</si>
  <si>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</si>
  <si>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</si>
  <si>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</si>
  <si>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</si>
  <si>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</si>
  <si>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</si>
  <si>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</si>
  <si>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</si>
  <si>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</si>
  <si>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</si>
  <si>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</si>
  <si>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</si>
  <si>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</si>
  <si>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</si>
  <si>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</si>
  <si>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</si>
  <si>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</si>
  <si>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</si>
  <si>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</si>
  <si>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</si>
  <si>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</si>
  <si>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</si>
  <si>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</si>
  <si>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</si>
  <si>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</si>
  <si>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</si>
  <si>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</si>
  <si>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</si>
  <si>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</si>
  <si>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</si>
  <si>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地球環境局、水・大気環境局</t>
  </si>
  <si>
    <t>平成25年度</t>
  </si>
  <si>
    <t>終了予定なし</t>
  </si>
  <si>
    <t>特別会計に関する法律85条第3項第2号
特別会計に関する法律施行令第50条第9項第1号、第3号</t>
  </si>
  <si>
    <t>国内におけるブラックカーボンやフロン等の短期寿命気候汚染物質（SLCP）の排出実態及び対策技術等に係る情報を収集・蓄積し、短期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t>
  </si>
  <si>
    <t>-</t>
  </si>
  <si>
    <t>国際エネルギー機関等拠出金</t>
  </si>
  <si>
    <t>二酸化炭素排出抑制対策
事業等委託費</t>
  </si>
  <si>
    <t>各年度のPM2.5排出インベントリ及び発生源プロファイル策定委託業務 報告書</t>
  </si>
  <si>
    <t>ＣＣＡＣパートナー数</t>
  </si>
  <si>
    <t>パートナー数</t>
  </si>
  <si>
    <t>CCACウェブサイト　http://www.ccacoalition.org/en</t>
  </si>
  <si>
    <t>一定割合の邦人職員（専門職以上）を確保する。
（UNEPは686人（2015年末）の専門職以上の職員から構成されるため目標は21名）</t>
  </si>
  <si>
    <t>日本再興戦略に基づく国連関係機関の邦人職員数の目標（3.1％）に基づく専門職員数</t>
  </si>
  <si>
    <t>専門職員数</t>
  </si>
  <si>
    <t>日本再興戦略</t>
  </si>
  <si>
    <t>フルオロカーボン・イニシアティブを通じ、我が国の企業による高効率ノンフロン機器の展開が促進されることを目標とする。</t>
  </si>
  <si>
    <t>フルオロカーボン・イニシアティブへの賛同数（国・国際機関、国内企業・団体）(日本を含む）</t>
  </si>
  <si>
    <t>本事業は、地球温暖化対策関係予算において【D.基盤的施策など】に分類されており、我が国の温室効果ガスの排出削減等の直接的な効果を持たないものであるため、地球温暖化対策に係る横断的指標は設定できない。</t>
  </si>
  <si>
    <t>●●</t>
    <phoneticPr fontId="5"/>
  </si>
  <si>
    <t>検討会開催数</t>
  </si>
  <si>
    <t>UNEPにおける作業部会及びハイレベル総会の開催数の合計</t>
  </si>
  <si>
    <t>回</t>
  </si>
  <si>
    <t>国・地域</t>
  </si>
  <si>
    <t>百万円/%</t>
  </si>
  <si>
    <t>予算執行額/排出量データの更新を行った割合</t>
    <phoneticPr fontId="5"/>
  </si>
  <si>
    <t>48/80</t>
  </si>
  <si>
    <t>51/80</t>
  </si>
  <si>
    <t>／　　　　　　　　　　　　　　</t>
    <phoneticPr fontId="5"/>
  </si>
  <si>
    <t>　　/</t>
    <phoneticPr fontId="5"/>
  </si>
  <si>
    <t>1. 地球温暖化対策の推進</t>
  </si>
  <si>
    <t>温室効果ガスについて2013年度の排出量からの削減率（％）</t>
  </si>
  <si>
    <t>パリ協定の実施に向けた貢献</t>
  </si>
  <si>
    <t>令和2年度</t>
  </si>
  <si>
    <t>新25-024</t>
  </si>
  <si>
    <t>新25-009</t>
  </si>
  <si>
    <t>54</t>
  </si>
  <si>
    <t>62</t>
  </si>
  <si>
    <t>0049</t>
  </si>
  <si>
    <t>0042</t>
  </si>
  <si>
    <t>0032</t>
  </si>
  <si>
    <t>○</t>
  </si>
  <si>
    <t>-</t>
    <phoneticPr fontId="5"/>
  </si>
  <si>
    <t>-</t>
    <phoneticPr fontId="5"/>
  </si>
  <si>
    <t>ＣＣＡＣに参加することで、短期寿命気候汚染物質削減に関する各国の情報・経験・教訓の共有や蓄積が進むとともに、途上国の取組への支援が推進され、世界全体での削減が促進されることから、ＣＣＡＣへのパートナー数の増加を成果目標として示す。</t>
    <phoneticPr fontId="5"/>
  </si>
  <si>
    <t>-</t>
    <phoneticPr fontId="5"/>
  </si>
  <si>
    <t>-</t>
    <phoneticPr fontId="5"/>
  </si>
  <si>
    <t>パリ協定が平成27年12月に採択され、平成28年からは同協定の実施に向けての取組が始まった。本指標はそれを受けて平成28年度の事前評価において初めて設定した指標である。</t>
    <phoneticPr fontId="5"/>
  </si>
  <si>
    <t>パリ協定の実施のための基盤として、各国の温室効果ガス削減の取組は不可欠である。本事業ではCCACへの拠出及び高効率ノンフロン機器戦略的国際展開支援事業により、短期寿命気候汚染物質及びエネルギー起源CO2の一体的削減に貢献する。</t>
    <phoneticPr fontId="5"/>
  </si>
  <si>
    <t>社会的に関心が高いSLCPに対応する事業である。</t>
    <phoneticPr fontId="5"/>
  </si>
  <si>
    <t>CCACへの拠出は参加国が行うこととされており、国が実施すべき事業である。</t>
    <phoneticPr fontId="5"/>
  </si>
  <si>
    <t>CCACはSLCPに対する唯一の国際的な取組であり、SLCP問題解決に必要な事業である。</t>
    <phoneticPr fontId="5"/>
  </si>
  <si>
    <t>委託調査は競争性のある契約方式等により支出先を選定しており、競争性が確保されている。</t>
    <phoneticPr fontId="5"/>
  </si>
  <si>
    <t>有</t>
  </si>
  <si>
    <t>無</t>
  </si>
  <si>
    <t>受益者は国民全体であり、負担関係は妥当である。</t>
    <phoneticPr fontId="5"/>
  </si>
  <si>
    <t>毎年のCCAC関連会合で活動内容・進捗等を確認し、適切かつ効率的な実施に努めている。</t>
    <phoneticPr fontId="5"/>
  </si>
  <si>
    <t>‐</t>
  </si>
  <si>
    <t>拠出金や委託調査の費目・使途については事業目的に沿うものに限定している。</t>
    <phoneticPr fontId="5"/>
  </si>
  <si>
    <t>既存の研究結果や統計データを活用する等、コスト削減に努めている。</t>
    <phoneticPr fontId="5"/>
  </si>
  <si>
    <t>大規模固定煙源の実測により、PM2.5排出インベントリの精度向上が図られている。</t>
    <phoneticPr fontId="5"/>
  </si>
  <si>
    <t>毎年のCCAC関連会合で活動内容を定期的に見直す等、効果的かつ低コストでの実施に努めている。</t>
    <phoneticPr fontId="5"/>
  </si>
  <si>
    <t>活動実績は、毎年の会合に報告されており、計画されている活動内容のほとんどが達成されている。</t>
    <phoneticPr fontId="5"/>
  </si>
  <si>
    <t>CCACの成果は、各種報告書でも引用されるなど、十分活用されている。</t>
    <phoneticPr fontId="5"/>
  </si>
  <si>
    <t>より一層効果的・効率的な拠出金の活用及び委託調査の実施に努める。</t>
    <phoneticPr fontId="5"/>
  </si>
  <si>
    <t>A.国連環境計画（UNEP）</t>
    <phoneticPr fontId="5"/>
  </si>
  <si>
    <t>拠出金</t>
    <phoneticPr fontId="5"/>
  </si>
  <si>
    <t>国連環境計画への拠出金</t>
    <phoneticPr fontId="5"/>
  </si>
  <si>
    <t>国連環境計画への拠出金</t>
    <phoneticPr fontId="5"/>
  </si>
  <si>
    <t>人件費</t>
    <rPh sb="0" eb="3">
      <t>ジンケンヒ</t>
    </rPh>
    <phoneticPr fontId="5"/>
  </si>
  <si>
    <t>業務費</t>
    <rPh sb="0" eb="3">
      <t>ギョウムヒ</t>
    </rPh>
    <phoneticPr fontId="5"/>
  </si>
  <si>
    <t>諸謝金、旅費、通信運搬費、印刷製本費、雑役務費</t>
    <rPh sb="0" eb="1">
      <t>ショ</t>
    </rPh>
    <rPh sb="1" eb="3">
      <t>シャキン</t>
    </rPh>
    <rPh sb="4" eb="6">
      <t>リョヒ</t>
    </rPh>
    <rPh sb="7" eb="9">
      <t>ツウシン</t>
    </rPh>
    <rPh sb="9" eb="12">
      <t>ウンパンヒ</t>
    </rPh>
    <rPh sb="13" eb="15">
      <t>インサツ</t>
    </rPh>
    <rPh sb="15" eb="17">
      <t>セイホン</t>
    </rPh>
    <rPh sb="17" eb="18">
      <t>ヒ</t>
    </rPh>
    <rPh sb="19" eb="20">
      <t>ザツ</t>
    </rPh>
    <rPh sb="20" eb="23">
      <t>エキムヒ</t>
    </rPh>
    <phoneticPr fontId="5"/>
  </si>
  <si>
    <t>外注費</t>
    <rPh sb="0" eb="3">
      <t>ガイチュウヒ</t>
    </rPh>
    <phoneticPr fontId="5"/>
  </si>
  <si>
    <t>株式会社三菱総合研究所、株式会社エックス都市研究所、フロン等グローバル削減研究所</t>
    <phoneticPr fontId="5"/>
  </si>
  <si>
    <t>その他</t>
    <rPh sb="2" eb="3">
      <t>タ</t>
    </rPh>
    <phoneticPr fontId="5"/>
  </si>
  <si>
    <t>一般管理費、消費税</t>
    <rPh sb="0" eb="2">
      <t>イッパン</t>
    </rPh>
    <rPh sb="2" eb="5">
      <t>カンリヒ</t>
    </rPh>
    <rPh sb="6" eb="9">
      <t>ショウヒゼイ</t>
    </rPh>
    <phoneticPr fontId="5"/>
  </si>
  <si>
    <t>C.株式会社株式会社三菱総合研究所</t>
    <phoneticPr fontId="5"/>
  </si>
  <si>
    <t>フロン対策に関する調査</t>
    <rPh sb="3" eb="5">
      <t>タイサク</t>
    </rPh>
    <rPh sb="6" eb="7">
      <t>カン</t>
    </rPh>
    <rPh sb="9" eb="11">
      <t>チョウサ</t>
    </rPh>
    <phoneticPr fontId="5"/>
  </si>
  <si>
    <t>D.株式会社エックス都市研究所</t>
    <phoneticPr fontId="5"/>
  </si>
  <si>
    <t>研修プログラムの作成、講師の選定・調整、研修ファシリテーター</t>
    <rPh sb="20" eb="22">
      <t>ケンシュウ</t>
    </rPh>
    <phoneticPr fontId="5"/>
  </si>
  <si>
    <t>国連環境計画（UNEP）</t>
    <phoneticPr fontId="5"/>
  </si>
  <si>
    <t>-</t>
    <phoneticPr fontId="5"/>
  </si>
  <si>
    <t>B.一般社団法人海外環境協力センター</t>
    <phoneticPr fontId="5"/>
  </si>
  <si>
    <t>一般社団法人海外環境協力センター</t>
    <phoneticPr fontId="5"/>
  </si>
  <si>
    <t>株式会社エックス都市研究所</t>
    <phoneticPr fontId="5"/>
  </si>
  <si>
    <t>E.フロン等グローバル削減研究所</t>
    <phoneticPr fontId="5"/>
  </si>
  <si>
    <t>フロン等グローバル削減研究所</t>
    <phoneticPr fontId="5"/>
  </si>
  <si>
    <t>フロン対策に関する調査</t>
    <phoneticPr fontId="5"/>
  </si>
  <si>
    <t>研修対象国の課題分析、研修全体のコーディネーション、相手国との調整</t>
    <phoneticPr fontId="5"/>
  </si>
  <si>
    <t>研修対象国の課題分析、研修全体のコーディネーション、相手国との調整</t>
    <phoneticPr fontId="5"/>
  </si>
  <si>
    <t>研修プログラムの作成、講師の選定・調整、研修ファシリテーター</t>
    <phoneticPr fontId="5"/>
  </si>
  <si>
    <t>フロン対策に関する調査、研修、国際発信</t>
    <rPh sb="3" eb="5">
      <t>タイサク</t>
    </rPh>
    <rPh sb="6" eb="7">
      <t>カン</t>
    </rPh>
    <rPh sb="9" eb="11">
      <t>チョウサ</t>
    </rPh>
    <rPh sb="12" eb="14">
      <t>ケンシュウ</t>
    </rPh>
    <rPh sb="15" eb="17">
      <t>コクサイ</t>
    </rPh>
    <rPh sb="17" eb="19">
      <t>ハッシン</t>
    </rPh>
    <phoneticPr fontId="5"/>
  </si>
  <si>
    <t>株式会社株式会社三菱総合研究所</t>
    <phoneticPr fontId="5"/>
  </si>
  <si>
    <t>-</t>
    <phoneticPr fontId="5"/>
  </si>
  <si>
    <t>-</t>
    <phoneticPr fontId="5"/>
  </si>
  <si>
    <t>-</t>
    <phoneticPr fontId="5"/>
  </si>
  <si>
    <t>ブラックカーボンを含むPM2.5排出インベントリの大規模固定煙源について、排出量推計及び大気シミュレーションの精緻化に必要なデータを更新した割合</t>
    <phoneticPr fontId="5"/>
  </si>
  <si>
    <t>非効率・不完全な燃焼により発生するブラックカーボン等の排出削減（＝燃焼効率改善（省エネ））に資する情報収集のため、大規模固定煙源の実測によりPM2.5排出量等を取得し、大規模固定煙源の約８割のインベントリデータを更新することで日本国内のブラックカーボンを含むPM2.5排出量推計及び大気シミュレーションを実施する。</t>
    <phoneticPr fontId="5"/>
  </si>
  <si>
    <t>日本国内のPM2.5排出インベントリの精緻化と更新をするため、検討・審議を行うための学識経験者等を含めた検討会を開催する。</t>
    <phoneticPr fontId="5"/>
  </si>
  <si>
    <t>-</t>
    <phoneticPr fontId="5"/>
  </si>
  <si>
    <t>我が国の高効率フロン機器の海外展開やフルオロカーボンのライフサイクル管理に関する研修の実施回数</t>
    <rPh sb="34" eb="36">
      <t>カンリ</t>
    </rPh>
    <rPh sb="37" eb="38">
      <t>カン</t>
    </rPh>
    <rPh sb="40" eb="42">
      <t>ケンシュウ</t>
    </rPh>
    <rPh sb="43" eb="45">
      <t>ジッシ</t>
    </rPh>
    <rPh sb="45" eb="47">
      <t>カイスウ</t>
    </rPh>
    <phoneticPr fontId="5"/>
  </si>
  <si>
    <t>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２．高効率ノンフロン機器戦略的国際展開支援事業
　我が国が世界をリードし、世界共通の重要課題であるフロンのライフサイクル全体にわたる総合的な対策を促すために、排出抑制の仕組み、CCAC等の国際機関の効果的な活用、本邦企業に裨益あるビジネスモデル等を含む戦略・ロードマップを作成する。また、それに基づき、アジア地域を中心に国際社会に働きかけ、我が国の高効率ノンフロン機器、質の高いインフラ輸出につなげる。</t>
    <phoneticPr fontId="5"/>
  </si>
  <si>
    <t>調査実施にあたっては、競争性のある契約方式で支出先を選定するとともに、進捗状況を的確に把握することにより、効率的な実施に努めた。
また拠出金については毎年CCACの活動報告書を提出させ効果的な活動をしていることを確認するとともに、CCAC作業部会や常設委員会等において、拠出金がさらに効果的に活用されるよう働きかけている。</t>
    <phoneticPr fontId="5"/>
  </si>
  <si>
    <t>参事官　辻原　浩
室長　豊住　朝子
室長　　平澤　崇裕</t>
    <rPh sb="12" eb="14">
      <t>トヨズミ</t>
    </rPh>
    <rPh sb="15" eb="17">
      <t>アサコ</t>
    </rPh>
    <phoneticPr fontId="5"/>
  </si>
  <si>
    <t>G8キャンプ・デービッド会議（平成24年５月）
地球温暖化対策計画（平成28年５月13日閣議決定）
G７富山環境大臣会合コミュニケ（平成28年５月）
G７伊勢志摩首脳宣言（平成28年５月）
インフラシステム海外展開戦略2025（令和２年12月10日経協インフラ戦略会議決定）</t>
    <phoneticPr fontId="5"/>
  </si>
  <si>
    <t>地球環境局国際地球温暖化対策担当参事官室
地球環境局地球温暖化対策課フロン対策室
水・大気環境局総務課環境管理技術室</t>
    <phoneticPr fontId="5"/>
  </si>
  <si>
    <t>国際パートナーシップを活用した高効率ノンフロン機器導入拡大等事業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</si>
  <si>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</si>
  <si>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</si>
  <si>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</si>
  <si>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</si>
  <si>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</si>
  <si>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</si>
  <si>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</si>
  <si>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</si>
  <si>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</si>
  <si>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委託費当該業務執行額／排出量データの更新を行った割合　　　　　　　</t>
    <phoneticPr fontId="5"/>
  </si>
  <si>
    <t>委託費当該業務執行額／研修の実施回数</t>
    <phoneticPr fontId="5"/>
  </si>
  <si>
    <t>-</t>
    <phoneticPr fontId="5"/>
  </si>
  <si>
    <t>-</t>
    <phoneticPr fontId="5"/>
  </si>
  <si>
    <t>予算執行額/研修の実施回数</t>
    <rPh sb="6" eb="8">
      <t>ケンシュウ</t>
    </rPh>
    <rPh sb="9" eb="11">
      <t>ジッシ</t>
    </rPh>
    <rPh sb="11" eb="13">
      <t>カイスウ</t>
    </rPh>
    <phoneticPr fontId="5"/>
  </si>
  <si>
    <t>百万円/回</t>
    <rPh sb="4" eb="5">
      <t>カイ</t>
    </rPh>
    <phoneticPr fontId="5"/>
  </si>
  <si>
    <t>49/3</t>
    <phoneticPr fontId="5"/>
  </si>
  <si>
    <t>-</t>
    <phoneticPr fontId="5"/>
  </si>
  <si>
    <t>53.5/3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</si>
</sst>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23091</xdr:colOff>
      <xdr:row>749</xdr:row>
      <xdr:rowOff>196272</xdr:rowOff>
    </xdr:from>
    <xdr:to>
      <xdr:col>46</xdr:col>
      <xdr:colOff>58797</xdr:colOff>
      <xdr:row>754</xdr:row>
      <xdr:rowOff>182054</xdr:rowOff>
    </xdr:to>
    <xdr:grpSp>
      <xdr:nvGrpSpPr>
        <xdr:cNvPr id="10" name="グループ化 9"/>
        <xdr:cNvGrpSpPr/>
      </xdr:nvGrpSpPr>
      <xdr:grpSpPr>
        <a:xfrm>
          <a:off x="1623291" y="60222822"/>
          <a:ext cx="7636656" cy="1747907"/>
          <a:chOff x="1662545" y="51088636"/>
          <a:chExt cx="6836599" cy="1766455"/>
        </a:xfrm>
      </xdr:grpSpPr>
      <xdr:sp macro="" textlink="">
        <xdr:nvSpPr>
          <xdr:cNvPr id="11" name="テキスト ボックス 10"/>
          <xdr:cNvSpPr txBox="1"/>
        </xdr:nvSpPr>
        <xdr:spPr>
          <a:xfrm>
            <a:off x="1662545" y="51088636"/>
            <a:ext cx="1662546"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2000">
                <a:solidFill>
                  <a:schemeClr val="dk1"/>
                </a:solidFill>
                <a:effectLst/>
                <a:latin typeface="+mn-lt"/>
                <a:ea typeface="+mn-ea"/>
                <a:cs typeface="+mn-cs"/>
              </a:rPr>
              <a:t>環境省</a:t>
            </a:r>
            <a:endParaRPr lang="ja-JP" altLang="ja-JP" sz="2000">
              <a:effectLst/>
            </a:endParaRPr>
          </a:p>
          <a:p>
            <a:pPr algn="ctr"/>
            <a:r>
              <a:rPr kumimoji="1" lang="en-US" altLang="ja-JP" sz="2000">
                <a:solidFill>
                  <a:schemeClr val="dk1"/>
                </a:solidFill>
                <a:effectLst/>
                <a:latin typeface="+mn-lt"/>
                <a:ea typeface="+mn-ea"/>
                <a:cs typeface="+mn-cs"/>
              </a:rPr>
              <a:t>186.5</a:t>
            </a:r>
            <a:r>
              <a:rPr kumimoji="1" lang="ja-JP" altLang="ja-JP" sz="2000">
                <a:solidFill>
                  <a:schemeClr val="dk1"/>
                </a:solidFill>
                <a:effectLst/>
                <a:latin typeface="+mn-lt"/>
                <a:ea typeface="+mn-ea"/>
                <a:cs typeface="+mn-cs"/>
              </a:rPr>
              <a:t>百万円</a:t>
            </a:r>
            <a:endParaRPr lang="ja-JP" altLang="ja-JP" sz="2000">
              <a:effectLst/>
            </a:endParaRPr>
          </a:p>
          <a:p>
            <a:pPr algn="ctr"/>
            <a:endParaRPr kumimoji="1" lang="en-US" altLang="ja-JP" sz="1100"/>
          </a:p>
          <a:p>
            <a:pPr algn="ctr"/>
            <a:r>
              <a:rPr kumimoji="1" lang="ja-JP" altLang="en-US" sz="1100"/>
              <a:t>　　　　　　　　　　　　</a:t>
            </a:r>
          </a:p>
        </xdr:txBody>
      </xdr:sp>
      <xdr:sp macro="" textlink="">
        <xdr:nvSpPr>
          <xdr:cNvPr id="12" name="テキスト ボックス 11"/>
          <xdr:cNvSpPr txBox="1"/>
        </xdr:nvSpPr>
        <xdr:spPr>
          <a:xfrm>
            <a:off x="4064000" y="51088636"/>
            <a:ext cx="4435144" cy="106218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800">
                <a:solidFill>
                  <a:schemeClr val="dk1"/>
                </a:solidFill>
                <a:effectLst/>
                <a:latin typeface="+mn-lt"/>
                <a:ea typeface="+mn-ea"/>
                <a:cs typeface="+mn-cs"/>
              </a:rPr>
              <a:t>A </a:t>
            </a:r>
            <a:r>
              <a:rPr kumimoji="1" lang="ja-JP" altLang="ja-JP" sz="1800">
                <a:solidFill>
                  <a:schemeClr val="dk1"/>
                </a:solidFill>
                <a:effectLst/>
                <a:latin typeface="+mn-lt"/>
                <a:ea typeface="+mn-ea"/>
                <a:cs typeface="+mn-cs"/>
              </a:rPr>
              <a:t>国連環境計画</a:t>
            </a:r>
            <a:r>
              <a:rPr kumimoji="1" lang="en-US" altLang="ja-JP" sz="1800">
                <a:solidFill>
                  <a:schemeClr val="dk1"/>
                </a:solidFill>
                <a:effectLst/>
                <a:latin typeface="+mn-lt"/>
                <a:ea typeface="+mn-ea"/>
                <a:cs typeface="+mn-cs"/>
              </a:rPr>
              <a:t>(UNEP)</a:t>
            </a:r>
            <a:endParaRPr lang="ja-JP" altLang="ja-JP" sz="1800">
              <a:effectLst/>
            </a:endParaRPr>
          </a:p>
          <a:p>
            <a:pPr algn="ctr"/>
            <a:r>
              <a:rPr kumimoji="1" lang="en-US" altLang="ja-JP" sz="1800">
                <a:solidFill>
                  <a:schemeClr val="dk1"/>
                </a:solidFill>
                <a:effectLst/>
                <a:latin typeface="+mn-lt"/>
                <a:ea typeface="+mn-ea"/>
                <a:cs typeface="+mn-cs"/>
              </a:rPr>
              <a:t>137.5</a:t>
            </a:r>
            <a:r>
              <a:rPr kumimoji="1" lang="ja-JP" altLang="ja-JP" sz="1800">
                <a:solidFill>
                  <a:schemeClr val="dk1"/>
                </a:solidFill>
                <a:effectLst/>
                <a:latin typeface="+mn-lt"/>
                <a:ea typeface="+mn-ea"/>
                <a:cs typeface="+mn-cs"/>
              </a:rPr>
              <a:t>百万円</a:t>
            </a:r>
            <a:endParaRPr lang="ja-JP" altLang="ja-JP" sz="1800">
              <a:effectLst/>
            </a:endParaRPr>
          </a:p>
          <a:p>
            <a:pPr algn="ctr"/>
            <a:endParaRPr kumimoji="1" lang="ja-JP" altLang="en-US" sz="1800"/>
          </a:p>
        </xdr:txBody>
      </xdr:sp>
      <xdr:sp macro="" textlink="">
        <xdr:nvSpPr>
          <xdr:cNvPr id="13" name="大かっこ 12"/>
          <xdr:cNvSpPr/>
        </xdr:nvSpPr>
        <xdr:spPr>
          <a:xfrm>
            <a:off x="4064000" y="52191533"/>
            <a:ext cx="4433455" cy="663558"/>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CCAC</a:t>
            </a:r>
            <a:r>
              <a:rPr kumimoji="1" lang="ja-JP" altLang="en-US" sz="1100">
                <a:solidFill>
                  <a:sysClr val="windowText" lastClr="000000"/>
                </a:solidFill>
              </a:rPr>
              <a:t>の参加国として、当パートナーシップに対し拠出を行う。</a:t>
            </a:r>
            <a:endParaRPr kumimoji="1" lang="en-US" altLang="ja-JP" sz="11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目的</a:t>
            </a:r>
            <a:r>
              <a:rPr kumimoji="1" lang="en-US" altLang="ja-JP" sz="1100">
                <a:solidFill>
                  <a:sysClr val="windowText" lastClr="000000"/>
                </a:solidFill>
              </a:rPr>
              <a:t>】</a:t>
            </a:r>
            <a:r>
              <a:rPr kumimoji="1" lang="ja-JP" altLang="en-US" sz="1100">
                <a:solidFill>
                  <a:sysClr val="windowText" lastClr="000000"/>
                </a:solidFill>
              </a:rPr>
              <a:t>世界の短期寿命汚染物質削減に貢献し、気候変動の緩和及び大気汚染の防止につなげる。</a:t>
            </a:r>
            <a:endParaRPr kumimoji="1" lang="en-US" altLang="ja-JP" sz="1100">
              <a:solidFill>
                <a:sysClr val="windowText" lastClr="000000"/>
              </a:solidFill>
            </a:endParaRPr>
          </a:p>
        </xdr:txBody>
      </xdr:sp>
      <xdr:cxnSp macro="">
        <xdr:nvCxnSpPr>
          <xdr:cNvPr id="14" name="直線矢印コネクタ 13"/>
          <xdr:cNvCxnSpPr/>
        </xdr:nvCxnSpPr>
        <xdr:spPr>
          <a:xfrm>
            <a:off x="3325091" y="51446545"/>
            <a:ext cx="738909"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80818</xdr:colOff>
      <xdr:row>756</xdr:row>
      <xdr:rowOff>183792</xdr:rowOff>
    </xdr:from>
    <xdr:to>
      <xdr:col>33</xdr:col>
      <xdr:colOff>89393</xdr:colOff>
      <xdr:row>757</xdr:row>
      <xdr:rowOff>126340</xdr:rowOff>
    </xdr:to>
    <xdr:sp macro="" textlink="">
      <xdr:nvSpPr>
        <xdr:cNvPr id="17" name="テキスト ボックス 16"/>
        <xdr:cNvSpPr txBox="1"/>
      </xdr:nvSpPr>
      <xdr:spPr>
        <a:xfrm>
          <a:off x="3405909" y="57229883"/>
          <a:ext cx="2779484" cy="300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委託契約（一般競争契約（総合評価）</a:t>
          </a:r>
          <a:r>
            <a:rPr kumimoji="1" lang="en-US" altLang="ja-JP" sz="1100"/>
            <a:t>】</a:t>
          </a:r>
          <a:endParaRPr kumimoji="1" lang="ja-JP" altLang="en-US" sz="1100"/>
        </a:p>
      </xdr:txBody>
    </xdr:sp>
    <xdr:clientData/>
  </xdr:twoCellAnchor>
  <xdr:twoCellAnchor>
    <xdr:from>
      <xdr:col>17</xdr:col>
      <xdr:colOff>116373</xdr:colOff>
      <xdr:row>750</xdr:row>
      <xdr:rowOff>196273</xdr:rowOff>
    </xdr:from>
    <xdr:to>
      <xdr:col>17</xdr:col>
      <xdr:colOff>116375</xdr:colOff>
      <xdr:row>758</xdr:row>
      <xdr:rowOff>190422</xdr:rowOff>
    </xdr:to>
    <xdr:cxnSp macro="">
      <xdr:nvCxnSpPr>
        <xdr:cNvPr id="18" name="直線コネクタ 17"/>
        <xdr:cNvCxnSpPr/>
      </xdr:nvCxnSpPr>
      <xdr:spPr>
        <a:xfrm flipH="1">
          <a:off x="3256737" y="55118000"/>
          <a:ext cx="2" cy="28343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103909</xdr:colOff>
      <xdr:row>758</xdr:row>
      <xdr:rowOff>194232</xdr:rowOff>
    </xdr:from>
    <xdr:to>
      <xdr:col>18</xdr:col>
      <xdr:colOff>130139</xdr:colOff>
      <xdr:row>758</xdr:row>
      <xdr:rowOff>194232</xdr:rowOff>
    </xdr:to>
    <xdr:cxnSp macro="">
      <xdr:nvCxnSpPr>
        <xdr:cNvPr id="19" name="直線矢印コネクタ 18"/>
        <xdr:cNvCxnSpPr/>
      </xdr:nvCxnSpPr>
      <xdr:spPr>
        <a:xfrm flipV="1">
          <a:off x="3244273" y="57956141"/>
          <a:ext cx="21095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169054</xdr:colOff>
      <xdr:row>757</xdr:row>
      <xdr:rowOff>150090</xdr:rowOff>
    </xdr:from>
    <xdr:to>
      <xdr:col>33</xdr:col>
      <xdr:colOff>164531</xdr:colOff>
      <xdr:row>759</xdr:row>
      <xdr:rowOff>86806</xdr:rowOff>
    </xdr:to>
    <xdr:sp macro="" textlink="">
      <xdr:nvSpPr>
        <xdr:cNvPr id="20" name="テキスト ボックス 19"/>
        <xdr:cNvSpPr txBox="1"/>
      </xdr:nvSpPr>
      <xdr:spPr>
        <a:xfrm>
          <a:off x="3494145" y="57554090"/>
          <a:ext cx="2766386" cy="65253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一般社団法人海外環境協力センター４９</a:t>
          </a:r>
          <a:r>
            <a:rPr kumimoji="1" lang="ja-JP" altLang="ja-JP" sz="1200" b="0" i="0" u="none" strike="noStrike" kern="0" cap="none" spc="0" normalizeH="0" baseline="0" noProof="0">
              <a:ln>
                <a:noFill/>
              </a:ln>
              <a:solidFill>
                <a:sysClr val="windowText" lastClr="000000"/>
              </a:solidFill>
              <a:effectLst/>
              <a:uLnTx/>
              <a:uFillTx/>
              <a:latin typeface="+mn-lt"/>
              <a:ea typeface="+mn-ea"/>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35</xdr:col>
      <xdr:colOff>165564</xdr:colOff>
      <xdr:row>757</xdr:row>
      <xdr:rowOff>150090</xdr:rowOff>
    </xdr:from>
    <xdr:to>
      <xdr:col>49</xdr:col>
      <xdr:colOff>393675</xdr:colOff>
      <xdr:row>759</xdr:row>
      <xdr:rowOff>139941</xdr:rowOff>
    </xdr:to>
    <xdr:sp macro="" textlink="">
      <xdr:nvSpPr>
        <xdr:cNvPr id="21" name="テキスト ボックス 20"/>
        <xdr:cNvSpPr txBox="1"/>
      </xdr:nvSpPr>
      <xdr:spPr>
        <a:xfrm>
          <a:off x="6631019" y="57554090"/>
          <a:ext cx="2814292" cy="7056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ysClr val="windowText" lastClr="000000"/>
              </a:solidFill>
              <a:effectLst/>
              <a:latin typeface="+mn-lt"/>
              <a:ea typeface="+mn-ea"/>
              <a:cs typeface="+mn-cs"/>
            </a:rPr>
            <a:t>C </a:t>
          </a:r>
          <a:r>
            <a:rPr kumimoji="1" lang="ja-JP" altLang="en-US" sz="1200" b="0">
              <a:solidFill>
                <a:sysClr val="windowText" lastClr="000000"/>
              </a:solidFill>
              <a:effectLst/>
              <a:latin typeface="+mn-lt"/>
              <a:ea typeface="+mn-ea"/>
              <a:cs typeface="+mn-cs"/>
            </a:rPr>
            <a:t>株式会社株式会社三菱総合研究所</a:t>
          </a:r>
          <a:endParaRPr kumimoji="1" lang="en-US" altLang="ja-JP" sz="1200" b="0">
            <a:solidFill>
              <a:sysClr val="windowText" lastClr="000000"/>
            </a:solidFill>
            <a:effectLst/>
            <a:latin typeface="+mn-lt"/>
            <a:ea typeface="+mn-ea"/>
            <a:cs typeface="+mn-cs"/>
          </a:endParaRPr>
        </a:p>
        <a:p>
          <a:pPr algn="ctr"/>
          <a:r>
            <a:rPr kumimoji="1" lang="ja-JP" altLang="en-US" sz="1200" b="0">
              <a:solidFill>
                <a:sysClr val="windowText" lastClr="000000"/>
              </a:solidFill>
              <a:effectLst/>
              <a:latin typeface="+mn-lt"/>
              <a:ea typeface="+mn-ea"/>
              <a:cs typeface="+mn-cs"/>
            </a:rPr>
            <a:t>１３．６</a:t>
          </a:r>
          <a:r>
            <a:rPr kumimoji="1" lang="ja-JP" altLang="ja-JP" sz="1200" b="0">
              <a:solidFill>
                <a:sysClr val="windowText" lastClr="000000"/>
              </a:solidFill>
              <a:effectLst/>
              <a:latin typeface="+mn-lt"/>
              <a:ea typeface="+mn-ea"/>
              <a:cs typeface="+mn-cs"/>
            </a:rPr>
            <a:t>百万円</a:t>
          </a:r>
          <a:endParaRPr lang="ja-JP" altLang="ja-JP" sz="1200" b="0">
            <a:solidFill>
              <a:sysClr val="windowText" lastClr="000000"/>
            </a:solidFill>
            <a:effectLst/>
          </a:endParaRPr>
        </a:p>
      </xdr:txBody>
    </xdr:sp>
    <xdr:clientData/>
  </xdr:twoCellAnchor>
  <xdr:twoCellAnchor>
    <xdr:from>
      <xdr:col>17</xdr:col>
      <xdr:colOff>46181</xdr:colOff>
      <xdr:row>759</xdr:row>
      <xdr:rowOff>150943</xdr:rowOff>
    </xdr:from>
    <xdr:to>
      <xdr:col>34</xdr:col>
      <xdr:colOff>73005</xdr:colOff>
      <xdr:row>763</xdr:row>
      <xdr:rowOff>228787</xdr:rowOff>
    </xdr:to>
    <xdr:sp macro="" textlink="">
      <xdr:nvSpPr>
        <xdr:cNvPr id="22" name="大かっこ 21"/>
        <xdr:cNvSpPr/>
      </xdr:nvSpPr>
      <xdr:spPr>
        <a:xfrm>
          <a:off x="3186545" y="58270761"/>
          <a:ext cx="3167187" cy="149793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solidFill>
                <a:sysClr val="windowText" lastClr="000000"/>
              </a:solidFill>
            </a:rPr>
            <a:t>・</a:t>
          </a:r>
          <a:r>
            <a:rPr lang="ja-JP" altLang="en-US" sz="1100" b="0" i="0" u="none" strike="noStrike" baseline="0" smtClean="0">
              <a:solidFill>
                <a:schemeClr val="tx1"/>
              </a:solidFill>
              <a:latin typeface="+mn-lt"/>
              <a:ea typeface="+mn-ea"/>
              <a:cs typeface="+mn-cs"/>
            </a:rPr>
            <a:t> フロンのライフサイクル全体にわたる対策を促進するための調査・ロードマップの検討を行う。</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・国際ワークショップを開催する。</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・途上国のフロン管理関係者を対象とした研修を実施する。</a:t>
          </a:r>
          <a:endParaRPr kumimoji="1" lang="en-US" altLang="ja-JP" sz="1100">
            <a:solidFill>
              <a:sysClr val="windowText" lastClr="000000"/>
            </a:solidFill>
            <a:effectLst/>
            <a:latin typeface="+mn-lt"/>
            <a:ea typeface="+mn-ea"/>
            <a:cs typeface="+mn-cs"/>
          </a:endParaRPr>
        </a:p>
      </xdr:txBody>
    </xdr:sp>
    <xdr:clientData/>
  </xdr:twoCellAnchor>
  <xdr:twoCellAnchor>
    <xdr:from>
      <xdr:col>35</xdr:col>
      <xdr:colOff>108924</xdr:colOff>
      <xdr:row>759</xdr:row>
      <xdr:rowOff>250759</xdr:rowOff>
    </xdr:from>
    <xdr:to>
      <xdr:col>49</xdr:col>
      <xdr:colOff>365913</xdr:colOff>
      <xdr:row>761</xdr:row>
      <xdr:rowOff>146350</xdr:rowOff>
    </xdr:to>
    <xdr:sp macro="" textlink="">
      <xdr:nvSpPr>
        <xdr:cNvPr id="23" name="大かっこ 22"/>
        <xdr:cNvSpPr/>
      </xdr:nvSpPr>
      <xdr:spPr>
        <a:xfrm>
          <a:off x="6574379" y="58370577"/>
          <a:ext cx="2843170" cy="59986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・フロンのライフサイクル全体の対策に関する調査を行う。</a:t>
          </a:r>
          <a:endParaRPr kumimoji="1" lang="en-US" altLang="ja-JP" sz="1100">
            <a:solidFill>
              <a:sysClr val="windowText" lastClr="000000"/>
            </a:solidFill>
          </a:endParaRPr>
        </a:p>
      </xdr:txBody>
    </xdr:sp>
    <xdr:clientData/>
  </xdr:twoCellAnchor>
  <xdr:twoCellAnchor>
    <xdr:from>
      <xdr:col>35</xdr:col>
      <xdr:colOff>159747</xdr:colOff>
      <xdr:row>761</xdr:row>
      <xdr:rowOff>325249</xdr:rowOff>
    </xdr:from>
    <xdr:to>
      <xdr:col>49</xdr:col>
      <xdr:colOff>393676</xdr:colOff>
      <xdr:row>763</xdr:row>
      <xdr:rowOff>219662</xdr:rowOff>
    </xdr:to>
    <xdr:sp macro="" textlink="">
      <xdr:nvSpPr>
        <xdr:cNvPr id="24" name="テキスト ボックス 23"/>
        <xdr:cNvSpPr txBox="1"/>
      </xdr:nvSpPr>
      <xdr:spPr>
        <a:xfrm>
          <a:off x="6625202" y="59149340"/>
          <a:ext cx="2820110" cy="6102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ysClr val="windowText" lastClr="000000"/>
              </a:solidFill>
              <a:effectLst/>
              <a:latin typeface="+mn-lt"/>
              <a:ea typeface="+mn-ea"/>
              <a:cs typeface="+mn-cs"/>
            </a:rPr>
            <a:t>D </a:t>
          </a:r>
          <a:r>
            <a:rPr kumimoji="1" lang="ja-JP" altLang="en-US" sz="1200" b="0" baseline="0">
              <a:solidFill>
                <a:sysClr val="windowText" lastClr="000000"/>
              </a:solidFill>
              <a:effectLst/>
              <a:latin typeface="+mn-lt"/>
              <a:ea typeface="+mn-ea"/>
              <a:cs typeface="+mn-cs"/>
            </a:rPr>
            <a:t>株式会社エックス都市研究所</a:t>
          </a:r>
          <a:endParaRPr lang="ja-JP" altLang="ja-JP" sz="1200" b="0">
            <a:solidFill>
              <a:sysClr val="windowText" lastClr="000000"/>
            </a:solidFill>
            <a:effectLst/>
          </a:endParaRPr>
        </a:p>
        <a:p>
          <a:pPr algn="ctr"/>
          <a:r>
            <a:rPr kumimoji="1" lang="ja-JP" altLang="en-US" sz="1200" b="0">
              <a:solidFill>
                <a:sysClr val="windowText" lastClr="000000"/>
              </a:solidFill>
              <a:effectLst/>
              <a:latin typeface="+mn-lt"/>
              <a:ea typeface="+mn-ea"/>
              <a:cs typeface="+mn-cs"/>
            </a:rPr>
            <a:t>３</a:t>
          </a:r>
          <a:r>
            <a:rPr kumimoji="1" lang="ja-JP" altLang="ja-JP" sz="1200" b="0">
              <a:solidFill>
                <a:sysClr val="windowText" lastClr="000000"/>
              </a:solidFill>
              <a:effectLst/>
              <a:latin typeface="+mn-lt"/>
              <a:ea typeface="+mn-ea"/>
              <a:cs typeface="+mn-cs"/>
            </a:rPr>
            <a:t>百万円</a:t>
          </a:r>
          <a:endParaRPr lang="ja-JP" altLang="ja-JP" sz="1200" b="0">
            <a:solidFill>
              <a:sysClr val="windowText" lastClr="000000"/>
            </a:solidFill>
            <a:effectLst/>
          </a:endParaRPr>
        </a:p>
      </xdr:txBody>
    </xdr:sp>
    <xdr:clientData/>
  </xdr:twoCellAnchor>
  <xdr:twoCellAnchor>
    <xdr:from>
      <xdr:col>35</xdr:col>
      <xdr:colOff>112242</xdr:colOff>
      <xdr:row>763</xdr:row>
      <xdr:rowOff>347027</xdr:rowOff>
    </xdr:from>
    <xdr:to>
      <xdr:col>49</xdr:col>
      <xdr:colOff>367858</xdr:colOff>
      <xdr:row>765</xdr:row>
      <xdr:rowOff>34637</xdr:rowOff>
    </xdr:to>
    <xdr:sp macro="" textlink="">
      <xdr:nvSpPr>
        <xdr:cNvPr id="25" name="大かっこ 24"/>
        <xdr:cNvSpPr/>
      </xdr:nvSpPr>
      <xdr:spPr>
        <a:xfrm>
          <a:off x="6577697" y="59886936"/>
          <a:ext cx="2841797" cy="7151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・研修対象国の課題分析、課題に即した研修全体のコーディネーション、相手国との調整を行う。</a:t>
          </a:r>
          <a:endParaRPr kumimoji="1" lang="en-US" altLang="ja-JP" sz="1100">
            <a:solidFill>
              <a:sysClr val="windowText" lastClr="000000"/>
            </a:solidFill>
          </a:endParaRPr>
        </a:p>
      </xdr:txBody>
    </xdr:sp>
    <xdr:clientData/>
  </xdr:twoCellAnchor>
  <xdr:twoCellAnchor>
    <xdr:from>
      <xdr:col>35</xdr:col>
      <xdr:colOff>162743</xdr:colOff>
      <xdr:row>765</xdr:row>
      <xdr:rowOff>155688</xdr:rowOff>
    </xdr:from>
    <xdr:to>
      <xdr:col>49</xdr:col>
      <xdr:colOff>393675</xdr:colOff>
      <xdr:row>766</xdr:row>
      <xdr:rowOff>100518</xdr:rowOff>
    </xdr:to>
    <xdr:sp macro="" textlink="">
      <xdr:nvSpPr>
        <xdr:cNvPr id="26" name="テキスト ボックス 25"/>
        <xdr:cNvSpPr txBox="1"/>
      </xdr:nvSpPr>
      <xdr:spPr>
        <a:xfrm>
          <a:off x="6628198" y="60723143"/>
          <a:ext cx="2817113" cy="6144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0" baseline="0">
              <a:solidFill>
                <a:sysClr val="windowText" lastClr="000000"/>
              </a:solidFill>
              <a:effectLst/>
              <a:latin typeface="+mn-lt"/>
              <a:ea typeface="+mn-ea"/>
              <a:cs typeface="+mn-cs"/>
            </a:rPr>
            <a:t>E </a:t>
          </a:r>
          <a:r>
            <a:rPr kumimoji="1" lang="ja-JP" altLang="en-US" sz="1200" b="0" baseline="0">
              <a:solidFill>
                <a:sysClr val="windowText" lastClr="000000"/>
              </a:solidFill>
              <a:effectLst/>
              <a:latin typeface="+mn-lt"/>
              <a:ea typeface="+mn-ea"/>
              <a:cs typeface="+mn-cs"/>
            </a:rPr>
            <a:t>フロン等グローバル削減研究所</a:t>
          </a:r>
          <a:endParaRPr lang="ja-JP" altLang="ja-JP" sz="1200" b="0">
            <a:solidFill>
              <a:sysClr val="windowText" lastClr="000000"/>
            </a:solidFill>
            <a:effectLst/>
          </a:endParaRPr>
        </a:p>
        <a:p>
          <a:pPr algn="ctr"/>
          <a:r>
            <a:rPr kumimoji="1" lang="ja-JP" altLang="en-US" sz="1200" b="0">
              <a:solidFill>
                <a:sysClr val="windowText" lastClr="000000"/>
              </a:solidFill>
              <a:effectLst/>
              <a:latin typeface="+mn-lt"/>
              <a:ea typeface="+mn-ea"/>
              <a:cs typeface="+mn-cs"/>
            </a:rPr>
            <a:t>１．４</a:t>
          </a:r>
          <a:r>
            <a:rPr kumimoji="1" lang="ja-JP" altLang="ja-JP" sz="1200" b="0">
              <a:solidFill>
                <a:sysClr val="windowText" lastClr="000000"/>
              </a:solidFill>
              <a:effectLst/>
              <a:latin typeface="+mn-lt"/>
              <a:ea typeface="+mn-ea"/>
              <a:cs typeface="+mn-cs"/>
            </a:rPr>
            <a:t>百万円</a:t>
          </a:r>
          <a:endParaRPr lang="ja-JP" altLang="ja-JP" sz="1200" b="0">
            <a:solidFill>
              <a:sysClr val="windowText" lastClr="000000"/>
            </a:solidFill>
            <a:effectLst/>
          </a:endParaRPr>
        </a:p>
      </xdr:txBody>
    </xdr:sp>
    <xdr:clientData/>
  </xdr:twoCellAnchor>
  <xdr:twoCellAnchor>
    <xdr:from>
      <xdr:col>35</xdr:col>
      <xdr:colOff>115238</xdr:colOff>
      <xdr:row>766</xdr:row>
      <xdr:rowOff>227881</xdr:rowOff>
    </xdr:from>
    <xdr:to>
      <xdr:col>49</xdr:col>
      <xdr:colOff>367858</xdr:colOff>
      <xdr:row>767</xdr:row>
      <xdr:rowOff>236999</xdr:rowOff>
    </xdr:to>
    <xdr:sp macro="" textlink="">
      <xdr:nvSpPr>
        <xdr:cNvPr id="27" name="大かっこ 26"/>
        <xdr:cNvSpPr/>
      </xdr:nvSpPr>
      <xdr:spPr>
        <a:xfrm>
          <a:off x="6580693" y="61464972"/>
          <a:ext cx="2838801" cy="67875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l" defTabSz="914400" eaLnBrk="1" fontAlgn="auto" latinLnBrk="0" hangingPunct="1">
            <a:lnSpc>
              <a:spcPts val="1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研修プログラムの作成、講師の選定・調整、</a:t>
          </a:r>
          <a:r>
            <a:rPr lang="ja-JP" altLang="en-US" sz="1100">
              <a:solidFill>
                <a:schemeClr val="tx1"/>
              </a:solidFill>
              <a:effectLst/>
              <a:latin typeface="+mn-lt"/>
              <a:ea typeface="+mn-ea"/>
              <a:cs typeface="+mn-cs"/>
            </a:rPr>
            <a:t>研修</a:t>
          </a:r>
          <a:r>
            <a:rPr lang="ja-JP" altLang="ja-JP" sz="1100">
              <a:solidFill>
                <a:schemeClr val="tx1"/>
              </a:solidFill>
              <a:effectLst/>
              <a:latin typeface="+mn-lt"/>
              <a:ea typeface="+mn-ea"/>
              <a:cs typeface="+mn-cs"/>
            </a:rPr>
            <a:t>ファシリテーター</a:t>
          </a:r>
          <a:r>
            <a:rPr lang="ja-JP" altLang="en-US" sz="1100">
              <a:solidFill>
                <a:schemeClr val="tx1"/>
              </a:solidFill>
              <a:effectLst/>
              <a:latin typeface="+mn-lt"/>
              <a:ea typeface="+mn-ea"/>
              <a:cs typeface="+mn-cs"/>
            </a:rPr>
            <a:t>を行う。</a:t>
          </a:r>
          <a:endParaRPr lang="ja-JP" altLang="ja-JP">
            <a:solidFill>
              <a:sysClr val="windowText" lastClr="000000"/>
            </a:solidFill>
            <a:effectLst/>
          </a:endParaRPr>
        </a:p>
      </xdr:txBody>
    </xdr:sp>
    <xdr:clientData/>
  </xdr:twoCellAnchor>
  <xdr:twoCellAnchor>
    <xdr:from>
      <xdr:col>34</xdr:col>
      <xdr:colOff>157245</xdr:colOff>
      <xdr:row>765</xdr:row>
      <xdr:rowOff>497378</xdr:rowOff>
    </xdr:from>
    <xdr:to>
      <xdr:col>35</xdr:col>
      <xdr:colOff>145734</xdr:colOff>
      <xdr:row>765</xdr:row>
      <xdr:rowOff>497378</xdr:rowOff>
    </xdr:to>
    <xdr:cxnSp macro="">
      <xdr:nvCxnSpPr>
        <xdr:cNvPr id="28" name="直線矢印コネクタ 27"/>
        <xdr:cNvCxnSpPr/>
      </xdr:nvCxnSpPr>
      <xdr:spPr>
        <a:xfrm>
          <a:off x="6437972" y="61064833"/>
          <a:ext cx="17321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164257</xdr:colOff>
      <xdr:row>758</xdr:row>
      <xdr:rowOff>145271</xdr:rowOff>
    </xdr:from>
    <xdr:to>
      <xdr:col>35</xdr:col>
      <xdr:colOff>141236</xdr:colOff>
      <xdr:row>758</xdr:row>
      <xdr:rowOff>145271</xdr:rowOff>
    </xdr:to>
    <xdr:cxnSp macro="">
      <xdr:nvCxnSpPr>
        <xdr:cNvPr id="29" name="直線矢印コネクタ 28"/>
        <xdr:cNvCxnSpPr/>
      </xdr:nvCxnSpPr>
      <xdr:spPr>
        <a:xfrm>
          <a:off x="6260257" y="57907180"/>
          <a:ext cx="34643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147977</xdr:colOff>
      <xdr:row>758</xdr:row>
      <xdr:rowOff>156807</xdr:rowOff>
    </xdr:from>
    <xdr:to>
      <xdr:col>34</xdr:col>
      <xdr:colOff>147977</xdr:colOff>
      <xdr:row>765</xdr:row>
      <xdr:rowOff>496454</xdr:rowOff>
    </xdr:to>
    <xdr:cxnSp macro="">
      <xdr:nvCxnSpPr>
        <xdr:cNvPr id="30" name="直線コネクタ 29"/>
        <xdr:cNvCxnSpPr/>
      </xdr:nvCxnSpPr>
      <xdr:spPr>
        <a:xfrm>
          <a:off x="6428704" y="57918716"/>
          <a:ext cx="0" cy="314519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184722</xdr:colOff>
      <xdr:row>762</xdr:row>
      <xdr:rowOff>277082</xdr:rowOff>
    </xdr:from>
    <xdr:to>
      <xdr:col>35</xdr:col>
      <xdr:colOff>173211</xdr:colOff>
      <xdr:row>762</xdr:row>
      <xdr:rowOff>277082</xdr:rowOff>
    </xdr:to>
    <xdr:cxnSp macro="">
      <xdr:nvCxnSpPr>
        <xdr:cNvPr id="32" name="直線矢印コネクタ 31"/>
        <xdr:cNvCxnSpPr/>
      </xdr:nvCxnSpPr>
      <xdr:spPr>
        <a:xfrm>
          <a:off x="6465449" y="59459082"/>
          <a:ext cx="17321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5" sqref="A5:XFD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318</v>
      </c>
      <c r="AJ2" s="929" t="s">
        <v>622</v>
      </c>
      <c r="AK2" s="929"/>
      <c r="AL2" s="929"/>
      <c r="AM2" s="929"/>
      <c r="AN2" s="83" t="s">
        <v>318</v>
      </c>
      <c r="AO2" s="929">
        <v>20</v>
      </c>
      <c r="AP2" s="929"/>
      <c r="AQ2" s="929"/>
      <c r="AR2" s="84" t="s">
        <v>621</v>
      </c>
      <c r="AS2" s="935">
        <v>26</v>
      </c>
      <c r="AT2" s="935"/>
      <c r="AU2" s="935"/>
      <c r="AV2" s="83" t="str">
        <f>IF(AW2="","","-")</f>
        <v/>
      </c>
      <c r="AW2" s="895"/>
      <c r="AX2" s="895"/>
    </row>
    <row r="3" spans="1:50" ht="21" customHeight="1" thickBot="1" x14ac:dyDescent="0.2">
      <c r="A3" s="847" t="s">
        <v>614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625</v>
      </c>
      <c r="AK3" s="849"/>
      <c r="AL3" s="849"/>
      <c r="AM3" s="849"/>
      <c r="AN3" s="849"/>
      <c r="AO3" s="849"/>
      <c r="AP3" s="849"/>
      <c r="AQ3" s="849"/>
      <c r="AR3" s="849"/>
      <c r="AS3" s="849"/>
      <c r="AT3" s="849"/>
      <c r="AU3" s="849"/>
      <c r="AV3" s="849"/>
      <c r="AW3" s="849"/>
      <c r="AX3" s="24" t="s">
        <v>64</v>
      </c>
    </row>
    <row r="4" spans="1:50" ht="29.25" customHeight="1" x14ac:dyDescent="0.15">
      <c r="A4" s="687" t="s">
        <v>25</v>
      </c>
      <c r="B4" s="688"/>
      <c r="C4" s="688"/>
      <c r="D4" s="688"/>
      <c r="E4" s="688"/>
      <c r="F4" s="688"/>
      <c r="G4" s="665" t="s">
        <v>732</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626</v>
      </c>
      <c r="AF4" s="671"/>
      <c r="AG4" s="671"/>
      <c r="AH4" s="671"/>
      <c r="AI4" s="671"/>
      <c r="AJ4" s="671"/>
      <c r="AK4" s="671"/>
      <c r="AL4" s="671"/>
      <c r="AM4" s="671"/>
      <c r="AN4" s="671"/>
      <c r="AO4" s="671"/>
      <c r="AP4" s="672"/>
      <c r="AQ4" s="673" t="s">
        <v>2</v>
      </c>
      <c r="AR4" s="668"/>
      <c r="AS4" s="668"/>
      <c r="AT4" s="668"/>
      <c r="AU4" s="668"/>
      <c r="AV4" s="668"/>
      <c r="AW4" s="668"/>
      <c r="AX4" s="674"/>
    </row>
    <row r="5" spans="1:50" ht="85.5" customHeight="1" x14ac:dyDescent="0.15">
      <c r="A5" s="675" t="s">
        <v>66</v>
      </c>
      <c r="B5" s="676"/>
      <c r="C5" s="676"/>
      <c r="D5" s="676"/>
      <c r="E5" s="676"/>
      <c r="F5" s="677"/>
      <c r="G5" s="819" t="s">
        <v>627</v>
      </c>
      <c r="H5" s="820"/>
      <c r="I5" s="820"/>
      <c r="J5" s="820"/>
      <c r="K5" s="820"/>
      <c r="L5" s="820"/>
      <c r="M5" s="821" t="s">
        <v>65</v>
      </c>
      <c r="N5" s="822"/>
      <c r="O5" s="822"/>
      <c r="P5" s="822"/>
      <c r="Q5" s="822"/>
      <c r="R5" s="823"/>
      <c r="S5" s="824" t="s">
        <v>628</v>
      </c>
      <c r="T5" s="820"/>
      <c r="U5" s="820"/>
      <c r="V5" s="820"/>
      <c r="W5" s="820"/>
      <c r="X5" s="825"/>
      <c r="Y5" s="681" t="s">
        <v>3</v>
      </c>
      <c r="Z5" s="527"/>
      <c r="AA5" s="527"/>
      <c r="AB5" s="527"/>
      <c r="AC5" s="527"/>
      <c r="AD5" s="528"/>
      <c r="AE5" s="682" t="s">
        <v>731</v>
      </c>
      <c r="AF5" s="682"/>
      <c r="AG5" s="682"/>
      <c r="AH5" s="682"/>
      <c r="AI5" s="682"/>
      <c r="AJ5" s="682"/>
      <c r="AK5" s="682"/>
      <c r="AL5" s="682"/>
      <c r="AM5" s="682"/>
      <c r="AN5" s="682"/>
      <c r="AO5" s="682"/>
      <c r="AP5" s="683"/>
      <c r="AQ5" s="684" t="s">
        <v>729</v>
      </c>
      <c r="AR5" s="685"/>
      <c r="AS5" s="685"/>
      <c r="AT5" s="685"/>
      <c r="AU5" s="685"/>
      <c r="AV5" s="685"/>
      <c r="AW5" s="685"/>
      <c r="AX5" s="686"/>
    </row>
    <row r="6" spans="1:50" ht="39" customHeight="1" x14ac:dyDescent="0.15">
      <c r="A6" s="689" t="s">
        <v>4</v>
      </c>
      <c r="B6" s="690"/>
      <c r="C6" s="690"/>
      <c r="D6" s="690"/>
      <c r="E6" s="690"/>
      <c r="F6" s="690"/>
      <c r="G6" s="374" t="str">
        <f>入力規則等!F39</f>
        <v>エネルギー対策特別会計エネルギー需給勘定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97.5" customHeight="1" x14ac:dyDescent="0.15">
      <c r="A7" s="479" t="s">
        <v>22</v>
      </c>
      <c r="B7" s="480"/>
      <c r="C7" s="480"/>
      <c r="D7" s="480"/>
      <c r="E7" s="480"/>
      <c r="F7" s="481"/>
      <c r="G7" s="482" t="s">
        <v>629</v>
      </c>
      <c r="H7" s="483"/>
      <c r="I7" s="483"/>
      <c r="J7" s="483"/>
      <c r="K7" s="483"/>
      <c r="L7" s="483"/>
      <c r="M7" s="483"/>
      <c r="N7" s="483"/>
      <c r="O7" s="483"/>
      <c r="P7" s="483"/>
      <c r="Q7" s="483"/>
      <c r="R7" s="483"/>
      <c r="S7" s="483"/>
      <c r="T7" s="483"/>
      <c r="U7" s="483"/>
      <c r="V7" s="483"/>
      <c r="W7" s="483"/>
      <c r="X7" s="484"/>
      <c r="Y7" s="907" t="s">
        <v>301</v>
      </c>
      <c r="Z7" s="424"/>
      <c r="AA7" s="424"/>
      <c r="AB7" s="424"/>
      <c r="AC7" s="424"/>
      <c r="AD7" s="908"/>
      <c r="AE7" s="896" t="s">
        <v>730</v>
      </c>
      <c r="AF7" s="897"/>
      <c r="AG7" s="897"/>
      <c r="AH7" s="897"/>
      <c r="AI7" s="897"/>
      <c r="AJ7" s="897"/>
      <c r="AK7" s="897"/>
      <c r="AL7" s="897"/>
      <c r="AM7" s="897"/>
      <c r="AN7" s="897"/>
      <c r="AO7" s="897"/>
      <c r="AP7" s="897"/>
      <c r="AQ7" s="897"/>
      <c r="AR7" s="897"/>
      <c r="AS7" s="897"/>
      <c r="AT7" s="897"/>
      <c r="AU7" s="897"/>
      <c r="AV7" s="897"/>
      <c r="AW7" s="897"/>
      <c r="AX7" s="898"/>
    </row>
    <row r="8" spans="1:50" ht="53.25" customHeight="1" x14ac:dyDescent="0.15">
      <c r="A8" s="479" t="s">
        <v>208</v>
      </c>
      <c r="B8" s="480"/>
      <c r="C8" s="480"/>
      <c r="D8" s="480"/>
      <c r="E8" s="480"/>
      <c r="F8" s="481"/>
      <c r="G8" s="930" t="str">
        <f>入力規則等!A27</f>
        <v>地球温暖化対策</v>
      </c>
      <c r="H8" s="703"/>
      <c r="I8" s="703"/>
      <c r="J8" s="703"/>
      <c r="K8" s="703"/>
      <c r="L8" s="703"/>
      <c r="M8" s="703"/>
      <c r="N8" s="703"/>
      <c r="O8" s="703"/>
      <c r="P8" s="703"/>
      <c r="Q8" s="703"/>
      <c r="R8" s="703"/>
      <c r="S8" s="703"/>
      <c r="T8" s="703"/>
      <c r="U8" s="703"/>
      <c r="V8" s="703"/>
      <c r="W8" s="703"/>
      <c r="X8" s="931"/>
      <c r="Y8" s="826" t="s">
        <v>209</v>
      </c>
      <c r="Z8" s="827"/>
      <c r="AA8" s="827"/>
      <c r="AB8" s="827"/>
      <c r="AC8" s="827"/>
      <c r="AD8" s="828"/>
      <c r="AE8" s="702" t="str">
        <f>入力規則等!K13</f>
        <v>エネルギー対策</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630</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00.5" customHeight="1" x14ac:dyDescent="0.15">
      <c r="A10" s="643" t="s">
        <v>29</v>
      </c>
      <c r="B10" s="644"/>
      <c r="C10" s="644"/>
      <c r="D10" s="644"/>
      <c r="E10" s="644"/>
      <c r="F10" s="644"/>
      <c r="G10" s="737" t="s">
        <v>727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8" t="s">
        <v>24</v>
      </c>
      <c r="B12" s="949"/>
      <c r="C12" s="949"/>
      <c r="D12" s="949"/>
      <c r="E12" s="949"/>
      <c r="F12" s="950"/>
      <c r="G12" s="743"/>
      <c r="H12" s="744"/>
      <c r="I12" s="744"/>
      <c r="J12" s="744"/>
      <c r="K12" s="744"/>
      <c r="L12" s="744"/>
      <c r="M12" s="744"/>
      <c r="N12" s="744"/>
      <c r="O12" s="744"/>
      <c r="P12" s="431" t="s">
        <v>302</v>
      </c>
      <c r="Q12" s="426"/>
      <c r="R12" s="426"/>
      <c r="S12" s="426"/>
      <c r="T12" s="426"/>
      <c r="U12" s="426"/>
      <c r="V12" s="427"/>
      <c r="W12" s="431" t="s">
        <v>324</v>
      </c>
      <c r="X12" s="426"/>
      <c r="Y12" s="426"/>
      <c r="Z12" s="426"/>
      <c r="AA12" s="426"/>
      <c r="AB12" s="426"/>
      <c r="AC12" s="427"/>
      <c r="AD12" s="431" t="s">
        <v>611</v>
      </c>
      <c r="AE12" s="426"/>
      <c r="AF12" s="426"/>
      <c r="AG12" s="426"/>
      <c r="AH12" s="426"/>
      <c r="AI12" s="426"/>
      <c r="AJ12" s="427"/>
      <c r="AK12" s="431" t="s">
        <v>615</v>
      </c>
      <c r="AL12" s="426"/>
      <c r="AM12" s="426"/>
      <c r="AN12" s="426"/>
      <c r="AO12" s="426"/>
      <c r="AP12" s="426"/>
      <c r="AQ12" s="427"/>
      <c r="AR12" s="431" t="s">
        <v>616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332</v>
      </c>
      <c r="Q13" s="641"/>
      <c r="R13" s="641"/>
      <c r="S13" s="641"/>
      <c r="T13" s="641"/>
      <c r="U13" s="641"/>
      <c r="V13" s="642"/>
      <c r="W13" s="640">
        <v>189</v>
      </c>
      <c r="X13" s="641"/>
      <c r="Y13" s="641"/>
      <c r="Z13" s="641"/>
      <c r="AA13" s="641"/>
      <c r="AB13" s="641"/>
      <c r="AC13" s="642"/>
      <c r="AD13" s="640">
        <v>189</v>
      </c>
      <c r="AE13" s="641"/>
      <c r="AF13" s="641"/>
      <c r="AG13" s="641"/>
      <c r="AH13" s="641"/>
      <c r="AI13" s="641"/>
      <c r="AJ13" s="642"/>
      <c r="AK13" s="640">
        <v>188.5</v>
      </c>
      <c r="AL13" s="641"/>
      <c r="AM13" s="641"/>
      <c r="AN13" s="641"/>
      <c r="AO13" s="641"/>
      <c r="AP13" s="641"/>
      <c r="AQ13" s="642"/>
      <c r="AR13" s="904"/>
      <c r="AS13" s="905"/>
      <c r="AT13" s="905"/>
      <c r="AU13" s="905"/>
      <c r="AV13" s="905"/>
      <c r="AW13" s="905"/>
      <c r="AX13" s="906"/>
    </row>
    <row r="14" spans="1:50" ht="21" customHeight="1" x14ac:dyDescent="0.15">
      <c r="A14" s="597"/>
      <c r="B14" s="598"/>
      <c r="C14" s="598"/>
      <c r="D14" s="598"/>
      <c r="E14" s="598"/>
      <c r="F14" s="599"/>
      <c r="G14" s="708"/>
      <c r="H14" s="709"/>
      <c r="I14" s="694" t="s">
        <v>8</v>
      </c>
      <c r="J14" s="745"/>
      <c r="K14" s="745"/>
      <c r="L14" s="745"/>
      <c r="M14" s="745"/>
      <c r="N14" s="745"/>
      <c r="O14" s="746"/>
      <c r="P14" s="640" t="s">
        <v>631</v>
      </c>
      <c r="Q14" s="641"/>
      <c r="R14" s="641"/>
      <c r="S14" s="641"/>
      <c r="T14" s="641"/>
      <c r="U14" s="641"/>
      <c r="V14" s="642"/>
      <c r="W14" s="640" t="s">
        <v>631</v>
      </c>
      <c r="X14" s="641"/>
      <c r="Y14" s="641"/>
      <c r="Z14" s="641"/>
      <c r="AA14" s="641"/>
      <c r="AB14" s="641"/>
      <c r="AC14" s="642"/>
      <c r="AD14" s="640" t="s">
        <v>738</v>
      </c>
      <c r="AE14" s="641"/>
      <c r="AF14" s="641"/>
      <c r="AG14" s="641"/>
      <c r="AH14" s="641"/>
      <c r="AI14" s="641"/>
      <c r="AJ14" s="642"/>
      <c r="AK14" s="640" t="s">
        <v>739</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631</v>
      </c>
      <c r="Q15" s="641"/>
      <c r="R15" s="641"/>
      <c r="S15" s="641"/>
      <c r="T15" s="641"/>
      <c r="U15" s="641"/>
      <c r="V15" s="642"/>
      <c r="W15" s="640" t="s">
        <v>631</v>
      </c>
      <c r="X15" s="641"/>
      <c r="Y15" s="641"/>
      <c r="Z15" s="641"/>
      <c r="AA15" s="641"/>
      <c r="AB15" s="641"/>
      <c r="AC15" s="642"/>
      <c r="AD15" s="640" t="s">
        <v>631</v>
      </c>
      <c r="AE15" s="641"/>
      <c r="AF15" s="641"/>
      <c r="AG15" s="641"/>
      <c r="AH15" s="641"/>
      <c r="AI15" s="641"/>
      <c r="AJ15" s="642"/>
      <c r="AK15" s="640" t="s">
        <v>740</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631</v>
      </c>
      <c r="Q16" s="641"/>
      <c r="R16" s="641"/>
      <c r="S16" s="641"/>
      <c r="T16" s="641"/>
      <c r="U16" s="641"/>
      <c r="V16" s="642"/>
      <c r="W16" s="640" t="s">
        <v>631</v>
      </c>
      <c r="X16" s="641"/>
      <c r="Y16" s="641"/>
      <c r="Z16" s="641"/>
      <c r="AA16" s="641"/>
      <c r="AB16" s="641"/>
      <c r="AC16" s="642"/>
      <c r="AD16" s="640" t="s">
        <v>631</v>
      </c>
      <c r="AE16" s="641"/>
      <c r="AF16" s="641"/>
      <c r="AG16" s="641"/>
      <c r="AH16" s="641"/>
      <c r="AI16" s="641"/>
      <c r="AJ16" s="642"/>
      <c r="AK16" s="640" t="s">
        <v>738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631</v>
      </c>
      <c r="Q17" s="641"/>
      <c r="R17" s="641"/>
      <c r="S17" s="641"/>
      <c r="T17" s="641"/>
      <c r="U17" s="641"/>
      <c r="V17" s="642"/>
      <c r="W17" s="640" t="s">
        <v>631</v>
      </c>
      <c r="X17" s="641"/>
      <c r="Y17" s="641"/>
      <c r="Z17" s="641"/>
      <c r="AA17" s="641"/>
      <c r="AB17" s="641"/>
      <c r="AC17" s="642"/>
      <c r="AD17" s="640" t="s">
        <v>631</v>
      </c>
      <c r="AE17" s="641"/>
      <c r="AF17" s="641"/>
      <c r="AG17" s="641"/>
      <c r="AH17" s="641"/>
      <c r="AI17" s="641"/>
      <c r="AJ17" s="642"/>
      <c r="AK17" s="640" t="s">
        <v>739</v>
      </c>
      <c r="AL17" s="641"/>
      <c r="AM17" s="641"/>
      <c r="AN17" s="641"/>
      <c r="AO17" s="641"/>
      <c r="AP17" s="641"/>
      <c r="AQ17" s="642"/>
      <c r="AR17" s="902"/>
      <c r="AS17" s="902"/>
      <c r="AT17" s="902"/>
      <c r="AU17" s="902"/>
      <c r="AV17" s="902"/>
      <c r="AW17" s="902"/>
      <c r="AX17" s="903"/>
    </row>
    <row r="18" spans="1:50" ht="24.75" customHeight="1" x14ac:dyDescent="0.15">
      <c r="A18" s="597"/>
      <c r="B18" s="598"/>
      <c r="C18" s="598"/>
      <c r="D18" s="598"/>
      <c r="E18" s="598"/>
      <c r="F18" s="599"/>
      <c r="G18" s="710"/>
      <c r="H18" s="711"/>
      <c r="I18" s="699" t="s">
        <v>20</v>
      </c>
      <c r="J18" s="700"/>
      <c r="K18" s="700"/>
      <c r="L18" s="700"/>
      <c r="M18" s="700"/>
      <c r="N18" s="700"/>
      <c r="O18" s="701"/>
      <c r="P18" s="858">
        <f>SUM(P13:V17)</f>
        <v>332</v>
      </c>
      <c r="Q18" s="859"/>
      <c r="R18" s="859"/>
      <c r="S18" s="859"/>
      <c r="T18" s="859"/>
      <c r="U18" s="859"/>
      <c r="V18" s="860"/>
      <c r="W18" s="858">
        <f>SUM(W13:AC17)</f>
        <v>189</v>
      </c>
      <c r="X18" s="859"/>
      <c r="Y18" s="859"/>
      <c r="Z18" s="859"/>
      <c r="AA18" s="859"/>
      <c r="AB18" s="859"/>
      <c r="AC18" s="860"/>
      <c r="AD18" s="858">
        <f>SUM(AD13:AJ17)</f>
        <v>189</v>
      </c>
      <c r="AE18" s="859"/>
      <c r="AF18" s="859"/>
      <c r="AG18" s="859"/>
      <c r="AH18" s="859"/>
      <c r="AI18" s="859"/>
      <c r="AJ18" s="860"/>
      <c r="AK18" s="858">
        <f>SUM(AK13:AQ17)</f>
        <v>188.5</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328</v>
      </c>
      <c r="Q19" s="641"/>
      <c r="R19" s="641"/>
      <c r="S19" s="641"/>
      <c r="T19" s="641"/>
      <c r="U19" s="641"/>
      <c r="V19" s="642"/>
      <c r="W19" s="640">
        <v>189</v>
      </c>
      <c r="X19" s="641"/>
      <c r="Y19" s="641"/>
      <c r="Z19" s="641"/>
      <c r="AA19" s="641"/>
      <c r="AB19" s="641"/>
      <c r="AC19" s="642"/>
      <c r="AD19" s="640">
        <v>186.499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0.98795180722891562</v>
      </c>
      <c r="Q20" s="301"/>
      <c r="R20" s="301"/>
      <c r="S20" s="301"/>
      <c r="T20" s="301"/>
      <c r="U20" s="301"/>
      <c r="V20" s="301"/>
      <c r="W20" s="301">
        <f t="shared" ref="W20" si="0">IF(W18=0, "-", SUM(W19)/W18)</f>
        <v>1</v>
      </c>
      <c r="X20" s="301"/>
      <c r="Y20" s="301"/>
      <c r="Z20" s="301"/>
      <c r="AA20" s="301"/>
      <c r="AB20" s="301"/>
      <c r="AC20" s="301"/>
      <c r="AD20" s="301">
        <f t="shared" ref="AD20" si="1">IF(AD18=0, "-", SUM(AD19)/AD18)</f>
        <v>0.98676719576719574</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1"/>
      <c r="G21" s="299" t="s">
        <v>271</v>
      </c>
      <c r="H21" s="300"/>
      <c r="I21" s="300"/>
      <c r="J21" s="300"/>
      <c r="K21" s="300"/>
      <c r="L21" s="300"/>
      <c r="M21" s="300"/>
      <c r="N21" s="300"/>
      <c r="O21" s="300"/>
      <c r="P21" s="301">
        <f>IF(P19=0, "-", SUM(P19)/SUM(P13,P14))</f>
        <v>0.98795180722891562</v>
      </c>
      <c r="Q21" s="301"/>
      <c r="R21" s="301"/>
      <c r="S21" s="301"/>
      <c r="T21" s="301"/>
      <c r="U21" s="301"/>
      <c r="V21" s="301"/>
      <c r="W21" s="301">
        <f t="shared" ref="W21" si="2">IF(W19=0, "-", SUM(W19)/SUM(W13,W14))</f>
        <v>1</v>
      </c>
      <c r="X21" s="301"/>
      <c r="Y21" s="301"/>
      <c r="Z21" s="301"/>
      <c r="AA21" s="301"/>
      <c r="AB21" s="301"/>
      <c r="AC21" s="301"/>
      <c r="AD21" s="301">
        <f t="shared" ref="AD21" si="3">IF(AD19=0, "-", SUM(AD19)/SUM(AD13,AD14))</f>
        <v>0.98676719576719574</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7" t="s">
        <v>619</v>
      </c>
      <c r="B22" s="958"/>
      <c r="C22" s="958"/>
      <c r="D22" s="958"/>
      <c r="E22" s="958"/>
      <c r="F22" s="959"/>
      <c r="G22" s="953" t="s">
        <v>251</v>
      </c>
      <c r="H22" s="207"/>
      <c r="I22" s="207"/>
      <c r="J22" s="207"/>
      <c r="K22" s="207"/>
      <c r="L22" s="207"/>
      <c r="M22" s="207"/>
      <c r="N22" s="207"/>
      <c r="O22" s="208"/>
      <c r="P22" s="918" t="s">
        <v>617</v>
      </c>
      <c r="Q22" s="207"/>
      <c r="R22" s="207"/>
      <c r="S22" s="207"/>
      <c r="T22" s="207"/>
      <c r="U22" s="207"/>
      <c r="V22" s="208"/>
      <c r="W22" s="918" t="s">
        <v>618</v>
      </c>
      <c r="X22" s="207"/>
      <c r="Y22" s="207"/>
      <c r="Z22" s="207"/>
      <c r="AA22" s="207"/>
      <c r="AB22" s="207"/>
      <c r="AC22" s="208"/>
      <c r="AD22" s="918" t="s">
        <v>250</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9.25" customHeight="1" x14ac:dyDescent="0.15">
      <c r="A23" s="960"/>
      <c r="B23" s="961"/>
      <c r="C23" s="961"/>
      <c r="D23" s="961"/>
      <c r="E23" s="961"/>
      <c r="F23" s="962"/>
      <c r="G23" s="954" t="s">
        <v>632</v>
      </c>
      <c r="H23" s="955"/>
      <c r="I23" s="955"/>
      <c r="J23" s="955"/>
      <c r="K23" s="955"/>
      <c r="L23" s="955"/>
      <c r="M23" s="955"/>
      <c r="N23" s="955"/>
      <c r="O23" s="956"/>
      <c r="P23" s="904">
        <v>135</v>
      </c>
      <c r="Q23" s="905"/>
      <c r="R23" s="905"/>
      <c r="S23" s="905"/>
      <c r="T23" s="905"/>
      <c r="U23" s="905"/>
      <c r="V23" s="919"/>
      <c r="W23" s="904"/>
      <c r="X23" s="905"/>
      <c r="Y23" s="905"/>
      <c r="Z23" s="905"/>
      <c r="AA23" s="905"/>
      <c r="AB23" s="905"/>
      <c r="AC23" s="919"/>
      <c r="AD23" s="967"/>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9.25" customHeight="1" x14ac:dyDescent="0.15">
      <c r="A24" s="960"/>
      <c r="B24" s="961"/>
      <c r="C24" s="961"/>
      <c r="D24" s="961"/>
      <c r="E24" s="961"/>
      <c r="F24" s="962"/>
      <c r="G24" s="920" t="s">
        <v>633</v>
      </c>
      <c r="H24" s="921"/>
      <c r="I24" s="921"/>
      <c r="J24" s="921"/>
      <c r="K24" s="921"/>
      <c r="L24" s="921"/>
      <c r="M24" s="921"/>
      <c r="N24" s="921"/>
      <c r="O24" s="922"/>
      <c r="P24" s="640">
        <v>53.5</v>
      </c>
      <c r="Q24" s="641"/>
      <c r="R24" s="641"/>
      <c r="S24" s="641"/>
      <c r="T24" s="641"/>
      <c r="U24" s="641"/>
      <c r="V24" s="642"/>
      <c r="W24" s="640"/>
      <c r="X24" s="641"/>
      <c r="Y24" s="641"/>
      <c r="Z24" s="641"/>
      <c r="AA24" s="641"/>
      <c r="AB24" s="641"/>
      <c r="AC24" s="64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15">
      <c r="A25" s="960"/>
      <c r="B25" s="961"/>
      <c r="C25" s="961"/>
      <c r="D25" s="961"/>
      <c r="E25" s="961"/>
      <c r="F25" s="962"/>
      <c r="G25" s="920"/>
      <c r="H25" s="921"/>
      <c r="I25" s="921"/>
      <c r="J25" s="921"/>
      <c r="K25" s="921"/>
      <c r="L25" s="921"/>
      <c r="M25" s="921"/>
      <c r="N25" s="921"/>
      <c r="O25" s="922"/>
      <c r="P25" s="640"/>
      <c r="Q25" s="641"/>
      <c r="R25" s="641"/>
      <c r="S25" s="641"/>
      <c r="T25" s="641"/>
      <c r="U25" s="641"/>
      <c r="V25" s="642"/>
      <c r="W25" s="640"/>
      <c r="X25" s="641"/>
      <c r="Y25" s="641"/>
      <c r="Z25" s="641"/>
      <c r="AA25" s="641"/>
      <c r="AB25" s="641"/>
      <c r="AC25" s="64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15">
      <c r="A26" s="960"/>
      <c r="B26" s="961"/>
      <c r="C26" s="961"/>
      <c r="D26" s="961"/>
      <c r="E26" s="961"/>
      <c r="F26" s="962"/>
      <c r="G26" s="920"/>
      <c r="H26" s="921"/>
      <c r="I26" s="921"/>
      <c r="J26" s="921"/>
      <c r="K26" s="921"/>
      <c r="L26" s="921"/>
      <c r="M26" s="921"/>
      <c r="N26" s="921"/>
      <c r="O26" s="922"/>
      <c r="P26" s="640"/>
      <c r="Q26" s="641"/>
      <c r="R26" s="641"/>
      <c r="S26" s="641"/>
      <c r="T26" s="641"/>
      <c r="U26" s="641"/>
      <c r="V26" s="642"/>
      <c r="W26" s="640"/>
      <c r="X26" s="641"/>
      <c r="Y26" s="641"/>
      <c r="Z26" s="641"/>
      <c r="AA26" s="641"/>
      <c r="AB26" s="641"/>
      <c r="AC26" s="64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15">
      <c r="A27" s="960"/>
      <c r="B27" s="961"/>
      <c r="C27" s="961"/>
      <c r="D27" s="961"/>
      <c r="E27" s="961"/>
      <c r="F27" s="962"/>
      <c r="G27" s="920"/>
      <c r="H27" s="921"/>
      <c r="I27" s="921"/>
      <c r="J27" s="921"/>
      <c r="K27" s="921"/>
      <c r="L27" s="921"/>
      <c r="M27" s="921"/>
      <c r="N27" s="921"/>
      <c r="O27" s="922"/>
      <c r="P27" s="640"/>
      <c r="Q27" s="641"/>
      <c r="R27" s="641"/>
      <c r="S27" s="641"/>
      <c r="T27" s="641"/>
      <c r="U27" s="641"/>
      <c r="V27" s="642"/>
      <c r="W27" s="640"/>
      <c r="X27" s="641"/>
      <c r="Y27" s="641"/>
      <c r="Z27" s="641"/>
      <c r="AA27" s="641"/>
      <c r="AB27" s="641"/>
      <c r="AC27" s="64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23" t="s">
        <v>255</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26" t="s">
        <v>252</v>
      </c>
      <c r="H29" s="927"/>
      <c r="I29" s="927"/>
      <c r="J29" s="927"/>
      <c r="K29" s="927"/>
      <c r="L29" s="927"/>
      <c r="M29" s="927"/>
      <c r="N29" s="927"/>
      <c r="O29" s="928"/>
      <c r="P29" s="640">
        <f>AK13</f>
        <v>188.5</v>
      </c>
      <c r="Q29" s="641"/>
      <c r="R29" s="641"/>
      <c r="S29" s="641"/>
      <c r="T29" s="641"/>
      <c r="U29" s="641"/>
      <c r="V29" s="642"/>
      <c r="W29" s="936">
        <f>AR13</f>
        <v>0</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41" t="s">
        <v>267</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302</v>
      </c>
      <c r="AF30" s="839"/>
      <c r="AG30" s="839"/>
      <c r="AH30" s="840"/>
      <c r="AI30" s="899" t="s">
        <v>324</v>
      </c>
      <c r="AJ30" s="899"/>
      <c r="AK30" s="899"/>
      <c r="AL30" s="838"/>
      <c r="AM30" s="899" t="s">
        <v>421</v>
      </c>
      <c r="AN30" s="899"/>
      <c r="AO30" s="899"/>
      <c r="AP30" s="838"/>
      <c r="AQ30" s="750" t="s">
        <v>184</v>
      </c>
      <c r="AR30" s="751"/>
      <c r="AS30" s="751"/>
      <c r="AT30" s="752"/>
      <c r="AU30" s="757" t="s">
        <v>133</v>
      </c>
      <c r="AV30" s="757"/>
      <c r="AW30" s="757"/>
      <c r="AX30" s="901"/>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0"/>
      <c r="AJ31" s="900"/>
      <c r="AK31" s="900"/>
      <c r="AL31" s="392"/>
      <c r="AM31" s="900"/>
      <c r="AN31" s="900"/>
      <c r="AO31" s="900"/>
      <c r="AP31" s="392"/>
      <c r="AQ31" s="235" t="s">
        <v>631</v>
      </c>
      <c r="AR31" s="186"/>
      <c r="AS31" s="121" t="s">
        <v>185</v>
      </c>
      <c r="AT31" s="122"/>
      <c r="AU31" s="185" t="s">
        <v>631</v>
      </c>
      <c r="AV31" s="185"/>
      <c r="AW31" s="377" t="s">
        <v>175</v>
      </c>
      <c r="AX31" s="378"/>
    </row>
    <row r="32" spans="1:50" ht="63.75" customHeight="1" x14ac:dyDescent="0.15">
      <c r="A32" s="382"/>
      <c r="B32" s="380"/>
      <c r="C32" s="380"/>
      <c r="D32" s="380"/>
      <c r="E32" s="380"/>
      <c r="F32" s="381"/>
      <c r="G32" s="548" t="s">
        <v>723</v>
      </c>
      <c r="H32" s="549"/>
      <c r="I32" s="549"/>
      <c r="J32" s="549"/>
      <c r="K32" s="549"/>
      <c r="L32" s="549"/>
      <c r="M32" s="549"/>
      <c r="N32" s="549"/>
      <c r="O32" s="550"/>
      <c r="P32" s="93" t="s">
        <v>722</v>
      </c>
      <c r="Q32" s="93"/>
      <c r="R32" s="93"/>
      <c r="S32" s="93"/>
      <c r="T32" s="93"/>
      <c r="U32" s="93"/>
      <c r="V32" s="93"/>
      <c r="W32" s="93"/>
      <c r="X32" s="94"/>
      <c r="Y32" s="455" t="s">
        <v>12</v>
      </c>
      <c r="Z32" s="515"/>
      <c r="AA32" s="516"/>
      <c r="AB32" s="445" t="s">
        <v>284</v>
      </c>
      <c r="AC32" s="445"/>
      <c r="AD32" s="445"/>
      <c r="AE32" s="203">
        <v>80</v>
      </c>
      <c r="AF32" s="204"/>
      <c r="AG32" s="204"/>
      <c r="AH32" s="204"/>
      <c r="AI32" s="203">
        <v>80</v>
      </c>
      <c r="AJ32" s="204"/>
      <c r="AK32" s="204"/>
      <c r="AL32" s="204"/>
      <c r="AM32" s="203" t="s">
        <v>668</v>
      </c>
      <c r="AN32" s="204"/>
      <c r="AO32" s="204"/>
      <c r="AP32" s="204"/>
      <c r="AQ32" s="321" t="s">
        <v>631</v>
      </c>
      <c r="AR32" s="193"/>
      <c r="AS32" s="193"/>
      <c r="AT32" s="322"/>
      <c r="AU32" s="204" t="s">
        <v>631</v>
      </c>
      <c r="AV32" s="204"/>
      <c r="AW32" s="204"/>
      <c r="AX32" s="206"/>
    </row>
    <row r="33" spans="1:51" ht="63.7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284</v>
      </c>
      <c r="AC33" s="507"/>
      <c r="AD33" s="507"/>
      <c r="AE33" s="203">
        <v>80</v>
      </c>
      <c r="AF33" s="204"/>
      <c r="AG33" s="204"/>
      <c r="AH33" s="204"/>
      <c r="AI33" s="203">
        <v>80</v>
      </c>
      <c r="AJ33" s="204"/>
      <c r="AK33" s="204"/>
      <c r="AL33" s="204"/>
      <c r="AM33" s="203" t="s">
        <v>668</v>
      </c>
      <c r="AN33" s="204"/>
      <c r="AO33" s="204"/>
      <c r="AP33" s="204"/>
      <c r="AQ33" s="321" t="s">
        <v>631</v>
      </c>
      <c r="AR33" s="193"/>
      <c r="AS33" s="193"/>
      <c r="AT33" s="322"/>
      <c r="AU33" s="204" t="s">
        <v>631</v>
      </c>
      <c r="AV33" s="204"/>
      <c r="AW33" s="204"/>
      <c r="AX33" s="206"/>
    </row>
    <row r="34" spans="1:51" ht="63.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t="s">
        <v>669</v>
      </c>
      <c r="AN34" s="204"/>
      <c r="AO34" s="204"/>
      <c r="AP34" s="204"/>
      <c r="AQ34" s="321" t="s">
        <v>631</v>
      </c>
      <c r="AR34" s="193"/>
      <c r="AS34" s="193"/>
      <c r="AT34" s="322"/>
      <c r="AU34" s="204" t="s">
        <v>631</v>
      </c>
      <c r="AV34" s="204"/>
      <c r="AW34" s="204"/>
      <c r="AX34" s="206"/>
    </row>
    <row r="35" spans="1:51" ht="23.25" customHeight="1" x14ac:dyDescent="0.15">
      <c r="A35" s="213" t="s">
        <v>293</v>
      </c>
      <c r="B35" s="214"/>
      <c r="C35" s="214"/>
      <c r="D35" s="214"/>
      <c r="E35" s="214"/>
      <c r="F35" s="215"/>
      <c r="G35" s="219" t="s">
        <v>634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267</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302</v>
      </c>
      <c r="AF37" s="232"/>
      <c r="AG37" s="232"/>
      <c r="AH37" s="232"/>
      <c r="AI37" s="232" t="s">
        <v>324</v>
      </c>
      <c r="AJ37" s="232"/>
      <c r="AK37" s="232"/>
      <c r="AL37" s="232"/>
      <c r="AM37" s="232" t="s">
        <v>421</v>
      </c>
      <c r="AN37" s="232"/>
      <c r="AO37" s="232"/>
      <c r="AP37" s="232"/>
      <c r="AQ37" s="139" t="s">
        <v>184</v>
      </c>
      <c r="AR37" s="140"/>
      <c r="AS37" s="140"/>
      <c r="AT37" s="141"/>
      <c r="AU37" s="396" t="s">
        <v>133</v>
      </c>
      <c r="AV37" s="396"/>
      <c r="AW37" s="396"/>
      <c r="AX37" s="894"/>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631</v>
      </c>
      <c r="AR38" s="186"/>
      <c r="AS38" s="121" t="s">
        <v>185</v>
      </c>
      <c r="AT38" s="122"/>
      <c r="AU38" s="185" t="s">
        <v>631</v>
      </c>
      <c r="AV38" s="185"/>
      <c r="AW38" s="377" t="s">
        <v>175</v>
      </c>
      <c r="AX38" s="378"/>
      <c r="AY38">
        <f>$AY$37</f>
        <v>1</v>
      </c>
    </row>
    <row r="39" spans="1:51" ht="46.5" customHeight="1" x14ac:dyDescent="0.15">
      <c r="A39" s="382"/>
      <c r="B39" s="380"/>
      <c r="C39" s="380"/>
      <c r="D39" s="380"/>
      <c r="E39" s="380"/>
      <c r="F39" s="381"/>
      <c r="G39" s="548" t="s">
        <v>670</v>
      </c>
      <c r="H39" s="549"/>
      <c r="I39" s="549"/>
      <c r="J39" s="549"/>
      <c r="K39" s="549"/>
      <c r="L39" s="549"/>
      <c r="M39" s="549"/>
      <c r="N39" s="549"/>
      <c r="O39" s="550"/>
      <c r="P39" s="93" t="s">
        <v>635</v>
      </c>
      <c r="Q39" s="93"/>
      <c r="R39" s="93"/>
      <c r="S39" s="93"/>
      <c r="T39" s="93"/>
      <c r="U39" s="93"/>
      <c r="V39" s="93"/>
      <c r="W39" s="93"/>
      <c r="X39" s="94"/>
      <c r="Y39" s="455" t="s">
        <v>12</v>
      </c>
      <c r="Z39" s="515"/>
      <c r="AA39" s="516"/>
      <c r="AB39" s="445" t="s">
        <v>636</v>
      </c>
      <c r="AC39" s="445"/>
      <c r="AD39" s="445"/>
      <c r="AE39" s="203">
        <v>137</v>
      </c>
      <c r="AF39" s="204"/>
      <c r="AG39" s="204"/>
      <c r="AH39" s="204"/>
      <c r="AI39" s="203">
        <v>144</v>
      </c>
      <c r="AJ39" s="204"/>
      <c r="AK39" s="204"/>
      <c r="AL39" s="204"/>
      <c r="AM39" s="203">
        <v>181</v>
      </c>
      <c r="AN39" s="204"/>
      <c r="AO39" s="204"/>
      <c r="AP39" s="204"/>
      <c r="AQ39" s="321" t="s">
        <v>631</v>
      </c>
      <c r="AR39" s="193"/>
      <c r="AS39" s="193"/>
      <c r="AT39" s="322"/>
      <c r="AU39" s="204" t="s">
        <v>631</v>
      </c>
      <c r="AV39" s="204"/>
      <c r="AW39" s="204"/>
      <c r="AX39" s="206"/>
      <c r="AY39">
        <f t="shared" ref="AY39:AY43" si="4">$AY$37</f>
        <v>1</v>
      </c>
    </row>
    <row r="40" spans="1:51" ht="46.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636</v>
      </c>
      <c r="AC40" s="507"/>
      <c r="AD40" s="507"/>
      <c r="AE40" s="203">
        <v>137</v>
      </c>
      <c r="AF40" s="204"/>
      <c r="AG40" s="204"/>
      <c r="AH40" s="204"/>
      <c r="AI40" s="203">
        <v>144</v>
      </c>
      <c r="AJ40" s="204"/>
      <c r="AK40" s="204"/>
      <c r="AL40" s="204"/>
      <c r="AM40" s="203">
        <v>181</v>
      </c>
      <c r="AN40" s="204"/>
      <c r="AO40" s="204"/>
      <c r="AP40" s="204"/>
      <c r="AQ40" s="321" t="s">
        <v>631</v>
      </c>
      <c r="AR40" s="193"/>
      <c r="AS40" s="193"/>
      <c r="AT40" s="322"/>
      <c r="AU40" s="204" t="s">
        <v>631</v>
      </c>
      <c r="AV40" s="204"/>
      <c r="AW40" s="204"/>
      <c r="AX40" s="206"/>
      <c r="AY40">
        <f t="shared" si="4"/>
        <v>1</v>
      </c>
    </row>
    <row r="41" spans="1:51" ht="46.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100</v>
      </c>
      <c r="AF41" s="204"/>
      <c r="AG41" s="204"/>
      <c r="AH41" s="204"/>
      <c r="AI41" s="203">
        <v>100</v>
      </c>
      <c r="AJ41" s="204"/>
      <c r="AK41" s="204"/>
      <c r="AL41" s="204"/>
      <c r="AM41" s="203">
        <v>100</v>
      </c>
      <c r="AN41" s="204"/>
      <c r="AO41" s="204"/>
      <c r="AP41" s="204"/>
      <c r="AQ41" s="321" t="s">
        <v>631</v>
      </c>
      <c r="AR41" s="193"/>
      <c r="AS41" s="193"/>
      <c r="AT41" s="322"/>
      <c r="AU41" s="204" t="s">
        <v>631</v>
      </c>
      <c r="AV41" s="204"/>
      <c r="AW41" s="204"/>
      <c r="AX41" s="206"/>
      <c r="AY41">
        <f t="shared" si="4"/>
        <v>1</v>
      </c>
    </row>
    <row r="42" spans="1:51" ht="23.25" customHeight="1" x14ac:dyDescent="0.15">
      <c r="A42" s="213" t="s">
        <v>293</v>
      </c>
      <c r="B42" s="214"/>
      <c r="C42" s="214"/>
      <c r="D42" s="214"/>
      <c r="E42" s="214"/>
      <c r="F42" s="215"/>
      <c r="G42" s="219" t="s">
        <v>637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3" t="s">
        <v>267</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302</v>
      </c>
      <c r="AF44" s="232"/>
      <c r="AG44" s="232"/>
      <c r="AH44" s="232"/>
      <c r="AI44" s="232" t="s">
        <v>324</v>
      </c>
      <c r="AJ44" s="232"/>
      <c r="AK44" s="232"/>
      <c r="AL44" s="232"/>
      <c r="AM44" s="232" t="s">
        <v>421</v>
      </c>
      <c r="AN44" s="232"/>
      <c r="AO44" s="232"/>
      <c r="AP44" s="232"/>
      <c r="AQ44" s="139" t="s">
        <v>184</v>
      </c>
      <c r="AR44" s="140"/>
      <c r="AS44" s="140"/>
      <c r="AT44" s="141"/>
      <c r="AU44" s="396" t="s">
        <v>133</v>
      </c>
      <c r="AV44" s="396"/>
      <c r="AW44" s="396"/>
      <c r="AX44" s="894"/>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631</v>
      </c>
      <c r="AR45" s="186"/>
      <c r="AS45" s="121" t="s">
        <v>185</v>
      </c>
      <c r="AT45" s="122"/>
      <c r="AU45" s="185" t="s">
        <v>631</v>
      </c>
      <c r="AV45" s="185"/>
      <c r="AW45" s="377" t="s">
        <v>175</v>
      </c>
      <c r="AX45" s="378"/>
      <c r="AY45">
        <f>$AY$44</f>
        <v>1</v>
      </c>
    </row>
    <row r="46" spans="1:51" ht="28.5" customHeight="1" x14ac:dyDescent="0.15">
      <c r="A46" s="382"/>
      <c r="B46" s="380"/>
      <c r="C46" s="380"/>
      <c r="D46" s="380"/>
      <c r="E46" s="380"/>
      <c r="F46" s="381"/>
      <c r="G46" s="548" t="s">
        <v>638</v>
      </c>
      <c r="H46" s="549"/>
      <c r="I46" s="549"/>
      <c r="J46" s="549"/>
      <c r="K46" s="549"/>
      <c r="L46" s="549"/>
      <c r="M46" s="549"/>
      <c r="N46" s="549"/>
      <c r="O46" s="550"/>
      <c r="P46" s="93" t="s">
        <v>639</v>
      </c>
      <c r="Q46" s="93"/>
      <c r="R46" s="93"/>
      <c r="S46" s="93"/>
      <c r="T46" s="93"/>
      <c r="U46" s="93"/>
      <c r="V46" s="93"/>
      <c r="W46" s="93"/>
      <c r="X46" s="94"/>
      <c r="Y46" s="455" t="s">
        <v>12</v>
      </c>
      <c r="Z46" s="515"/>
      <c r="AA46" s="516"/>
      <c r="AB46" s="445" t="s">
        <v>640</v>
      </c>
      <c r="AC46" s="445"/>
      <c r="AD46" s="445"/>
      <c r="AE46" s="267">
        <v>20</v>
      </c>
      <c r="AF46" s="267"/>
      <c r="AG46" s="267"/>
      <c r="AH46" s="267"/>
      <c r="AI46" s="267">
        <v>21</v>
      </c>
      <c r="AJ46" s="267"/>
      <c r="AK46" s="267"/>
      <c r="AL46" s="267"/>
      <c r="AM46" s="267">
        <v>23</v>
      </c>
      <c r="AN46" s="267"/>
      <c r="AO46" s="267"/>
      <c r="AP46" s="267"/>
      <c r="AQ46" s="321" t="s">
        <v>631</v>
      </c>
      <c r="AR46" s="193"/>
      <c r="AS46" s="193"/>
      <c r="AT46" s="322"/>
      <c r="AU46" s="204" t="s">
        <v>631</v>
      </c>
      <c r="AV46" s="204"/>
      <c r="AW46" s="204"/>
      <c r="AX46" s="206"/>
      <c r="AY46">
        <f t="shared" ref="AY46:AY50" si="5">$AY$44</f>
        <v>1</v>
      </c>
    </row>
    <row r="47" spans="1:51" ht="28.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640</v>
      </c>
      <c r="AC47" s="507"/>
      <c r="AD47" s="507"/>
      <c r="AE47" s="203">
        <v>21</v>
      </c>
      <c r="AF47" s="204"/>
      <c r="AG47" s="204"/>
      <c r="AH47" s="204"/>
      <c r="AI47" s="203">
        <v>21</v>
      </c>
      <c r="AJ47" s="204"/>
      <c r="AK47" s="204"/>
      <c r="AL47" s="204"/>
      <c r="AM47" s="203">
        <v>21</v>
      </c>
      <c r="AN47" s="204"/>
      <c r="AO47" s="204"/>
      <c r="AP47" s="204"/>
      <c r="AQ47" s="321" t="s">
        <v>631</v>
      </c>
      <c r="AR47" s="193"/>
      <c r="AS47" s="193"/>
      <c r="AT47" s="322"/>
      <c r="AU47" s="204" t="s">
        <v>631</v>
      </c>
      <c r="AV47" s="204"/>
      <c r="AW47" s="204"/>
      <c r="AX47" s="206"/>
      <c r="AY47">
        <f t="shared" si="5"/>
        <v>1</v>
      </c>
    </row>
    <row r="48" spans="1:51" ht="28.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v>95</v>
      </c>
      <c r="AF48" s="204"/>
      <c r="AG48" s="204"/>
      <c r="AH48" s="204"/>
      <c r="AI48" s="203">
        <v>100</v>
      </c>
      <c r="AJ48" s="204"/>
      <c r="AK48" s="204"/>
      <c r="AL48" s="204"/>
      <c r="AM48" s="203">
        <v>110</v>
      </c>
      <c r="AN48" s="204"/>
      <c r="AO48" s="204"/>
      <c r="AP48" s="204"/>
      <c r="AQ48" s="321" t="s">
        <v>631</v>
      </c>
      <c r="AR48" s="193"/>
      <c r="AS48" s="193"/>
      <c r="AT48" s="322"/>
      <c r="AU48" s="204" t="s">
        <v>631</v>
      </c>
      <c r="AV48" s="204"/>
      <c r="AW48" s="204"/>
      <c r="AX48" s="206"/>
      <c r="AY48">
        <f t="shared" si="5"/>
        <v>1</v>
      </c>
    </row>
    <row r="49" spans="1:51" ht="23.25" customHeight="1" x14ac:dyDescent="0.15">
      <c r="A49" s="213" t="s">
        <v>293</v>
      </c>
      <c r="B49" s="214"/>
      <c r="C49" s="214"/>
      <c r="D49" s="214"/>
      <c r="E49" s="214"/>
      <c r="F49" s="215"/>
      <c r="G49" s="219" t="s">
        <v>641</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15">
      <c r="A51" s="379" t="s">
        <v>267</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302</v>
      </c>
      <c r="AF51" s="232"/>
      <c r="AG51" s="232"/>
      <c r="AH51" s="232"/>
      <c r="AI51" s="232" t="s">
        <v>324</v>
      </c>
      <c r="AJ51" s="232"/>
      <c r="AK51" s="232"/>
      <c r="AL51" s="232"/>
      <c r="AM51" s="232" t="s">
        <v>421</v>
      </c>
      <c r="AN51" s="232"/>
      <c r="AO51" s="232"/>
      <c r="AP51" s="232"/>
      <c r="AQ51" s="139" t="s">
        <v>184</v>
      </c>
      <c r="AR51" s="140"/>
      <c r="AS51" s="140"/>
      <c r="AT51" s="141"/>
      <c r="AU51" s="909" t="s">
        <v>133</v>
      </c>
      <c r="AV51" s="909"/>
      <c r="AW51" s="909"/>
      <c r="AX51" s="910"/>
      <c r="AY51">
        <f>COUNTA($G$53)</f>
        <v>1</v>
      </c>
    </row>
    <row r="52" spans="1:51" ht="18.75"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t="s">
        <v>631</v>
      </c>
      <c r="AR52" s="186"/>
      <c r="AS52" s="121" t="s">
        <v>185</v>
      </c>
      <c r="AT52" s="122"/>
      <c r="AU52" s="185" t="s">
        <v>631</v>
      </c>
      <c r="AV52" s="185"/>
      <c r="AW52" s="377" t="s">
        <v>175</v>
      </c>
      <c r="AX52" s="378"/>
      <c r="AY52">
        <f>$AY$51</f>
        <v>1</v>
      </c>
    </row>
    <row r="53" spans="1:51" ht="23.25" customHeight="1" x14ac:dyDescent="0.15">
      <c r="A53" s="382"/>
      <c r="B53" s="380"/>
      <c r="C53" s="380"/>
      <c r="D53" s="380"/>
      <c r="E53" s="380"/>
      <c r="F53" s="381"/>
      <c r="G53" s="548" t="s">
        <v>642</v>
      </c>
      <c r="H53" s="549"/>
      <c r="I53" s="549"/>
      <c r="J53" s="549"/>
      <c r="K53" s="549"/>
      <c r="L53" s="549"/>
      <c r="M53" s="549"/>
      <c r="N53" s="549"/>
      <c r="O53" s="550"/>
      <c r="P53" s="93" t="s">
        <v>643</v>
      </c>
      <c r="Q53" s="93"/>
      <c r="R53" s="93"/>
      <c r="S53" s="93"/>
      <c r="T53" s="93"/>
      <c r="U53" s="93"/>
      <c r="V53" s="93"/>
      <c r="W53" s="93"/>
      <c r="X53" s="94"/>
      <c r="Y53" s="455" t="s">
        <v>12</v>
      </c>
      <c r="Z53" s="515"/>
      <c r="AA53" s="516"/>
      <c r="AB53" s="445" t="s">
        <v>631</v>
      </c>
      <c r="AC53" s="445"/>
      <c r="AD53" s="445"/>
      <c r="AE53" s="203" t="s">
        <v>631</v>
      </c>
      <c r="AF53" s="204"/>
      <c r="AG53" s="204"/>
      <c r="AH53" s="204"/>
      <c r="AI53" s="203">
        <v>22</v>
      </c>
      <c r="AJ53" s="204"/>
      <c r="AK53" s="204"/>
      <c r="AL53" s="204"/>
      <c r="AM53" s="203">
        <v>29</v>
      </c>
      <c r="AN53" s="204"/>
      <c r="AO53" s="204"/>
      <c r="AP53" s="204"/>
      <c r="AQ53" s="321" t="s">
        <v>631</v>
      </c>
      <c r="AR53" s="193"/>
      <c r="AS53" s="193"/>
      <c r="AT53" s="322"/>
      <c r="AU53" s="204" t="s">
        <v>631</v>
      </c>
      <c r="AV53" s="204"/>
      <c r="AW53" s="204"/>
      <c r="AX53" s="206"/>
      <c r="AY53">
        <f t="shared" ref="AY53:AY57" si="6">$AY$51</f>
        <v>1</v>
      </c>
    </row>
    <row r="54" spans="1:51" ht="23.25"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t="s">
        <v>631</v>
      </c>
      <c r="AC54" s="507"/>
      <c r="AD54" s="507"/>
      <c r="AE54" s="203" t="s">
        <v>631</v>
      </c>
      <c r="AF54" s="204"/>
      <c r="AG54" s="204"/>
      <c r="AH54" s="204"/>
      <c r="AI54" s="203">
        <v>22</v>
      </c>
      <c r="AJ54" s="204"/>
      <c r="AK54" s="204"/>
      <c r="AL54" s="204"/>
      <c r="AM54" s="203">
        <v>29</v>
      </c>
      <c r="AN54" s="204"/>
      <c r="AO54" s="204"/>
      <c r="AP54" s="204"/>
      <c r="AQ54" s="321" t="s">
        <v>631</v>
      </c>
      <c r="AR54" s="193"/>
      <c r="AS54" s="193"/>
      <c r="AT54" s="322"/>
      <c r="AU54" s="204" t="s">
        <v>631</v>
      </c>
      <c r="AV54" s="204"/>
      <c r="AW54" s="204"/>
      <c r="AX54" s="206"/>
      <c r="AY54">
        <f t="shared" si="6"/>
        <v>1</v>
      </c>
    </row>
    <row r="55" spans="1:51" ht="23.25"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t="s">
        <v>631</v>
      </c>
      <c r="AF55" s="204"/>
      <c r="AG55" s="204"/>
      <c r="AH55" s="204"/>
      <c r="AI55" s="203">
        <v>100</v>
      </c>
      <c r="AJ55" s="204"/>
      <c r="AK55" s="204"/>
      <c r="AL55" s="204"/>
      <c r="AM55" s="203">
        <v>100</v>
      </c>
      <c r="AN55" s="204"/>
      <c r="AO55" s="204"/>
      <c r="AP55" s="204"/>
      <c r="AQ55" s="321" t="s">
        <v>631</v>
      </c>
      <c r="AR55" s="193"/>
      <c r="AS55" s="193"/>
      <c r="AT55" s="322"/>
      <c r="AU55" s="204" t="s">
        <v>631</v>
      </c>
      <c r="AV55" s="204"/>
      <c r="AW55" s="204"/>
      <c r="AX55" s="206"/>
      <c r="AY55">
        <f t="shared" si="6"/>
        <v>1</v>
      </c>
    </row>
    <row r="56" spans="1:51" ht="23.25" customHeight="1" x14ac:dyDescent="0.15">
      <c r="A56" s="213" t="s">
        <v>293</v>
      </c>
      <c r="B56" s="214"/>
      <c r="C56" s="214"/>
      <c r="D56" s="214"/>
      <c r="E56" s="214"/>
      <c r="F56" s="215"/>
      <c r="G56" s="219" t="s">
        <v>631</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1</v>
      </c>
    </row>
    <row r="58" spans="1:51" ht="18.75" hidden="1" customHeight="1" x14ac:dyDescent="0.15">
      <c r="A58" s="379" t="s">
        <v>267</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302</v>
      </c>
      <c r="AF58" s="232"/>
      <c r="AG58" s="232"/>
      <c r="AH58" s="232"/>
      <c r="AI58" s="232" t="s">
        <v>324</v>
      </c>
      <c r="AJ58" s="232"/>
      <c r="AK58" s="232"/>
      <c r="AL58" s="232"/>
      <c r="AM58" s="232" t="s">
        <v>421</v>
      </c>
      <c r="AN58" s="232"/>
      <c r="AO58" s="232"/>
      <c r="AP58" s="232"/>
      <c r="AQ58" s="139" t="s">
        <v>184</v>
      </c>
      <c r="AR58" s="140"/>
      <c r="AS58" s="140"/>
      <c r="AT58" s="141"/>
      <c r="AU58" s="909" t="s">
        <v>133</v>
      </c>
      <c r="AV58" s="909"/>
      <c r="AW58" s="909"/>
      <c r="AX58" s="910"/>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66" t="s">
        <v>268</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263</v>
      </c>
      <c r="X65" s="472"/>
      <c r="Y65" s="475"/>
      <c r="Z65" s="475"/>
      <c r="AA65" s="476"/>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1</v>
      </c>
    </row>
    <row r="66" spans="1:51" ht="18.75"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t="s">
        <v>631</v>
      </c>
      <c r="AR66" s="186"/>
      <c r="AS66" s="121" t="s">
        <v>185</v>
      </c>
      <c r="AT66" s="122"/>
      <c r="AU66" s="185" t="s">
        <v>631</v>
      </c>
      <c r="AV66" s="185"/>
      <c r="AW66" s="230" t="s">
        <v>266</v>
      </c>
      <c r="AX66" s="236"/>
      <c r="AY66">
        <f>$AY$65</f>
        <v>1</v>
      </c>
    </row>
    <row r="67" spans="1:51" ht="45" customHeight="1" x14ac:dyDescent="0.15">
      <c r="A67" s="459"/>
      <c r="B67" s="460"/>
      <c r="C67" s="460"/>
      <c r="D67" s="460"/>
      <c r="E67" s="460"/>
      <c r="F67" s="461"/>
      <c r="G67" s="237" t="s">
        <v>186</v>
      </c>
      <c r="H67" s="240" t="s">
        <v>644</v>
      </c>
      <c r="I67" s="241"/>
      <c r="J67" s="241"/>
      <c r="K67" s="241"/>
      <c r="L67" s="241"/>
      <c r="M67" s="241"/>
      <c r="N67" s="241"/>
      <c r="O67" s="242"/>
      <c r="P67" s="240" t="s">
        <v>631</v>
      </c>
      <c r="Q67" s="241"/>
      <c r="R67" s="241"/>
      <c r="S67" s="241"/>
      <c r="T67" s="241"/>
      <c r="U67" s="241"/>
      <c r="V67" s="242"/>
      <c r="W67" s="246"/>
      <c r="X67" s="247"/>
      <c r="Y67" s="252" t="s">
        <v>12</v>
      </c>
      <c r="Z67" s="252"/>
      <c r="AA67" s="253"/>
      <c r="AB67" s="254" t="s">
        <v>283</v>
      </c>
      <c r="AC67" s="254"/>
      <c r="AD67" s="254"/>
      <c r="AE67" s="203" t="s">
        <v>631</v>
      </c>
      <c r="AF67" s="204"/>
      <c r="AG67" s="204"/>
      <c r="AH67" s="204"/>
      <c r="AI67" s="203" t="s">
        <v>631</v>
      </c>
      <c r="AJ67" s="204"/>
      <c r="AK67" s="204"/>
      <c r="AL67" s="204"/>
      <c r="AM67" s="203" t="s">
        <v>733</v>
      </c>
      <c r="AN67" s="204"/>
      <c r="AO67" s="204"/>
      <c r="AP67" s="204"/>
      <c r="AQ67" s="203" t="s">
        <v>631</v>
      </c>
      <c r="AR67" s="204"/>
      <c r="AS67" s="204"/>
      <c r="AT67" s="205"/>
      <c r="AU67" s="204" t="s">
        <v>631</v>
      </c>
      <c r="AV67" s="204"/>
      <c r="AW67" s="204"/>
      <c r="AX67" s="206"/>
      <c r="AY67">
        <f t="shared" ref="AY67:AY72" si="8">$AY$65</f>
        <v>1</v>
      </c>
    </row>
    <row r="68" spans="1:51" ht="45"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t="s">
        <v>631</v>
      </c>
      <c r="AF68" s="204"/>
      <c r="AG68" s="204"/>
      <c r="AH68" s="204"/>
      <c r="AI68" s="203" t="s">
        <v>631</v>
      </c>
      <c r="AJ68" s="204"/>
      <c r="AK68" s="204"/>
      <c r="AL68" s="204"/>
      <c r="AM68" s="203" t="s">
        <v>734</v>
      </c>
      <c r="AN68" s="204"/>
      <c r="AO68" s="204"/>
      <c r="AP68" s="204"/>
      <c r="AQ68" s="203" t="s">
        <v>631</v>
      </c>
      <c r="AR68" s="204"/>
      <c r="AS68" s="204"/>
      <c r="AT68" s="205"/>
      <c r="AU68" s="204" t="s">
        <v>631</v>
      </c>
      <c r="AV68" s="204"/>
      <c r="AW68" s="204"/>
      <c r="AX68" s="206"/>
      <c r="AY68">
        <f t="shared" si="8"/>
        <v>1</v>
      </c>
    </row>
    <row r="69" spans="1:51" ht="45"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t="s">
        <v>631</v>
      </c>
      <c r="AF69" s="211"/>
      <c r="AG69" s="211"/>
      <c r="AH69" s="211"/>
      <c r="AI69" s="210" t="s">
        <v>631</v>
      </c>
      <c r="AJ69" s="211"/>
      <c r="AK69" s="211"/>
      <c r="AL69" s="211"/>
      <c r="AM69" s="210" t="s">
        <v>736</v>
      </c>
      <c r="AN69" s="211"/>
      <c r="AO69" s="211"/>
      <c r="AP69" s="211"/>
      <c r="AQ69" s="203" t="s">
        <v>631</v>
      </c>
      <c r="AR69" s="204"/>
      <c r="AS69" s="204"/>
      <c r="AT69" s="205"/>
      <c r="AU69" s="204" t="s">
        <v>631</v>
      </c>
      <c r="AV69" s="204"/>
      <c r="AW69" s="204"/>
      <c r="AX69" s="206"/>
      <c r="AY69">
        <f t="shared" si="8"/>
        <v>1</v>
      </c>
    </row>
    <row r="70" spans="1:51" ht="23.25" customHeight="1" x14ac:dyDescent="0.15">
      <c r="A70" s="459" t="s">
        <v>272</v>
      </c>
      <c r="B70" s="460"/>
      <c r="C70" s="460"/>
      <c r="D70" s="460"/>
      <c r="E70" s="460"/>
      <c r="F70" s="461"/>
      <c r="G70" s="238" t="s">
        <v>187</v>
      </c>
      <c r="H70" s="290" t="s">
        <v>631</v>
      </c>
      <c r="I70" s="290"/>
      <c r="J70" s="290"/>
      <c r="K70" s="290"/>
      <c r="L70" s="290"/>
      <c r="M70" s="290"/>
      <c r="N70" s="290"/>
      <c r="O70" s="290"/>
      <c r="P70" s="290" t="s">
        <v>631</v>
      </c>
      <c r="Q70" s="290"/>
      <c r="R70" s="290"/>
      <c r="S70" s="290"/>
      <c r="T70" s="290"/>
      <c r="U70" s="290"/>
      <c r="V70" s="290"/>
      <c r="W70" s="293" t="s">
        <v>282</v>
      </c>
      <c r="X70" s="294"/>
      <c r="Y70" s="252" t="s">
        <v>12</v>
      </c>
      <c r="Z70" s="252"/>
      <c r="AA70" s="253"/>
      <c r="AB70" s="254" t="s">
        <v>283</v>
      </c>
      <c r="AC70" s="254"/>
      <c r="AD70" s="254"/>
      <c r="AE70" s="203" t="s">
        <v>631</v>
      </c>
      <c r="AF70" s="204"/>
      <c r="AG70" s="204"/>
      <c r="AH70" s="204"/>
      <c r="AI70" s="203" t="s">
        <v>631</v>
      </c>
      <c r="AJ70" s="204"/>
      <c r="AK70" s="204"/>
      <c r="AL70" s="204"/>
      <c r="AM70" s="203" t="s">
        <v>735</v>
      </c>
      <c r="AN70" s="204"/>
      <c r="AO70" s="204"/>
      <c r="AP70" s="204"/>
      <c r="AQ70" s="203" t="s">
        <v>631</v>
      </c>
      <c r="AR70" s="204"/>
      <c r="AS70" s="204"/>
      <c r="AT70" s="205"/>
      <c r="AU70" s="204" t="s">
        <v>631</v>
      </c>
      <c r="AV70" s="204"/>
      <c r="AW70" s="204"/>
      <c r="AX70" s="206"/>
      <c r="AY70">
        <f t="shared" si="8"/>
        <v>1</v>
      </c>
    </row>
    <row r="71" spans="1:51" ht="23.25"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t="s">
        <v>631</v>
      </c>
      <c r="AF71" s="204"/>
      <c r="AG71" s="204"/>
      <c r="AH71" s="204"/>
      <c r="AI71" s="203" t="s">
        <v>631</v>
      </c>
      <c r="AJ71" s="204"/>
      <c r="AK71" s="204"/>
      <c r="AL71" s="204"/>
      <c r="AM71" s="203" t="s">
        <v>736</v>
      </c>
      <c r="AN71" s="204"/>
      <c r="AO71" s="204"/>
      <c r="AP71" s="204"/>
      <c r="AQ71" s="203" t="s">
        <v>631</v>
      </c>
      <c r="AR71" s="204"/>
      <c r="AS71" s="204"/>
      <c r="AT71" s="205"/>
      <c r="AU71" s="204" t="s">
        <v>631</v>
      </c>
      <c r="AV71" s="204"/>
      <c r="AW71" s="204"/>
      <c r="AX71" s="206"/>
      <c r="AY71">
        <f t="shared" si="8"/>
        <v>1</v>
      </c>
    </row>
    <row r="72" spans="1:51" ht="23.25"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t="s">
        <v>631</v>
      </c>
      <c r="AF72" s="211"/>
      <c r="AG72" s="211"/>
      <c r="AH72" s="211"/>
      <c r="AI72" s="210" t="s">
        <v>631</v>
      </c>
      <c r="AJ72" s="211"/>
      <c r="AK72" s="211"/>
      <c r="AL72" s="211"/>
      <c r="AM72" s="210" t="s">
        <v>735</v>
      </c>
      <c r="AN72" s="211"/>
      <c r="AO72" s="211"/>
      <c r="AP72" s="289"/>
      <c r="AQ72" s="203" t="s">
        <v>631</v>
      </c>
      <c r="AR72" s="204"/>
      <c r="AS72" s="204"/>
      <c r="AT72" s="205"/>
      <c r="AU72" s="204" t="s">
        <v>631</v>
      </c>
      <c r="AV72" s="204"/>
      <c r="AW72" s="204"/>
      <c r="AX72" s="206"/>
      <c r="AY72">
        <f t="shared" si="8"/>
        <v>1</v>
      </c>
    </row>
    <row r="73" spans="1:51" ht="18.75" hidden="1" customHeight="1" x14ac:dyDescent="0.15">
      <c r="A73" s="490" t="s">
        <v>268</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645</v>
      </c>
      <c r="B78" s="315"/>
      <c r="C78" s="315"/>
      <c r="D78" s="315"/>
      <c r="E78" s="312" t="s">
        <v>246</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262</v>
      </c>
      <c r="AP79" s="259"/>
      <c r="AQ79" s="259"/>
      <c r="AR79" s="62" t="s">
        <v>260</v>
      </c>
      <c r="AS79" s="258"/>
      <c r="AT79" s="259"/>
      <c r="AU79" s="259"/>
      <c r="AV79" s="259"/>
      <c r="AW79" s="259"/>
      <c r="AX79" s="952"/>
      <c r="AY79">
        <f>COUNTIF($AR$79,"☑")</f>
        <v>0</v>
      </c>
    </row>
    <row r="80" spans="1:51" ht="18.75" hidden="1" customHeight="1" x14ac:dyDescent="0.15">
      <c r="A80" s="844" t="s">
        <v>146</v>
      </c>
      <c r="B80" s="508" t="s">
        <v>259</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302</v>
      </c>
      <c r="AF85" s="232"/>
      <c r="AG85" s="232"/>
      <c r="AH85" s="232"/>
      <c r="AI85" s="232" t="s">
        <v>324</v>
      </c>
      <c r="AJ85" s="232"/>
      <c r="AK85" s="232"/>
      <c r="AL85" s="232"/>
      <c r="AM85" s="232" t="s">
        <v>421</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302</v>
      </c>
      <c r="AF90" s="232"/>
      <c r="AG90" s="232"/>
      <c r="AH90" s="232"/>
      <c r="AI90" s="232" t="s">
        <v>324</v>
      </c>
      <c r="AJ90" s="232"/>
      <c r="AK90" s="232"/>
      <c r="AL90" s="232"/>
      <c r="AM90" s="232" t="s">
        <v>421</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302</v>
      </c>
      <c r="AF95" s="232"/>
      <c r="AG95" s="232"/>
      <c r="AH95" s="232"/>
      <c r="AI95" s="232" t="s">
        <v>324</v>
      </c>
      <c r="AJ95" s="232"/>
      <c r="AK95" s="232"/>
      <c r="AL95" s="232"/>
      <c r="AM95" s="232" t="s">
        <v>421</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269</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302</v>
      </c>
      <c r="AF100" s="524"/>
      <c r="AG100" s="524"/>
      <c r="AH100" s="525"/>
      <c r="AI100" s="523" t="s">
        <v>324</v>
      </c>
      <c r="AJ100" s="524"/>
      <c r="AK100" s="524"/>
      <c r="AL100" s="525"/>
      <c r="AM100" s="523" t="s">
        <v>421</v>
      </c>
      <c r="AN100" s="524"/>
      <c r="AO100" s="524"/>
      <c r="AP100" s="525"/>
      <c r="AQ100" s="302" t="s">
        <v>329</v>
      </c>
      <c r="AR100" s="303"/>
      <c r="AS100" s="303"/>
      <c r="AT100" s="304"/>
      <c r="AU100" s="302" t="s">
        <v>453</v>
      </c>
      <c r="AV100" s="303"/>
      <c r="AW100" s="303"/>
      <c r="AX100" s="305"/>
    </row>
    <row r="101" spans="1:60" ht="25.5" customHeight="1" x14ac:dyDescent="0.15">
      <c r="A101" s="403"/>
      <c r="B101" s="404"/>
      <c r="C101" s="404"/>
      <c r="D101" s="404"/>
      <c r="E101" s="404"/>
      <c r="F101" s="405"/>
      <c r="G101" s="93" t="s">
        <v>724</v>
      </c>
      <c r="H101" s="93"/>
      <c r="I101" s="93"/>
      <c r="J101" s="93"/>
      <c r="K101" s="93"/>
      <c r="L101" s="93"/>
      <c r="M101" s="93"/>
      <c r="N101" s="93"/>
      <c r="O101" s="93"/>
      <c r="P101" s="93"/>
      <c r="Q101" s="93"/>
      <c r="R101" s="93"/>
      <c r="S101" s="93"/>
      <c r="T101" s="93"/>
      <c r="U101" s="93"/>
      <c r="V101" s="93"/>
      <c r="W101" s="93"/>
      <c r="X101" s="94"/>
      <c r="Y101" s="526" t="s">
        <v>54</v>
      </c>
      <c r="Z101" s="527"/>
      <c r="AA101" s="528"/>
      <c r="AB101" s="445" t="s">
        <v>646</v>
      </c>
      <c r="AC101" s="445"/>
      <c r="AD101" s="445"/>
      <c r="AE101" s="267">
        <v>3</v>
      </c>
      <c r="AF101" s="267"/>
      <c r="AG101" s="267"/>
      <c r="AH101" s="267"/>
      <c r="AI101" s="267">
        <v>2</v>
      </c>
      <c r="AJ101" s="267"/>
      <c r="AK101" s="267"/>
      <c r="AL101" s="267"/>
      <c r="AM101" s="267" t="s">
        <v>671</v>
      </c>
      <c r="AN101" s="267"/>
      <c r="AO101" s="267"/>
      <c r="AP101" s="267"/>
      <c r="AQ101" s="267" t="s">
        <v>737</v>
      </c>
      <c r="AR101" s="267"/>
      <c r="AS101" s="267"/>
      <c r="AT101" s="267"/>
      <c r="AU101" s="203"/>
      <c r="AV101" s="204"/>
      <c r="AW101" s="204"/>
      <c r="AX101" s="206"/>
    </row>
    <row r="102" spans="1:60" ht="25.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646</v>
      </c>
      <c r="AC102" s="445"/>
      <c r="AD102" s="445"/>
      <c r="AE102" s="267">
        <v>3</v>
      </c>
      <c r="AF102" s="267"/>
      <c r="AG102" s="267"/>
      <c r="AH102" s="267"/>
      <c r="AI102" s="267">
        <v>2</v>
      </c>
      <c r="AJ102" s="267"/>
      <c r="AK102" s="267"/>
      <c r="AL102" s="267"/>
      <c r="AM102" s="267" t="s">
        <v>672</v>
      </c>
      <c r="AN102" s="267"/>
      <c r="AO102" s="267"/>
      <c r="AP102" s="267"/>
      <c r="AQ102" s="267" t="s">
        <v>737</v>
      </c>
      <c r="AR102" s="267"/>
      <c r="AS102" s="267"/>
      <c r="AT102" s="267"/>
      <c r="AU102" s="210"/>
      <c r="AV102" s="211"/>
      <c r="AW102" s="211"/>
      <c r="AX102" s="306"/>
    </row>
    <row r="103" spans="1:60" ht="31.5" customHeight="1" x14ac:dyDescent="0.15">
      <c r="A103" s="400" t="s">
        <v>269</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1</v>
      </c>
    </row>
    <row r="104" spans="1:60" ht="23.25" customHeight="1" x14ac:dyDescent="0.15">
      <c r="A104" s="403"/>
      <c r="B104" s="404"/>
      <c r="C104" s="404"/>
      <c r="D104" s="404"/>
      <c r="E104" s="404"/>
      <c r="F104" s="405"/>
      <c r="G104" s="93" t="s">
        <v>647</v>
      </c>
      <c r="H104" s="93"/>
      <c r="I104" s="93"/>
      <c r="J104" s="93"/>
      <c r="K104" s="93"/>
      <c r="L104" s="93"/>
      <c r="M104" s="93"/>
      <c r="N104" s="93"/>
      <c r="O104" s="93"/>
      <c r="P104" s="93"/>
      <c r="Q104" s="93"/>
      <c r="R104" s="93"/>
      <c r="S104" s="93"/>
      <c r="T104" s="93"/>
      <c r="U104" s="93"/>
      <c r="V104" s="93"/>
      <c r="W104" s="93"/>
      <c r="X104" s="94"/>
      <c r="Y104" s="449" t="s">
        <v>54</v>
      </c>
      <c r="Z104" s="450"/>
      <c r="AA104" s="451"/>
      <c r="AB104" s="529" t="s">
        <v>648</v>
      </c>
      <c r="AC104" s="530"/>
      <c r="AD104" s="531"/>
      <c r="AE104" s="267">
        <v>4</v>
      </c>
      <c r="AF104" s="267"/>
      <c r="AG104" s="267"/>
      <c r="AH104" s="267"/>
      <c r="AI104" s="267">
        <v>2</v>
      </c>
      <c r="AJ104" s="267"/>
      <c r="AK104" s="267"/>
      <c r="AL104" s="267"/>
      <c r="AM104" s="267" t="s">
        <v>737</v>
      </c>
      <c r="AN104" s="267"/>
      <c r="AO104" s="267"/>
      <c r="AP104" s="267"/>
      <c r="AQ104" s="267" t="s">
        <v>741</v>
      </c>
      <c r="AR104" s="267"/>
      <c r="AS104" s="267"/>
      <c r="AT104" s="267"/>
      <c r="AU104" s="267"/>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648</v>
      </c>
      <c r="AC105" s="453"/>
      <c r="AD105" s="454"/>
      <c r="AE105" s="267">
        <v>3</v>
      </c>
      <c r="AF105" s="267"/>
      <c r="AG105" s="267"/>
      <c r="AH105" s="267"/>
      <c r="AI105" s="267">
        <v>2</v>
      </c>
      <c r="AJ105" s="267"/>
      <c r="AK105" s="267"/>
      <c r="AL105" s="267"/>
      <c r="AM105" s="267" t="s">
        <v>737</v>
      </c>
      <c r="AN105" s="267"/>
      <c r="AO105" s="267"/>
      <c r="AP105" s="267"/>
      <c r="AQ105" s="267" t="s">
        <v>737</v>
      </c>
      <c r="AR105" s="267"/>
      <c r="AS105" s="267"/>
      <c r="AT105" s="267"/>
      <c r="AU105" s="267"/>
      <c r="AV105" s="267"/>
      <c r="AW105" s="267"/>
      <c r="AX105" s="268"/>
      <c r="AY105">
        <f>$AY$103</f>
        <v>1</v>
      </c>
    </row>
    <row r="106" spans="1:60" ht="31.5" customHeight="1" x14ac:dyDescent="0.15">
      <c r="A106" s="400" t="s">
        <v>269</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1</v>
      </c>
    </row>
    <row r="107" spans="1:60" ht="23.25" customHeight="1" x14ac:dyDescent="0.15">
      <c r="A107" s="403"/>
      <c r="B107" s="404"/>
      <c r="C107" s="404"/>
      <c r="D107" s="404"/>
      <c r="E107" s="404"/>
      <c r="F107" s="405"/>
      <c r="G107" s="93" t="s">
        <v>726</v>
      </c>
      <c r="H107" s="93"/>
      <c r="I107" s="93"/>
      <c r="J107" s="93"/>
      <c r="K107" s="93"/>
      <c r="L107" s="93"/>
      <c r="M107" s="93"/>
      <c r="N107" s="93"/>
      <c r="O107" s="93"/>
      <c r="P107" s="93"/>
      <c r="Q107" s="93"/>
      <c r="R107" s="93"/>
      <c r="S107" s="93"/>
      <c r="T107" s="93"/>
      <c r="U107" s="93"/>
      <c r="V107" s="93"/>
      <c r="W107" s="93"/>
      <c r="X107" s="94"/>
      <c r="Y107" s="449" t="s">
        <v>54</v>
      </c>
      <c r="Z107" s="450"/>
      <c r="AA107" s="451"/>
      <c r="AB107" s="529" t="s">
        <v>649</v>
      </c>
      <c r="AC107" s="530"/>
      <c r="AD107" s="531"/>
      <c r="AE107" s="267" t="s">
        <v>631</v>
      </c>
      <c r="AF107" s="267"/>
      <c r="AG107" s="267"/>
      <c r="AH107" s="267"/>
      <c r="AI107" s="267" t="s">
        <v>631</v>
      </c>
      <c r="AJ107" s="267"/>
      <c r="AK107" s="267"/>
      <c r="AL107" s="267"/>
      <c r="AM107" s="267">
        <v>3</v>
      </c>
      <c r="AN107" s="267"/>
      <c r="AO107" s="267"/>
      <c r="AP107" s="267"/>
      <c r="AQ107" s="267" t="s">
        <v>741</v>
      </c>
      <c r="AR107" s="267"/>
      <c r="AS107" s="267"/>
      <c r="AT107" s="267"/>
      <c r="AU107" s="267"/>
      <c r="AV107" s="267"/>
      <c r="AW107" s="267"/>
      <c r="AX107" s="268"/>
      <c r="AY107">
        <f>$AY$106</f>
        <v>1</v>
      </c>
    </row>
    <row r="108" spans="1:60" ht="23.2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649</v>
      </c>
      <c r="AC108" s="453"/>
      <c r="AD108" s="454"/>
      <c r="AE108" s="267" t="s">
        <v>631</v>
      </c>
      <c r="AF108" s="267"/>
      <c r="AG108" s="267"/>
      <c r="AH108" s="267"/>
      <c r="AI108" s="267" t="s">
        <v>631</v>
      </c>
      <c r="AJ108" s="267"/>
      <c r="AK108" s="267"/>
      <c r="AL108" s="267"/>
      <c r="AM108" s="267">
        <v>3</v>
      </c>
      <c r="AN108" s="267"/>
      <c r="AO108" s="267"/>
      <c r="AP108" s="267"/>
      <c r="AQ108" s="267">
        <v>3</v>
      </c>
      <c r="AR108" s="267"/>
      <c r="AS108" s="267"/>
      <c r="AT108" s="267"/>
      <c r="AU108" s="267"/>
      <c r="AV108" s="267"/>
      <c r="AW108" s="267"/>
      <c r="AX108" s="268"/>
      <c r="AY108">
        <f>$AY$106</f>
        <v>1</v>
      </c>
    </row>
    <row r="109" spans="1:60" ht="31.5" hidden="1" customHeight="1" x14ac:dyDescent="0.15">
      <c r="A109" s="400" t="s">
        <v>269</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269</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302</v>
      </c>
      <c r="AF115" s="232"/>
      <c r="AG115" s="232"/>
      <c r="AH115" s="232"/>
      <c r="AI115" s="232" t="s">
        <v>324</v>
      </c>
      <c r="AJ115" s="232"/>
      <c r="AK115" s="232"/>
      <c r="AL115" s="232"/>
      <c r="AM115" s="232" t="s">
        <v>421</v>
      </c>
      <c r="AN115" s="232"/>
      <c r="AO115" s="232"/>
      <c r="AP115" s="232"/>
      <c r="AQ115" s="574" t="s">
        <v>454</v>
      </c>
      <c r="AR115" s="575"/>
      <c r="AS115" s="575"/>
      <c r="AT115" s="575"/>
      <c r="AU115" s="575"/>
      <c r="AV115" s="575"/>
      <c r="AW115" s="575"/>
      <c r="AX115" s="576"/>
    </row>
    <row r="116" spans="1:51" ht="23.25" customHeight="1" x14ac:dyDescent="0.15">
      <c r="A116" s="420"/>
      <c r="B116" s="421"/>
      <c r="C116" s="421"/>
      <c r="D116" s="421"/>
      <c r="E116" s="421"/>
      <c r="F116" s="422"/>
      <c r="G116" s="372" t="s">
        <v>742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v>0.6</v>
      </c>
      <c r="AF116" s="267"/>
      <c r="AG116" s="267"/>
      <c r="AH116" s="267"/>
      <c r="AI116" s="267">
        <v>0.63749999999999996</v>
      </c>
      <c r="AJ116" s="267"/>
      <c r="AK116" s="267"/>
      <c r="AL116" s="267"/>
      <c r="AM116" s="267" t="s">
        <v>721</v>
      </c>
      <c r="AN116" s="267"/>
      <c r="AO116" s="267"/>
      <c r="AP116" s="267"/>
      <c r="AQ116" s="203" t="s">
        <v>749</v>
      </c>
      <c r="AR116" s="204"/>
      <c r="AS116" s="204"/>
      <c r="AT116" s="204"/>
      <c r="AU116" s="204"/>
      <c r="AV116" s="204"/>
      <c r="AW116" s="204"/>
      <c r="AX116" s="206"/>
    </row>
    <row r="117" spans="1:51" ht="44.1"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5" t="s">
        <v>652</v>
      </c>
      <c r="AF117" s="535"/>
      <c r="AG117" s="535"/>
      <c r="AH117" s="535"/>
      <c r="AI117" s="535" t="s">
        <v>653</v>
      </c>
      <c r="AJ117" s="535"/>
      <c r="AK117" s="535"/>
      <c r="AL117" s="535"/>
      <c r="AM117" s="535" t="s">
        <v>721</v>
      </c>
      <c r="AN117" s="535"/>
      <c r="AO117" s="535"/>
      <c r="AP117" s="535"/>
      <c r="AQ117" s="535" t="s">
        <v>749</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302</v>
      </c>
      <c r="AF118" s="232"/>
      <c r="AG118" s="232"/>
      <c r="AH118" s="232"/>
      <c r="AI118" s="232" t="s">
        <v>324</v>
      </c>
      <c r="AJ118" s="232"/>
      <c r="AK118" s="232"/>
      <c r="AL118" s="232"/>
      <c r="AM118" s="232" t="s">
        <v>421</v>
      </c>
      <c r="AN118" s="232"/>
      <c r="AO118" s="232"/>
      <c r="AP118" s="232"/>
      <c r="AQ118" s="574" t="s">
        <v>454</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743</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747</v>
      </c>
      <c r="AC119" s="447"/>
      <c r="AD119" s="448"/>
      <c r="AE119" s="267" t="s">
        <v>744</v>
      </c>
      <c r="AF119" s="267"/>
      <c r="AG119" s="267"/>
      <c r="AH119" s="267"/>
      <c r="AI119" s="267" t="s">
        <v>745</v>
      </c>
      <c r="AJ119" s="267"/>
      <c r="AK119" s="267"/>
      <c r="AL119" s="267"/>
      <c r="AM119" s="267">
        <f>49/3</f>
        <v>16.333333333333332</v>
      </c>
      <c r="AN119" s="267"/>
      <c r="AO119" s="267"/>
      <c r="AP119" s="267"/>
      <c r="AQ119" s="267">
        <v>17.8</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746</v>
      </c>
      <c r="AC120" s="457"/>
      <c r="AD120" s="458"/>
      <c r="AE120" s="535" t="s">
        <v>745</v>
      </c>
      <c r="AF120" s="535"/>
      <c r="AG120" s="535"/>
      <c r="AH120" s="535"/>
      <c r="AI120" s="535" t="s">
        <v>744</v>
      </c>
      <c r="AJ120" s="535"/>
      <c r="AK120" s="535"/>
      <c r="AL120" s="535"/>
      <c r="AM120" s="535" t="s">
        <v>748</v>
      </c>
      <c r="AN120" s="535"/>
      <c r="AO120" s="535"/>
      <c r="AP120" s="535"/>
      <c r="AQ120" s="535" t="s">
        <v>750</v>
      </c>
      <c r="AR120" s="535"/>
      <c r="AS120" s="535"/>
      <c r="AT120" s="535"/>
      <c r="AU120" s="535"/>
      <c r="AV120" s="535"/>
      <c r="AW120" s="535"/>
      <c r="AX120" s="536"/>
      <c r="AY120">
        <f>$AY$118</f>
        <v>1</v>
      </c>
    </row>
    <row r="121" spans="1:51" ht="0.6" customHeight="1" thickBo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302</v>
      </c>
      <c r="AF121" s="232"/>
      <c r="AG121" s="232"/>
      <c r="AH121" s="232"/>
      <c r="AI121" s="232" t="s">
        <v>324</v>
      </c>
      <c r="AJ121" s="232"/>
      <c r="AK121" s="232"/>
      <c r="AL121" s="232"/>
      <c r="AM121" s="232" t="s">
        <v>421</v>
      </c>
      <c r="AN121" s="232"/>
      <c r="AO121" s="232"/>
      <c r="AP121" s="232"/>
      <c r="AQ121" s="574" t="s">
        <v>454</v>
      </c>
      <c r="AR121" s="575"/>
      <c r="AS121" s="575"/>
      <c r="AT121" s="575"/>
      <c r="AU121" s="575"/>
      <c r="AV121" s="575"/>
      <c r="AW121" s="575"/>
      <c r="AX121" s="576"/>
      <c r="AY121" s="77">
        <f>IF(SUBSTITUTE(SUBSTITUTE($G$122,"／",""),"　","")="",0,1)</f>
        <v>0</v>
      </c>
    </row>
    <row r="122" spans="1:51" ht="23.1" hidden="1" customHeight="1" thickBot="1" x14ac:dyDescent="0.2">
      <c r="A122" s="420"/>
      <c r="B122" s="421"/>
      <c r="C122" s="421"/>
      <c r="D122" s="421"/>
      <c r="E122" s="421"/>
      <c r="F122" s="422"/>
      <c r="G122" s="372" t="s">
        <v>654</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5" hidden="1"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275</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1" hidden="1" customHeight="1" thickBo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302</v>
      </c>
      <c r="AF124" s="232"/>
      <c r="AG124" s="232"/>
      <c r="AH124" s="232"/>
      <c r="AI124" s="232" t="s">
        <v>324</v>
      </c>
      <c r="AJ124" s="232"/>
      <c r="AK124" s="232"/>
      <c r="AL124" s="232"/>
      <c r="AM124" s="232" t="s">
        <v>421</v>
      </c>
      <c r="AN124" s="232"/>
      <c r="AO124" s="232"/>
      <c r="AP124" s="232"/>
      <c r="AQ124" s="574" t="s">
        <v>454</v>
      </c>
      <c r="AR124" s="575"/>
      <c r="AS124" s="575"/>
      <c r="AT124" s="575"/>
      <c r="AU124" s="575"/>
      <c r="AV124" s="575"/>
      <c r="AW124" s="575"/>
      <c r="AX124" s="576"/>
      <c r="AY124" s="77">
        <f>IF(SUBSTITUTE(SUBSTITUTE($G$125,"／",""),"　","")="",0,1)</f>
        <v>0</v>
      </c>
    </row>
    <row r="125" spans="1:51" ht="23.1" hidden="1" customHeight="1" thickBot="1" x14ac:dyDescent="0.2">
      <c r="A125" s="420"/>
      <c r="B125" s="421"/>
      <c r="C125" s="421"/>
      <c r="D125" s="421"/>
      <c r="E125" s="421"/>
      <c r="F125" s="422"/>
      <c r="G125" s="372" t="s">
        <v>654</v>
      </c>
      <c r="H125" s="372"/>
      <c r="I125" s="372"/>
      <c r="J125" s="372"/>
      <c r="K125" s="372"/>
      <c r="L125" s="372"/>
      <c r="M125" s="372"/>
      <c r="N125" s="372"/>
      <c r="O125" s="372"/>
      <c r="P125" s="372"/>
      <c r="Q125" s="372"/>
      <c r="R125" s="372"/>
      <c r="S125" s="372"/>
      <c r="T125" s="372"/>
      <c r="U125" s="372"/>
      <c r="V125" s="372"/>
      <c r="W125" s="372"/>
      <c r="X125" s="914"/>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thickBo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5"/>
      <c r="Y126" s="455" t="s">
        <v>48</v>
      </c>
      <c r="Z126" s="429"/>
      <c r="AA126" s="430"/>
      <c r="AB126" s="456" t="s">
        <v>275</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1" hidden="1" customHeight="1" thickBo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32" t="s">
        <v>302</v>
      </c>
      <c r="AF127" s="232"/>
      <c r="AG127" s="232"/>
      <c r="AH127" s="232"/>
      <c r="AI127" s="232" t="s">
        <v>324</v>
      </c>
      <c r="AJ127" s="232"/>
      <c r="AK127" s="232"/>
      <c r="AL127" s="232"/>
      <c r="AM127" s="232" t="s">
        <v>421</v>
      </c>
      <c r="AN127" s="232"/>
      <c r="AO127" s="232"/>
      <c r="AP127" s="232"/>
      <c r="AQ127" s="574" t="s">
        <v>454</v>
      </c>
      <c r="AR127" s="575"/>
      <c r="AS127" s="575"/>
      <c r="AT127" s="575"/>
      <c r="AU127" s="575"/>
      <c r="AV127" s="575"/>
      <c r="AW127" s="575"/>
      <c r="AX127" s="576"/>
      <c r="AY127" s="77">
        <f>IF(SUBSTITUTE(SUBSTITUTE($G$128,"／",""),"　","")="",0,1)</f>
        <v>0</v>
      </c>
    </row>
    <row r="128" spans="1:51" ht="23.1" hidden="1" customHeight="1" thickBot="1" x14ac:dyDescent="0.2">
      <c r="A128" s="420"/>
      <c r="B128" s="421"/>
      <c r="C128" s="421"/>
      <c r="D128" s="421"/>
      <c r="E128" s="421"/>
      <c r="F128" s="422"/>
      <c r="G128" s="372" t="s">
        <v>654</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6.6"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655</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317</v>
      </c>
      <c r="B130" s="171"/>
      <c r="C130" s="170" t="s">
        <v>188</v>
      </c>
      <c r="D130" s="171"/>
      <c r="E130" s="155" t="s">
        <v>217</v>
      </c>
      <c r="F130" s="156"/>
      <c r="G130" s="157" t="s">
        <v>624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631</v>
      </c>
      <c r="AR133" s="185"/>
      <c r="AS133" s="121" t="s">
        <v>185</v>
      </c>
      <c r="AT133" s="122"/>
      <c r="AU133" s="186" t="s">
        <v>631</v>
      </c>
      <c r="AV133" s="186"/>
      <c r="AW133" s="121" t="s">
        <v>175</v>
      </c>
      <c r="AX133" s="181"/>
      <c r="AY133">
        <f>$AY$132</f>
        <v>1</v>
      </c>
    </row>
    <row r="134" spans="1:51" ht="39.75" customHeight="1" x14ac:dyDescent="0.15">
      <c r="A134" s="175"/>
      <c r="B134" s="172"/>
      <c r="C134" s="166"/>
      <c r="D134" s="172"/>
      <c r="E134" s="166"/>
      <c r="F134" s="167"/>
      <c r="G134" s="92" t="s">
        <v>657</v>
      </c>
      <c r="H134" s="93"/>
      <c r="I134" s="93"/>
      <c r="J134" s="93"/>
      <c r="K134" s="93"/>
      <c r="L134" s="93"/>
      <c r="M134" s="93"/>
      <c r="N134" s="93"/>
      <c r="O134" s="93"/>
      <c r="P134" s="93"/>
      <c r="Q134" s="93"/>
      <c r="R134" s="93"/>
      <c r="S134" s="93"/>
      <c r="T134" s="93"/>
      <c r="U134" s="93"/>
      <c r="V134" s="93"/>
      <c r="W134" s="93"/>
      <c r="X134" s="94"/>
      <c r="Y134" s="187" t="s">
        <v>199</v>
      </c>
      <c r="Z134" s="188"/>
      <c r="AA134" s="189"/>
      <c r="AB134" s="190" t="s">
        <v>284</v>
      </c>
      <c r="AC134" s="191"/>
      <c r="AD134" s="191"/>
      <c r="AE134" s="192">
        <v>8.4</v>
      </c>
      <c r="AF134" s="193"/>
      <c r="AG134" s="193"/>
      <c r="AH134" s="193"/>
      <c r="AI134" s="192">
        <v>12</v>
      </c>
      <c r="AJ134" s="193"/>
      <c r="AK134" s="193"/>
      <c r="AL134" s="193"/>
      <c r="AM134" s="192"/>
      <c r="AN134" s="193"/>
      <c r="AO134" s="193"/>
      <c r="AP134" s="193"/>
      <c r="AQ134" s="192" t="s">
        <v>631</v>
      </c>
      <c r="AR134" s="193"/>
      <c r="AS134" s="193"/>
      <c r="AT134" s="193"/>
      <c r="AU134" s="192" t="s">
        <v>631</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284</v>
      </c>
      <c r="AC135" s="199"/>
      <c r="AD135" s="199"/>
      <c r="AE135" s="192" t="s">
        <v>631</v>
      </c>
      <c r="AF135" s="193"/>
      <c r="AG135" s="193"/>
      <c r="AH135" s="193"/>
      <c r="AI135" s="192" t="s">
        <v>631</v>
      </c>
      <c r="AJ135" s="193"/>
      <c r="AK135" s="193"/>
      <c r="AL135" s="193"/>
      <c r="AM135" s="192" t="s">
        <v>725</v>
      </c>
      <c r="AN135" s="193"/>
      <c r="AO135" s="193"/>
      <c r="AP135" s="193"/>
      <c r="AQ135" s="192" t="s">
        <v>631</v>
      </c>
      <c r="AR135" s="193"/>
      <c r="AS135" s="193"/>
      <c r="AT135" s="193"/>
      <c r="AU135" s="192" t="s">
        <v>631</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253</v>
      </c>
      <c r="R152" s="118"/>
      <c r="S152" s="118"/>
      <c r="T152" s="118"/>
      <c r="U152" s="118"/>
      <c r="V152" s="118"/>
      <c r="W152" s="118"/>
      <c r="X152" s="118"/>
      <c r="Y152" s="118"/>
      <c r="Z152" s="118"/>
      <c r="AA152" s="118"/>
      <c r="AB152" s="117" t="s">
        <v>254</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658</v>
      </c>
      <c r="H154" s="93"/>
      <c r="I154" s="93"/>
      <c r="J154" s="93"/>
      <c r="K154" s="93"/>
      <c r="L154" s="93"/>
      <c r="M154" s="93"/>
      <c r="N154" s="93"/>
      <c r="O154" s="93"/>
      <c r="P154" s="94"/>
      <c r="Q154" s="113" t="s">
        <v>631</v>
      </c>
      <c r="R154" s="93"/>
      <c r="S154" s="93"/>
      <c r="T154" s="93"/>
      <c r="U154" s="93"/>
      <c r="V154" s="93"/>
      <c r="W154" s="93"/>
      <c r="X154" s="93"/>
      <c r="Y154" s="93"/>
      <c r="Z154" s="93"/>
      <c r="AA154" s="275"/>
      <c r="AB154" s="129" t="s">
        <v>659</v>
      </c>
      <c r="AC154" s="130"/>
      <c r="AD154" s="130"/>
      <c r="AE154" s="135" t="s">
        <v>631</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673</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253</v>
      </c>
      <c r="R159" s="118"/>
      <c r="S159" s="118"/>
      <c r="T159" s="118"/>
      <c r="U159" s="118"/>
      <c r="V159" s="118"/>
      <c r="W159" s="118"/>
      <c r="X159" s="118"/>
      <c r="Y159" s="118"/>
      <c r="Z159" s="118"/>
      <c r="AA159" s="118"/>
      <c r="AB159" s="117" t="s">
        <v>254</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253</v>
      </c>
      <c r="R166" s="118"/>
      <c r="S166" s="118"/>
      <c r="T166" s="118"/>
      <c r="U166" s="118"/>
      <c r="V166" s="118"/>
      <c r="W166" s="118"/>
      <c r="X166" s="118"/>
      <c r="Y166" s="118"/>
      <c r="Z166" s="118"/>
      <c r="AA166" s="118"/>
      <c r="AB166" s="117" t="s">
        <v>254</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253</v>
      </c>
      <c r="R173" s="118"/>
      <c r="S173" s="118"/>
      <c r="T173" s="118"/>
      <c r="U173" s="118"/>
      <c r="V173" s="118"/>
      <c r="W173" s="118"/>
      <c r="X173" s="118"/>
      <c r="Y173" s="118"/>
      <c r="Z173" s="118"/>
      <c r="AA173" s="118"/>
      <c r="AB173" s="117" t="s">
        <v>254</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253</v>
      </c>
      <c r="R180" s="118"/>
      <c r="S180" s="118"/>
      <c r="T180" s="118"/>
      <c r="U180" s="118"/>
      <c r="V180" s="118"/>
      <c r="W180" s="118"/>
      <c r="X180" s="118"/>
      <c r="Y180" s="118"/>
      <c r="Z180" s="118"/>
      <c r="AA180" s="118"/>
      <c r="AB180" s="117" t="s">
        <v>254</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674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253</v>
      </c>
      <c r="R212" s="118"/>
      <c r="S212" s="118"/>
      <c r="T212" s="118"/>
      <c r="U212" s="118"/>
      <c r="V212" s="118"/>
      <c r="W212" s="118"/>
      <c r="X212" s="118"/>
      <c r="Y212" s="118"/>
      <c r="Z212" s="118"/>
      <c r="AA212" s="118"/>
      <c r="AB212" s="117" t="s">
        <v>254</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253</v>
      </c>
      <c r="R219" s="118"/>
      <c r="S219" s="118"/>
      <c r="T219" s="118"/>
      <c r="U219" s="118"/>
      <c r="V219" s="118"/>
      <c r="W219" s="118"/>
      <c r="X219" s="118"/>
      <c r="Y219" s="118"/>
      <c r="Z219" s="118"/>
      <c r="AA219" s="118"/>
      <c r="AB219" s="117" t="s">
        <v>254</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253</v>
      </c>
      <c r="R226" s="118"/>
      <c r="S226" s="118"/>
      <c r="T226" s="118"/>
      <c r="U226" s="118"/>
      <c r="V226" s="118"/>
      <c r="W226" s="118"/>
      <c r="X226" s="118"/>
      <c r="Y226" s="118"/>
      <c r="Z226" s="118"/>
      <c r="AA226" s="118"/>
      <c r="AB226" s="117" t="s">
        <v>254</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253</v>
      </c>
      <c r="R233" s="118"/>
      <c r="S233" s="118"/>
      <c r="T233" s="118"/>
      <c r="U233" s="118"/>
      <c r="V233" s="118"/>
      <c r="W233" s="118"/>
      <c r="X233" s="118"/>
      <c r="Y233" s="118"/>
      <c r="Z233" s="118"/>
      <c r="AA233" s="118"/>
      <c r="AB233" s="117" t="s">
        <v>254</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253</v>
      </c>
      <c r="R240" s="118"/>
      <c r="S240" s="118"/>
      <c r="T240" s="118"/>
      <c r="U240" s="118"/>
      <c r="V240" s="118"/>
      <c r="W240" s="118"/>
      <c r="X240" s="118"/>
      <c r="Y240" s="118"/>
      <c r="Z240" s="118"/>
      <c r="AA240" s="118"/>
      <c r="AB240" s="117" t="s">
        <v>254</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253</v>
      </c>
      <c r="R272" s="118"/>
      <c r="S272" s="118"/>
      <c r="T272" s="118"/>
      <c r="U272" s="118"/>
      <c r="V272" s="118"/>
      <c r="W272" s="118"/>
      <c r="X272" s="118"/>
      <c r="Y272" s="118"/>
      <c r="Z272" s="118"/>
      <c r="AA272" s="118"/>
      <c r="AB272" s="117" t="s">
        <v>254</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253</v>
      </c>
      <c r="R279" s="118"/>
      <c r="S279" s="118"/>
      <c r="T279" s="118"/>
      <c r="U279" s="118"/>
      <c r="V279" s="118"/>
      <c r="W279" s="118"/>
      <c r="X279" s="118"/>
      <c r="Y279" s="118"/>
      <c r="Z279" s="118"/>
      <c r="AA279" s="118"/>
      <c r="AB279" s="117" t="s">
        <v>254</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253</v>
      </c>
      <c r="R286" s="118"/>
      <c r="S286" s="118"/>
      <c r="T286" s="118"/>
      <c r="U286" s="118"/>
      <c r="V286" s="118"/>
      <c r="W286" s="118"/>
      <c r="X286" s="118"/>
      <c r="Y286" s="118"/>
      <c r="Z286" s="118"/>
      <c r="AA286" s="118"/>
      <c r="AB286" s="117" t="s">
        <v>254</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253</v>
      </c>
      <c r="R293" s="118"/>
      <c r="S293" s="118"/>
      <c r="T293" s="118"/>
      <c r="U293" s="118"/>
      <c r="V293" s="118"/>
      <c r="W293" s="118"/>
      <c r="X293" s="118"/>
      <c r="Y293" s="118"/>
      <c r="Z293" s="118"/>
      <c r="AA293" s="118"/>
      <c r="AB293" s="117" t="s">
        <v>254</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253</v>
      </c>
      <c r="R300" s="118"/>
      <c r="S300" s="118"/>
      <c r="T300" s="118"/>
      <c r="U300" s="118"/>
      <c r="V300" s="118"/>
      <c r="W300" s="118"/>
      <c r="X300" s="118"/>
      <c r="Y300" s="118"/>
      <c r="Z300" s="118"/>
      <c r="AA300" s="118"/>
      <c r="AB300" s="117" t="s">
        <v>254</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253</v>
      </c>
      <c r="R332" s="118"/>
      <c r="S332" s="118"/>
      <c r="T332" s="118"/>
      <c r="U332" s="118"/>
      <c r="V332" s="118"/>
      <c r="W332" s="118"/>
      <c r="X332" s="118"/>
      <c r="Y332" s="118"/>
      <c r="Z332" s="118"/>
      <c r="AA332" s="118"/>
      <c r="AB332" s="117" t="s">
        <v>254</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253</v>
      </c>
      <c r="R339" s="118"/>
      <c r="S339" s="118"/>
      <c r="T339" s="118"/>
      <c r="U339" s="118"/>
      <c r="V339" s="118"/>
      <c r="W339" s="118"/>
      <c r="X339" s="118"/>
      <c r="Y339" s="118"/>
      <c r="Z339" s="118"/>
      <c r="AA339" s="118"/>
      <c r="AB339" s="117" t="s">
        <v>254</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253</v>
      </c>
      <c r="R346" s="118"/>
      <c r="S346" s="118"/>
      <c r="T346" s="118"/>
      <c r="U346" s="118"/>
      <c r="V346" s="118"/>
      <c r="W346" s="118"/>
      <c r="X346" s="118"/>
      <c r="Y346" s="118"/>
      <c r="Z346" s="118"/>
      <c r="AA346" s="118"/>
      <c r="AB346" s="117" t="s">
        <v>254</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253</v>
      </c>
      <c r="R353" s="118"/>
      <c r="S353" s="118"/>
      <c r="T353" s="118"/>
      <c r="U353" s="118"/>
      <c r="V353" s="118"/>
      <c r="W353" s="118"/>
      <c r="X353" s="118"/>
      <c r="Y353" s="118"/>
      <c r="Z353" s="118"/>
      <c r="AA353" s="118"/>
      <c r="AB353" s="117" t="s">
        <v>254</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253</v>
      </c>
      <c r="R360" s="118"/>
      <c r="S360" s="118"/>
      <c r="T360" s="118"/>
      <c r="U360" s="118"/>
      <c r="V360" s="118"/>
      <c r="W360" s="118"/>
      <c r="X360" s="118"/>
      <c r="Y360" s="118"/>
      <c r="Z360" s="118"/>
      <c r="AA360" s="118"/>
      <c r="AB360" s="117" t="s">
        <v>254</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253</v>
      </c>
      <c r="R392" s="118"/>
      <c r="S392" s="118"/>
      <c r="T392" s="118"/>
      <c r="U392" s="118"/>
      <c r="V392" s="118"/>
      <c r="W392" s="118"/>
      <c r="X392" s="118"/>
      <c r="Y392" s="118"/>
      <c r="Z392" s="118"/>
      <c r="AA392" s="118"/>
      <c r="AB392" s="117" t="s">
        <v>254</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253</v>
      </c>
      <c r="R399" s="118"/>
      <c r="S399" s="118"/>
      <c r="T399" s="118"/>
      <c r="U399" s="118"/>
      <c r="V399" s="118"/>
      <c r="W399" s="118"/>
      <c r="X399" s="118"/>
      <c r="Y399" s="118"/>
      <c r="Z399" s="118"/>
      <c r="AA399" s="118"/>
      <c r="AB399" s="117" t="s">
        <v>254</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253</v>
      </c>
      <c r="R406" s="118"/>
      <c r="S406" s="118"/>
      <c r="T406" s="118"/>
      <c r="U406" s="118"/>
      <c r="V406" s="118"/>
      <c r="W406" s="118"/>
      <c r="X406" s="118"/>
      <c r="Y406" s="118"/>
      <c r="Z406" s="118"/>
      <c r="AA406" s="118"/>
      <c r="AB406" s="117" t="s">
        <v>254</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253</v>
      </c>
      <c r="R413" s="118"/>
      <c r="S413" s="118"/>
      <c r="T413" s="118"/>
      <c r="U413" s="118"/>
      <c r="V413" s="118"/>
      <c r="W413" s="118"/>
      <c r="X413" s="118"/>
      <c r="Y413" s="118"/>
      <c r="Z413" s="118"/>
      <c r="AA413" s="118"/>
      <c r="AB413" s="117" t="s">
        <v>254</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253</v>
      </c>
      <c r="R420" s="118"/>
      <c r="S420" s="118"/>
      <c r="T420" s="118"/>
      <c r="U420" s="118"/>
      <c r="V420" s="118"/>
      <c r="W420" s="118"/>
      <c r="X420" s="118"/>
      <c r="Y420" s="118"/>
      <c r="Z420" s="118"/>
      <c r="AA420" s="118"/>
      <c r="AB420" s="117" t="s">
        <v>254</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583</v>
      </c>
      <c r="D430" s="916"/>
      <c r="E430" s="160" t="s">
        <v>311</v>
      </c>
      <c r="F430" s="878"/>
      <c r="G430" s="879" t="s">
        <v>204</v>
      </c>
      <c r="H430" s="111"/>
      <c r="I430" s="111"/>
      <c r="J430" s="880" t="s">
        <v>631</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455</v>
      </c>
      <c r="AJ431" s="319"/>
      <c r="AK431" s="319"/>
      <c r="AL431" s="143"/>
      <c r="AM431" s="319" t="s">
        <v>456</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631</v>
      </c>
      <c r="AF432" s="186"/>
      <c r="AG432" s="121" t="s">
        <v>185</v>
      </c>
      <c r="AH432" s="122"/>
      <c r="AI432" s="320"/>
      <c r="AJ432" s="320"/>
      <c r="AK432" s="320"/>
      <c r="AL432" s="142"/>
      <c r="AM432" s="320"/>
      <c r="AN432" s="320"/>
      <c r="AO432" s="320"/>
      <c r="AP432" s="142"/>
      <c r="AQ432" s="235" t="s">
        <v>631</v>
      </c>
      <c r="AR432" s="186"/>
      <c r="AS432" s="121" t="s">
        <v>185</v>
      </c>
      <c r="AT432" s="122"/>
      <c r="AU432" s="186" t="s">
        <v>631</v>
      </c>
      <c r="AV432" s="186"/>
      <c r="AW432" s="121" t="s">
        <v>175</v>
      </c>
      <c r="AX432" s="181"/>
      <c r="AY432">
        <f>$AY$431</f>
        <v>1</v>
      </c>
    </row>
    <row r="433" spans="1:51" ht="23.25" customHeight="1" x14ac:dyDescent="0.15">
      <c r="A433" s="175"/>
      <c r="B433" s="172"/>
      <c r="C433" s="166"/>
      <c r="D433" s="172"/>
      <c r="E433" s="323"/>
      <c r="F433" s="324"/>
      <c r="G433" s="92" t="s">
        <v>631</v>
      </c>
      <c r="H433" s="93"/>
      <c r="I433" s="93"/>
      <c r="J433" s="93"/>
      <c r="K433" s="93"/>
      <c r="L433" s="93"/>
      <c r="M433" s="93"/>
      <c r="N433" s="93"/>
      <c r="O433" s="93"/>
      <c r="P433" s="93"/>
      <c r="Q433" s="93"/>
      <c r="R433" s="93"/>
      <c r="S433" s="93"/>
      <c r="T433" s="93"/>
      <c r="U433" s="93"/>
      <c r="V433" s="93"/>
      <c r="W433" s="93"/>
      <c r="X433" s="94"/>
      <c r="Y433" s="187" t="s">
        <v>12</v>
      </c>
      <c r="Z433" s="188"/>
      <c r="AA433" s="189"/>
      <c r="AB433" s="199" t="s">
        <v>631</v>
      </c>
      <c r="AC433" s="199"/>
      <c r="AD433" s="199"/>
      <c r="AE433" s="321" t="s">
        <v>631</v>
      </c>
      <c r="AF433" s="193"/>
      <c r="AG433" s="193"/>
      <c r="AH433" s="193"/>
      <c r="AI433" s="321" t="s">
        <v>631</v>
      </c>
      <c r="AJ433" s="193"/>
      <c r="AK433" s="193"/>
      <c r="AL433" s="193"/>
      <c r="AM433" s="321"/>
      <c r="AN433" s="193"/>
      <c r="AO433" s="193"/>
      <c r="AP433" s="322"/>
      <c r="AQ433" s="321" t="s">
        <v>631</v>
      </c>
      <c r="AR433" s="193"/>
      <c r="AS433" s="193"/>
      <c r="AT433" s="322"/>
      <c r="AU433" s="193" t="s">
        <v>631</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631</v>
      </c>
      <c r="AC434" s="191"/>
      <c r="AD434" s="191"/>
      <c r="AE434" s="321" t="s">
        <v>631</v>
      </c>
      <c r="AF434" s="193"/>
      <c r="AG434" s="193"/>
      <c r="AH434" s="322"/>
      <c r="AI434" s="321" t="s">
        <v>631</v>
      </c>
      <c r="AJ434" s="193"/>
      <c r="AK434" s="193"/>
      <c r="AL434" s="193"/>
      <c r="AM434" s="321"/>
      <c r="AN434" s="193"/>
      <c r="AO434" s="193"/>
      <c r="AP434" s="322"/>
      <c r="AQ434" s="321" t="s">
        <v>631</v>
      </c>
      <c r="AR434" s="193"/>
      <c r="AS434" s="193"/>
      <c r="AT434" s="322"/>
      <c r="AU434" s="193" t="s">
        <v>631</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631</v>
      </c>
      <c r="AF435" s="193"/>
      <c r="AG435" s="193"/>
      <c r="AH435" s="322"/>
      <c r="AI435" s="321" t="s">
        <v>631</v>
      </c>
      <c r="AJ435" s="193"/>
      <c r="AK435" s="193"/>
      <c r="AL435" s="193"/>
      <c r="AM435" s="321"/>
      <c r="AN435" s="193"/>
      <c r="AO435" s="193"/>
      <c r="AP435" s="322"/>
      <c r="AQ435" s="321" t="s">
        <v>631</v>
      </c>
      <c r="AR435" s="193"/>
      <c r="AS435" s="193"/>
      <c r="AT435" s="322"/>
      <c r="AU435" s="193" t="s">
        <v>631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455</v>
      </c>
      <c r="AJ436" s="319"/>
      <c r="AK436" s="319"/>
      <c r="AL436" s="143"/>
      <c r="AM436" s="319" t="s">
        <v>456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455</v>
      </c>
      <c r="AJ441" s="319"/>
      <c r="AK441" s="319"/>
      <c r="AL441" s="143"/>
      <c r="AM441" s="319" t="s">
        <v>456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455</v>
      </c>
      <c r="AJ446" s="319"/>
      <c r="AK446" s="319"/>
      <c r="AL446" s="143"/>
      <c r="AM446" s="319" t="s">
        <v>456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455</v>
      </c>
      <c r="AJ451" s="319"/>
      <c r="AK451" s="319"/>
      <c r="AL451" s="143"/>
      <c r="AM451" s="319" t="s">
        <v>456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455</v>
      </c>
      <c r="AJ456" s="319"/>
      <c r="AK456" s="319"/>
      <c r="AL456" s="143"/>
      <c r="AM456" s="319" t="s">
        <v>456</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631</v>
      </c>
      <c r="AF457" s="186"/>
      <c r="AG457" s="121" t="s">
        <v>185</v>
      </c>
      <c r="AH457" s="122"/>
      <c r="AI457" s="320"/>
      <c r="AJ457" s="320"/>
      <c r="AK457" s="320"/>
      <c r="AL457" s="142"/>
      <c r="AM457" s="320"/>
      <c r="AN457" s="320"/>
      <c r="AO457" s="320"/>
      <c r="AP457" s="142"/>
      <c r="AQ457" s="235" t="s">
        <v>631</v>
      </c>
      <c r="AR457" s="186"/>
      <c r="AS457" s="121" t="s">
        <v>185</v>
      </c>
      <c r="AT457" s="122"/>
      <c r="AU457" s="186" t="s">
        <v>631</v>
      </c>
      <c r="AV457" s="186"/>
      <c r="AW457" s="121" t="s">
        <v>175</v>
      </c>
      <c r="AX457" s="181"/>
      <c r="AY457">
        <f>$AY$456</f>
        <v>1</v>
      </c>
    </row>
    <row r="458" spans="1:51" ht="23.25" customHeight="1" x14ac:dyDescent="0.15">
      <c r="A458" s="175"/>
      <c r="B458" s="172"/>
      <c r="C458" s="166"/>
      <c r="D458" s="172"/>
      <c r="E458" s="323"/>
      <c r="F458" s="324"/>
      <c r="G458" s="92" t="s">
        <v>631</v>
      </c>
      <c r="H458" s="93"/>
      <c r="I458" s="93"/>
      <c r="J458" s="93"/>
      <c r="K458" s="93"/>
      <c r="L458" s="93"/>
      <c r="M458" s="93"/>
      <c r="N458" s="93"/>
      <c r="O458" s="93"/>
      <c r="P458" s="93"/>
      <c r="Q458" s="93"/>
      <c r="R458" s="93"/>
      <c r="S458" s="93"/>
      <c r="T458" s="93"/>
      <c r="U458" s="93"/>
      <c r="V458" s="93"/>
      <c r="W458" s="93"/>
      <c r="X458" s="94"/>
      <c r="Y458" s="187" t="s">
        <v>12</v>
      </c>
      <c r="Z458" s="188"/>
      <c r="AA458" s="189"/>
      <c r="AB458" s="199" t="s">
        <v>631</v>
      </c>
      <c r="AC458" s="199"/>
      <c r="AD458" s="199"/>
      <c r="AE458" s="321" t="s">
        <v>631</v>
      </c>
      <c r="AF458" s="193"/>
      <c r="AG458" s="193"/>
      <c r="AH458" s="193"/>
      <c r="AI458" s="321" t="s">
        <v>631</v>
      </c>
      <c r="AJ458" s="193"/>
      <c r="AK458" s="193"/>
      <c r="AL458" s="193"/>
      <c r="AM458" s="321"/>
      <c r="AN458" s="193"/>
      <c r="AO458" s="193"/>
      <c r="AP458" s="322"/>
      <c r="AQ458" s="321" t="s">
        <v>631</v>
      </c>
      <c r="AR458" s="193"/>
      <c r="AS458" s="193"/>
      <c r="AT458" s="322"/>
      <c r="AU458" s="193" t="s">
        <v>631</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631</v>
      </c>
      <c r="AC459" s="191"/>
      <c r="AD459" s="191"/>
      <c r="AE459" s="321" t="s">
        <v>631</v>
      </c>
      <c r="AF459" s="193"/>
      <c r="AG459" s="193"/>
      <c r="AH459" s="322"/>
      <c r="AI459" s="321" t="s">
        <v>631</v>
      </c>
      <c r="AJ459" s="193"/>
      <c r="AK459" s="193"/>
      <c r="AL459" s="193"/>
      <c r="AM459" s="321"/>
      <c r="AN459" s="193"/>
      <c r="AO459" s="193"/>
      <c r="AP459" s="322"/>
      <c r="AQ459" s="321" t="s">
        <v>631</v>
      </c>
      <c r="AR459" s="193"/>
      <c r="AS459" s="193"/>
      <c r="AT459" s="322"/>
      <c r="AU459" s="193" t="s">
        <v>631</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631</v>
      </c>
      <c r="AF460" s="193"/>
      <c r="AG460" s="193"/>
      <c r="AH460" s="322"/>
      <c r="AI460" s="321" t="s">
        <v>631</v>
      </c>
      <c r="AJ460" s="193"/>
      <c r="AK460" s="193"/>
      <c r="AL460" s="193"/>
      <c r="AM460" s="321"/>
      <c r="AN460" s="193"/>
      <c r="AO460" s="193"/>
      <c r="AP460" s="322"/>
      <c r="AQ460" s="321" t="s">
        <v>631</v>
      </c>
      <c r="AR460" s="193"/>
      <c r="AS460" s="193"/>
      <c r="AT460" s="322"/>
      <c r="AU460" s="193" t="s">
        <v>631</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455</v>
      </c>
      <c r="AJ461" s="319"/>
      <c r="AK461" s="319"/>
      <c r="AL461" s="143"/>
      <c r="AM461" s="319" t="s">
        <v>456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455</v>
      </c>
      <c r="AJ466" s="319"/>
      <c r="AK466" s="319"/>
      <c r="AL466" s="143"/>
      <c r="AM466" s="319" t="s">
        <v>456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455</v>
      </c>
      <c r="AJ471" s="319"/>
      <c r="AK471" s="319"/>
      <c r="AL471" s="143"/>
      <c r="AM471" s="319" t="s">
        <v>456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455</v>
      </c>
      <c r="AJ476" s="319"/>
      <c r="AK476" s="319"/>
      <c r="AL476" s="143"/>
      <c r="AM476" s="319" t="s">
        <v>456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314</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455</v>
      </c>
      <c r="AJ485" s="319"/>
      <c r="AK485" s="319"/>
      <c r="AL485" s="143"/>
      <c r="AM485" s="319" t="s">
        <v>456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455</v>
      </c>
      <c r="AJ490" s="319"/>
      <c r="AK490" s="319"/>
      <c r="AL490" s="143"/>
      <c r="AM490" s="319" t="s">
        <v>456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455</v>
      </c>
      <c r="AJ495" s="319"/>
      <c r="AK495" s="319"/>
      <c r="AL495" s="143"/>
      <c r="AM495" s="319" t="s">
        <v>456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455</v>
      </c>
      <c r="AJ500" s="319"/>
      <c r="AK500" s="319"/>
      <c r="AL500" s="143"/>
      <c r="AM500" s="319" t="s">
        <v>456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455</v>
      </c>
      <c r="AJ505" s="319"/>
      <c r="AK505" s="319"/>
      <c r="AL505" s="143"/>
      <c r="AM505" s="319" t="s">
        <v>456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455</v>
      </c>
      <c r="AJ510" s="319"/>
      <c r="AK510" s="319"/>
      <c r="AL510" s="143"/>
      <c r="AM510" s="319" t="s">
        <v>456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455</v>
      </c>
      <c r="AJ515" s="319"/>
      <c r="AK515" s="319"/>
      <c r="AL515" s="143"/>
      <c r="AM515" s="319" t="s">
        <v>456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455</v>
      </c>
      <c r="AJ520" s="319"/>
      <c r="AK520" s="319"/>
      <c r="AL520" s="143"/>
      <c r="AM520" s="319" t="s">
        <v>456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455</v>
      </c>
      <c r="AJ525" s="319"/>
      <c r="AK525" s="319"/>
      <c r="AL525" s="143"/>
      <c r="AM525" s="319" t="s">
        <v>456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455</v>
      </c>
      <c r="AJ530" s="319"/>
      <c r="AK530" s="319"/>
      <c r="AL530" s="143"/>
      <c r="AM530" s="319" t="s">
        <v>456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455</v>
      </c>
      <c r="AJ539" s="319"/>
      <c r="AK539" s="319"/>
      <c r="AL539" s="143"/>
      <c r="AM539" s="319" t="s">
        <v>456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455</v>
      </c>
      <c r="AJ544" s="319"/>
      <c r="AK544" s="319"/>
      <c r="AL544" s="143"/>
      <c r="AM544" s="319" t="s">
        <v>456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455</v>
      </c>
      <c r="AJ549" s="319"/>
      <c r="AK549" s="319"/>
      <c r="AL549" s="143"/>
      <c r="AM549" s="319" t="s">
        <v>456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455</v>
      </c>
      <c r="AJ554" s="319"/>
      <c r="AK554" s="319"/>
      <c r="AL554" s="143"/>
      <c r="AM554" s="319" t="s">
        <v>456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455</v>
      </c>
      <c r="AJ559" s="319"/>
      <c r="AK559" s="319"/>
      <c r="AL559" s="143"/>
      <c r="AM559" s="319" t="s">
        <v>456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455</v>
      </c>
      <c r="AJ564" s="319"/>
      <c r="AK564" s="319"/>
      <c r="AL564" s="143"/>
      <c r="AM564" s="319" t="s">
        <v>456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455</v>
      </c>
      <c r="AJ569" s="319"/>
      <c r="AK569" s="319"/>
      <c r="AL569" s="143"/>
      <c r="AM569" s="319" t="s">
        <v>456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455</v>
      </c>
      <c r="AJ574" s="319"/>
      <c r="AK574" s="319"/>
      <c r="AL574" s="143"/>
      <c r="AM574" s="319" t="s">
        <v>456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455</v>
      </c>
      <c r="AJ579" s="319"/>
      <c r="AK579" s="319"/>
      <c r="AL579" s="143"/>
      <c r="AM579" s="319" t="s">
        <v>456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455</v>
      </c>
      <c r="AJ584" s="319"/>
      <c r="AK584" s="319"/>
      <c r="AL584" s="143"/>
      <c r="AM584" s="319" t="s">
        <v>456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455</v>
      </c>
      <c r="AJ593" s="319"/>
      <c r="AK593" s="319"/>
      <c r="AL593" s="143"/>
      <c r="AM593" s="319" t="s">
        <v>456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455</v>
      </c>
      <c r="AJ598" s="319"/>
      <c r="AK598" s="319"/>
      <c r="AL598" s="143"/>
      <c r="AM598" s="319" t="s">
        <v>456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455</v>
      </c>
      <c r="AJ603" s="319"/>
      <c r="AK603" s="319"/>
      <c r="AL603" s="143"/>
      <c r="AM603" s="319" t="s">
        <v>456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455</v>
      </c>
      <c r="AJ608" s="319"/>
      <c r="AK608" s="319"/>
      <c r="AL608" s="143"/>
      <c r="AM608" s="319" t="s">
        <v>456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455</v>
      </c>
      <c r="AJ613" s="319"/>
      <c r="AK613" s="319"/>
      <c r="AL613" s="143"/>
      <c r="AM613" s="319" t="s">
        <v>456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455</v>
      </c>
      <c r="AJ618" s="319"/>
      <c r="AK618" s="319"/>
      <c r="AL618" s="143"/>
      <c r="AM618" s="319" t="s">
        <v>456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455</v>
      </c>
      <c r="AJ623" s="319"/>
      <c r="AK623" s="319"/>
      <c r="AL623" s="143"/>
      <c r="AM623" s="319" t="s">
        <v>456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455</v>
      </c>
      <c r="AJ628" s="319"/>
      <c r="AK628" s="319"/>
      <c r="AL628" s="143"/>
      <c r="AM628" s="319" t="s">
        <v>456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455</v>
      </c>
      <c r="AJ633" s="319"/>
      <c r="AK633" s="319"/>
      <c r="AL633" s="143"/>
      <c r="AM633" s="319" t="s">
        <v>456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455</v>
      </c>
      <c r="AJ638" s="319"/>
      <c r="AK638" s="319"/>
      <c r="AL638" s="143"/>
      <c r="AM638" s="319" t="s">
        <v>456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455</v>
      </c>
      <c r="AJ647" s="319"/>
      <c r="AK647" s="319"/>
      <c r="AL647" s="143"/>
      <c r="AM647" s="319" t="s">
        <v>456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455</v>
      </c>
      <c r="AJ652" s="319"/>
      <c r="AK652" s="319"/>
      <c r="AL652" s="143"/>
      <c r="AM652" s="319" t="s">
        <v>456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455</v>
      </c>
      <c r="AJ657" s="319"/>
      <c r="AK657" s="319"/>
      <c r="AL657" s="143"/>
      <c r="AM657" s="319" t="s">
        <v>456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455</v>
      </c>
      <c r="AJ662" s="319"/>
      <c r="AK662" s="319"/>
      <c r="AL662" s="143"/>
      <c r="AM662" s="319" t="s">
        <v>456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455</v>
      </c>
      <c r="AJ667" s="319"/>
      <c r="AK667" s="319"/>
      <c r="AL667" s="143"/>
      <c r="AM667" s="319" t="s">
        <v>456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455</v>
      </c>
      <c r="AJ672" s="319"/>
      <c r="AK672" s="319"/>
      <c r="AL672" s="143"/>
      <c r="AM672" s="319" t="s">
        <v>456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455</v>
      </c>
      <c r="AJ677" s="319"/>
      <c r="AK677" s="319"/>
      <c r="AL677" s="143"/>
      <c r="AM677" s="319" t="s">
        <v>456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455</v>
      </c>
      <c r="AJ682" s="319"/>
      <c r="AK682" s="319"/>
      <c r="AL682" s="143"/>
      <c r="AM682" s="319" t="s">
        <v>456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455</v>
      </c>
      <c r="AJ687" s="319"/>
      <c r="AK687" s="319"/>
      <c r="AL687" s="143"/>
      <c r="AM687" s="319" t="s">
        <v>456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455</v>
      </c>
      <c r="AJ692" s="319"/>
      <c r="AK692" s="319"/>
      <c r="AL692" s="143"/>
      <c r="AM692" s="319" t="s">
        <v>456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7"/>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667</v>
      </c>
      <c r="AE702" s="327"/>
      <c r="AF702" s="327"/>
      <c r="AG702" s="364" t="s">
        <v>675</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667</v>
      </c>
      <c r="AE703" s="308"/>
      <c r="AF703" s="308"/>
      <c r="AG703" s="89" t="s">
        <v>676</v>
      </c>
      <c r="AH703" s="90"/>
      <c r="AI703" s="90"/>
      <c r="AJ703" s="90"/>
      <c r="AK703" s="90"/>
      <c r="AL703" s="90"/>
      <c r="AM703" s="90"/>
      <c r="AN703" s="90"/>
      <c r="AO703" s="90"/>
      <c r="AP703" s="90"/>
      <c r="AQ703" s="90"/>
      <c r="AR703" s="90"/>
      <c r="AS703" s="90"/>
      <c r="AT703" s="90"/>
      <c r="AU703" s="90"/>
      <c r="AV703" s="90"/>
      <c r="AW703" s="90"/>
      <c r="AX703" s="91"/>
    </row>
    <row r="704" spans="1:51" ht="32.2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667</v>
      </c>
      <c r="AE704" s="766"/>
      <c r="AF704" s="766"/>
      <c r="AG704" s="153" t="s">
        <v>677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667</v>
      </c>
      <c r="AE705" s="698"/>
      <c r="AF705" s="698"/>
      <c r="AG705" s="113" t="s">
        <v>678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294</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679</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680</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33"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667</v>
      </c>
      <c r="AE708" s="588"/>
      <c r="AF708" s="588"/>
      <c r="AG708" s="725" t="s">
        <v>681</v>
      </c>
      <c r="AH708" s="726"/>
      <c r="AI708" s="726"/>
      <c r="AJ708" s="726"/>
      <c r="AK708" s="726"/>
      <c r="AL708" s="726"/>
      <c r="AM708" s="726"/>
      <c r="AN708" s="726"/>
      <c r="AO708" s="726"/>
      <c r="AP708" s="726"/>
      <c r="AQ708" s="726"/>
      <c r="AR708" s="726"/>
      <c r="AS708" s="726"/>
      <c r="AT708" s="726"/>
      <c r="AU708" s="726"/>
      <c r="AV708" s="726"/>
      <c r="AW708" s="726"/>
      <c r="AX708" s="727"/>
    </row>
    <row r="709" spans="1:50" ht="33"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667</v>
      </c>
      <c r="AE709" s="308"/>
      <c r="AF709" s="308"/>
      <c r="AG709" s="89" t="s">
        <v>682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683</v>
      </c>
      <c r="AE710" s="308"/>
      <c r="AF710" s="308"/>
      <c r="AG710" s="89" t="s">
        <v>318</v>
      </c>
      <c r="AH710" s="90"/>
      <c r="AI710" s="90"/>
      <c r="AJ710" s="90"/>
      <c r="AK710" s="90"/>
      <c r="AL710" s="90"/>
      <c r="AM710" s="90"/>
      <c r="AN710" s="90"/>
      <c r="AO710" s="90"/>
      <c r="AP710" s="90"/>
      <c r="AQ710" s="90"/>
      <c r="AR710" s="90"/>
      <c r="AS710" s="90"/>
      <c r="AT710" s="90"/>
      <c r="AU710" s="90"/>
      <c r="AV710" s="90"/>
      <c r="AW710" s="90"/>
      <c r="AX710" s="91"/>
    </row>
    <row r="711" spans="1:50" ht="36"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667</v>
      </c>
      <c r="AE711" s="308"/>
      <c r="AF711" s="308"/>
      <c r="AG711" s="89" t="s">
        <v>684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264</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683</v>
      </c>
      <c r="AE712" s="766"/>
      <c r="AF712" s="766"/>
      <c r="AG712" s="790" t="s">
        <v>318</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2" t="s">
        <v>265</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683</v>
      </c>
      <c r="AE713" s="308"/>
      <c r="AF713" s="646"/>
      <c r="AG713" s="89" t="s">
        <v>318</v>
      </c>
      <c r="AH713" s="90"/>
      <c r="AI713" s="90"/>
      <c r="AJ713" s="90"/>
      <c r="AK713" s="90"/>
      <c r="AL713" s="90"/>
      <c r="AM713" s="90"/>
      <c r="AN713" s="90"/>
      <c r="AO713" s="90"/>
      <c r="AP713" s="90"/>
      <c r="AQ713" s="90"/>
      <c r="AR713" s="90"/>
      <c r="AS713" s="90"/>
      <c r="AT713" s="90"/>
      <c r="AU713" s="90"/>
      <c r="AV713" s="90"/>
      <c r="AW713" s="90"/>
      <c r="AX713" s="91"/>
    </row>
    <row r="714" spans="1:50" ht="36.75" customHeight="1" x14ac:dyDescent="0.15">
      <c r="A714" s="628"/>
      <c r="B714" s="629"/>
      <c r="C714" s="630" t="s">
        <v>243</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667</v>
      </c>
      <c r="AE714" s="788"/>
      <c r="AF714" s="789"/>
      <c r="AG714" s="719" t="s">
        <v>685</v>
      </c>
      <c r="AH714" s="720"/>
      <c r="AI714" s="720"/>
      <c r="AJ714" s="720"/>
      <c r="AK714" s="720"/>
      <c r="AL714" s="720"/>
      <c r="AM714" s="720"/>
      <c r="AN714" s="720"/>
      <c r="AO714" s="720"/>
      <c r="AP714" s="720"/>
      <c r="AQ714" s="720"/>
      <c r="AR714" s="720"/>
      <c r="AS714" s="720"/>
      <c r="AT714" s="720"/>
      <c r="AU714" s="720"/>
      <c r="AV714" s="720"/>
      <c r="AW714" s="720"/>
      <c r="AX714" s="721"/>
    </row>
    <row r="715" spans="1:50" ht="33" customHeight="1" x14ac:dyDescent="0.15">
      <c r="A715" s="623" t="s">
        <v>39</v>
      </c>
      <c r="B715" s="767"/>
      <c r="C715" s="768" t="s">
        <v>244</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667</v>
      </c>
      <c r="AE715" s="588"/>
      <c r="AF715" s="639"/>
      <c r="AG715" s="725" t="s">
        <v>686</v>
      </c>
      <c r="AH715" s="726"/>
      <c r="AI715" s="726"/>
      <c r="AJ715" s="726"/>
      <c r="AK715" s="726"/>
      <c r="AL715" s="726"/>
      <c r="AM715" s="726"/>
      <c r="AN715" s="726"/>
      <c r="AO715" s="726"/>
      <c r="AP715" s="726"/>
      <c r="AQ715" s="726"/>
      <c r="AR715" s="726"/>
      <c r="AS715" s="726"/>
      <c r="AT715" s="726"/>
      <c r="AU715" s="726"/>
      <c r="AV715" s="726"/>
      <c r="AW715" s="726"/>
      <c r="AX715" s="727"/>
    </row>
    <row r="716" spans="1:50" ht="39.7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667</v>
      </c>
      <c r="AE716" s="610"/>
      <c r="AF716" s="610"/>
      <c r="AG716" s="89" t="s">
        <v>687</v>
      </c>
      <c r="AH716" s="90"/>
      <c r="AI716" s="90"/>
      <c r="AJ716" s="90"/>
      <c r="AK716" s="90"/>
      <c r="AL716" s="90"/>
      <c r="AM716" s="90"/>
      <c r="AN716" s="90"/>
      <c r="AO716" s="90"/>
      <c r="AP716" s="90"/>
      <c r="AQ716" s="90"/>
      <c r="AR716" s="90"/>
      <c r="AS716" s="90"/>
      <c r="AT716" s="90"/>
      <c r="AU716" s="90"/>
      <c r="AV716" s="90"/>
      <c r="AW716" s="90"/>
      <c r="AX716" s="91"/>
    </row>
    <row r="717" spans="1:50" ht="36.7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667</v>
      </c>
      <c r="AE717" s="308"/>
      <c r="AF717" s="308"/>
      <c r="AG717" s="89" t="s">
        <v>688</v>
      </c>
      <c r="AH717" s="90"/>
      <c r="AI717" s="90"/>
      <c r="AJ717" s="90"/>
      <c r="AK717" s="90"/>
      <c r="AL717" s="90"/>
      <c r="AM717" s="90"/>
      <c r="AN717" s="90"/>
      <c r="AO717" s="90"/>
      <c r="AP717" s="90"/>
      <c r="AQ717" s="90"/>
      <c r="AR717" s="90"/>
      <c r="AS717" s="90"/>
      <c r="AT717" s="90"/>
      <c r="AU717" s="90"/>
      <c r="AV717" s="90"/>
      <c r="AW717" s="90"/>
      <c r="AX717" s="91"/>
    </row>
    <row r="718" spans="1:50" ht="35.2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667</v>
      </c>
      <c r="AE718" s="308"/>
      <c r="AF718" s="308"/>
      <c r="AG718" s="115" t="s">
        <v>689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257</v>
      </c>
      <c r="D720" s="282"/>
      <c r="E720" s="282"/>
      <c r="F720" s="285"/>
      <c r="G720" s="281" t="s">
        <v>258</v>
      </c>
      <c r="H720" s="282"/>
      <c r="I720" s="282"/>
      <c r="J720" s="282"/>
      <c r="K720" s="282"/>
      <c r="L720" s="282"/>
      <c r="M720" s="282"/>
      <c r="N720" s="281" t="s">
        <v>261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728</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690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270</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5" t="s">
        <v>584</v>
      </c>
      <c r="B737" s="196"/>
      <c r="C737" s="196"/>
      <c r="D737" s="197"/>
      <c r="E737" s="939"/>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15">
      <c r="A738" s="346" t="s">
        <v>309</v>
      </c>
      <c r="B738" s="346"/>
      <c r="C738" s="346"/>
      <c r="D738" s="346"/>
      <c r="E738" s="939"/>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15">
      <c r="A739" s="346" t="s">
        <v>308</v>
      </c>
      <c r="B739" s="346"/>
      <c r="C739" s="346"/>
      <c r="D739" s="346"/>
      <c r="E739" s="939" t="s">
        <v>660</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15">
      <c r="A740" s="346" t="s">
        <v>307</v>
      </c>
      <c r="B740" s="346"/>
      <c r="C740" s="346"/>
      <c r="D740" s="346"/>
      <c r="E740" s="939" t="s">
        <v>661</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15">
      <c r="A741" s="346" t="s">
        <v>306</v>
      </c>
      <c r="B741" s="346"/>
      <c r="C741" s="346"/>
      <c r="D741" s="346"/>
      <c r="E741" s="939" t="s">
        <v>662</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15">
      <c r="A742" s="346" t="s">
        <v>305</v>
      </c>
      <c r="B742" s="346"/>
      <c r="C742" s="346"/>
      <c r="D742" s="346"/>
      <c r="E742" s="939" t="s">
        <v>663</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15">
      <c r="A743" s="346" t="s">
        <v>304</v>
      </c>
      <c r="B743" s="346"/>
      <c r="C743" s="346"/>
      <c r="D743" s="346"/>
      <c r="E743" s="939" t="s">
        <v>664</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15">
      <c r="A744" s="346" t="s">
        <v>303</v>
      </c>
      <c r="B744" s="346"/>
      <c r="C744" s="346"/>
      <c r="D744" s="346"/>
      <c r="E744" s="939" t="s">
        <v>665</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15">
      <c r="A745" s="346" t="s">
        <v>302</v>
      </c>
      <c r="B745" s="346"/>
      <c r="C745" s="346"/>
      <c r="D745" s="346"/>
      <c r="E745" s="976" t="s">
        <v>666</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15">
      <c r="A746" s="346" t="s">
        <v>457</v>
      </c>
      <c r="B746" s="346"/>
      <c r="C746" s="346"/>
      <c r="D746" s="346"/>
      <c r="E746" s="945" t="s">
        <v>623</v>
      </c>
      <c r="F746" s="943"/>
      <c r="G746" s="943"/>
      <c r="H746" s="85" t="str">
        <f>IF(E746="","","-")</f>
        <v>-</v>
      </c>
      <c r="I746" s="943"/>
      <c r="J746" s="943"/>
      <c r="K746" s="85" t="str">
        <f>IF(I746="","","-")</f>
        <v/>
      </c>
      <c r="L746" s="944">
        <v>27</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15">
      <c r="A747" s="346" t="s">
        <v>421</v>
      </c>
      <c r="B747" s="346"/>
      <c r="C747" s="346"/>
      <c r="D747" s="346"/>
      <c r="E747" s="945" t="s">
        <v>623</v>
      </c>
      <c r="F747" s="943"/>
      <c r="G747" s="943"/>
      <c r="H747" s="85" t="str">
        <f>IF(E747="","","-")</f>
        <v>-</v>
      </c>
      <c r="I747" s="943"/>
      <c r="J747" s="943"/>
      <c r="K747" s="85" t="str">
        <f>IF(I747="","","-")</f>
        <v/>
      </c>
      <c r="L747" s="944">
        <v>24</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15">
      <c r="A748" s="597" t="s">
        <v>296</v>
      </c>
      <c r="B748" s="598"/>
      <c r="C748" s="598"/>
      <c r="D748" s="598"/>
      <c r="E748" s="598"/>
      <c r="F748" s="599"/>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thickBo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298</v>
      </c>
      <c r="B787" s="612"/>
      <c r="C787" s="612"/>
      <c r="D787" s="612"/>
      <c r="E787" s="612"/>
      <c r="F787" s="613"/>
      <c r="G787" s="578" t="s">
        <v>691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708</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692</v>
      </c>
      <c r="H789" s="654"/>
      <c r="I789" s="654"/>
      <c r="J789" s="654"/>
      <c r="K789" s="655"/>
      <c r="L789" s="647" t="s">
        <v>694</v>
      </c>
      <c r="M789" s="648"/>
      <c r="N789" s="648"/>
      <c r="O789" s="648"/>
      <c r="P789" s="648"/>
      <c r="Q789" s="648"/>
      <c r="R789" s="648"/>
      <c r="S789" s="648"/>
      <c r="T789" s="648"/>
      <c r="U789" s="648"/>
      <c r="V789" s="648"/>
      <c r="W789" s="648"/>
      <c r="X789" s="649"/>
      <c r="Y789" s="367">
        <v>137.5</v>
      </c>
      <c r="Z789" s="368"/>
      <c r="AA789" s="368"/>
      <c r="AB789" s="785"/>
      <c r="AC789" s="653" t="s">
        <v>695</v>
      </c>
      <c r="AD789" s="654"/>
      <c r="AE789" s="654"/>
      <c r="AF789" s="654"/>
      <c r="AG789" s="655"/>
      <c r="AH789" s="647" t="s">
        <v>695</v>
      </c>
      <c r="AI789" s="648"/>
      <c r="AJ789" s="648"/>
      <c r="AK789" s="648"/>
      <c r="AL789" s="648"/>
      <c r="AM789" s="648"/>
      <c r="AN789" s="648"/>
      <c r="AO789" s="648"/>
      <c r="AP789" s="648"/>
      <c r="AQ789" s="648"/>
      <c r="AR789" s="648"/>
      <c r="AS789" s="648"/>
      <c r="AT789" s="649"/>
      <c r="AU789" s="367">
        <v>21</v>
      </c>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t="s">
        <v>696</v>
      </c>
      <c r="AD790" s="590"/>
      <c r="AE790" s="590"/>
      <c r="AF790" s="590"/>
      <c r="AG790" s="591"/>
      <c r="AH790" s="581" t="s">
        <v>697</v>
      </c>
      <c r="AI790" s="582"/>
      <c r="AJ790" s="582"/>
      <c r="AK790" s="582"/>
      <c r="AL790" s="582"/>
      <c r="AM790" s="582"/>
      <c r="AN790" s="582"/>
      <c r="AO790" s="582"/>
      <c r="AP790" s="582"/>
      <c r="AQ790" s="582"/>
      <c r="AR790" s="582"/>
      <c r="AS790" s="582"/>
      <c r="AT790" s="583"/>
      <c r="AU790" s="584">
        <v>2</v>
      </c>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t="s">
        <v>698</v>
      </c>
      <c r="AD791" s="590"/>
      <c r="AE791" s="590"/>
      <c r="AF791" s="590"/>
      <c r="AG791" s="591"/>
      <c r="AH791" s="581" t="s">
        <v>699</v>
      </c>
      <c r="AI791" s="582"/>
      <c r="AJ791" s="582"/>
      <c r="AK791" s="582"/>
      <c r="AL791" s="582"/>
      <c r="AM791" s="582"/>
      <c r="AN791" s="582"/>
      <c r="AO791" s="582"/>
      <c r="AP791" s="582"/>
      <c r="AQ791" s="582"/>
      <c r="AR791" s="582"/>
      <c r="AS791" s="582"/>
      <c r="AT791" s="583"/>
      <c r="AU791" s="584">
        <v>18</v>
      </c>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t="s">
        <v>700</v>
      </c>
      <c r="AD792" s="590"/>
      <c r="AE792" s="590"/>
      <c r="AF792" s="590"/>
      <c r="AG792" s="591"/>
      <c r="AH792" s="581" t="s">
        <v>701</v>
      </c>
      <c r="AI792" s="582"/>
      <c r="AJ792" s="582"/>
      <c r="AK792" s="582"/>
      <c r="AL792" s="582"/>
      <c r="AM792" s="582"/>
      <c r="AN792" s="582"/>
      <c r="AO792" s="582"/>
      <c r="AP792" s="582"/>
      <c r="AQ792" s="582"/>
      <c r="AR792" s="582"/>
      <c r="AS792" s="582"/>
      <c r="AT792" s="583"/>
      <c r="AU792" s="584">
        <v>7</v>
      </c>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137.5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48</v>
      </c>
      <c r="AV799" s="812"/>
      <c r="AW799" s="812"/>
      <c r="AX799" s="814"/>
    </row>
    <row r="800" spans="1:51" ht="24.75" customHeight="1" x14ac:dyDescent="0.15">
      <c r="A800" s="614"/>
      <c r="B800" s="615"/>
      <c r="C800" s="615"/>
      <c r="D800" s="615"/>
      <c r="E800" s="615"/>
      <c r="F800" s="616"/>
      <c r="G800" s="578" t="s">
        <v>702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704</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2</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2</v>
      </c>
    </row>
    <row r="802" spans="1:51" ht="24.75" customHeight="1" x14ac:dyDescent="0.15">
      <c r="A802" s="614"/>
      <c r="B802" s="615"/>
      <c r="C802" s="615"/>
      <c r="D802" s="615"/>
      <c r="E802" s="615"/>
      <c r="F802" s="616"/>
      <c r="G802" s="653" t="s">
        <v>696</v>
      </c>
      <c r="H802" s="654"/>
      <c r="I802" s="654"/>
      <c r="J802" s="654"/>
      <c r="K802" s="655"/>
      <c r="L802" s="647" t="s">
        <v>703</v>
      </c>
      <c r="M802" s="648"/>
      <c r="N802" s="648"/>
      <c r="O802" s="648"/>
      <c r="P802" s="648"/>
      <c r="Q802" s="648"/>
      <c r="R802" s="648"/>
      <c r="S802" s="648"/>
      <c r="T802" s="648"/>
      <c r="U802" s="648"/>
      <c r="V802" s="648"/>
      <c r="W802" s="648"/>
      <c r="X802" s="649"/>
      <c r="Y802" s="367">
        <v>13.6</v>
      </c>
      <c r="Z802" s="368"/>
      <c r="AA802" s="368"/>
      <c r="AB802" s="785"/>
      <c r="AC802" s="653" t="s">
        <v>696</v>
      </c>
      <c r="AD802" s="654"/>
      <c r="AE802" s="654"/>
      <c r="AF802" s="654"/>
      <c r="AG802" s="655"/>
      <c r="AH802" s="647" t="s">
        <v>714</v>
      </c>
      <c r="AI802" s="648"/>
      <c r="AJ802" s="648"/>
      <c r="AK802" s="648"/>
      <c r="AL802" s="648"/>
      <c r="AM802" s="648"/>
      <c r="AN802" s="648"/>
      <c r="AO802" s="648"/>
      <c r="AP802" s="648"/>
      <c r="AQ802" s="648"/>
      <c r="AR802" s="648"/>
      <c r="AS802" s="648"/>
      <c r="AT802" s="649"/>
      <c r="AU802" s="367">
        <v>3</v>
      </c>
      <c r="AV802" s="368"/>
      <c r="AW802" s="368"/>
      <c r="AX802" s="369"/>
      <c r="AY802">
        <f t="shared" ref="AY802:AY812" si="115">$AY$800</f>
        <v>2</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13.6</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3</v>
      </c>
      <c r="AV812" s="812"/>
      <c r="AW812" s="812"/>
      <c r="AX812" s="814"/>
      <c r="AY812">
        <f t="shared" si="115"/>
        <v>2</v>
      </c>
    </row>
    <row r="813" spans="1:51" ht="24.75" customHeight="1" x14ac:dyDescent="0.15">
      <c r="A813" s="614"/>
      <c r="B813" s="615"/>
      <c r="C813" s="615"/>
      <c r="D813" s="615"/>
      <c r="E813" s="615"/>
      <c r="F813" s="616"/>
      <c r="G813" s="578" t="s">
        <v>711</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241</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1</v>
      </c>
    </row>
    <row r="814" spans="1:51" ht="24.75"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1</v>
      </c>
    </row>
    <row r="815" spans="1:51" ht="24.75" customHeight="1" x14ac:dyDescent="0.15">
      <c r="A815" s="614"/>
      <c r="B815" s="615"/>
      <c r="C815" s="615"/>
      <c r="D815" s="615"/>
      <c r="E815" s="615"/>
      <c r="F815" s="616"/>
      <c r="G815" s="653" t="s">
        <v>696</v>
      </c>
      <c r="H815" s="654"/>
      <c r="I815" s="654"/>
      <c r="J815" s="654"/>
      <c r="K815" s="655"/>
      <c r="L815" s="647" t="s">
        <v>705</v>
      </c>
      <c r="M815" s="648"/>
      <c r="N815" s="648"/>
      <c r="O815" s="648"/>
      <c r="P815" s="648"/>
      <c r="Q815" s="648"/>
      <c r="R815" s="648"/>
      <c r="S815" s="648"/>
      <c r="T815" s="648"/>
      <c r="U815" s="648"/>
      <c r="V815" s="648"/>
      <c r="W815" s="648"/>
      <c r="X815" s="649"/>
      <c r="Y815" s="367">
        <v>1.4</v>
      </c>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1</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1</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1</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1</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1</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1</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1</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1</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1</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1</v>
      </c>
    </row>
    <row r="825" spans="1:51" ht="24.75" customHeight="1" x14ac:dyDescent="0.1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1.4</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1</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262</v>
      </c>
      <c r="AM839" s="261"/>
      <c r="AN839" s="261"/>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256</v>
      </c>
      <c r="AD844" s="137"/>
      <c r="AE844" s="137"/>
      <c r="AF844" s="137"/>
      <c r="AG844" s="137"/>
      <c r="AH844" s="347" t="s">
        <v>281</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706</v>
      </c>
      <c r="D845" s="328"/>
      <c r="E845" s="328"/>
      <c r="F845" s="328"/>
      <c r="G845" s="328"/>
      <c r="H845" s="328"/>
      <c r="I845" s="328"/>
      <c r="J845" s="329" t="s">
        <v>318</v>
      </c>
      <c r="K845" s="330"/>
      <c r="L845" s="330"/>
      <c r="M845" s="330"/>
      <c r="N845" s="330"/>
      <c r="O845" s="330"/>
      <c r="P845" s="889" t="s">
        <v>693</v>
      </c>
      <c r="Q845" s="890"/>
      <c r="R845" s="890"/>
      <c r="S845" s="890"/>
      <c r="T845" s="890"/>
      <c r="U845" s="890"/>
      <c r="V845" s="890"/>
      <c r="W845" s="890"/>
      <c r="X845" s="890"/>
      <c r="Y845" s="332">
        <v>137.5</v>
      </c>
      <c r="Z845" s="333"/>
      <c r="AA845" s="333"/>
      <c r="AB845" s="334"/>
      <c r="AC845" s="884" t="s">
        <v>79</v>
      </c>
      <c r="AD845" s="885"/>
      <c r="AE845" s="885"/>
      <c r="AF845" s="885"/>
      <c r="AG845" s="885"/>
      <c r="AH845" s="351" t="s">
        <v>318</v>
      </c>
      <c r="AI845" s="352"/>
      <c r="AJ845" s="352"/>
      <c r="AK845" s="352"/>
      <c r="AL845" s="339" t="s">
        <v>318</v>
      </c>
      <c r="AM845" s="340"/>
      <c r="AN845" s="340"/>
      <c r="AO845" s="341"/>
      <c r="AP845" s="342" t="s">
        <v>318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256</v>
      </c>
      <c r="AD877" s="137"/>
      <c r="AE877" s="137"/>
      <c r="AF877" s="137"/>
      <c r="AG877" s="137"/>
      <c r="AH877" s="347" t="s">
        <v>281</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709</v>
      </c>
      <c r="D878" s="328"/>
      <c r="E878" s="328"/>
      <c r="F878" s="328"/>
      <c r="G878" s="328"/>
      <c r="H878" s="328"/>
      <c r="I878" s="328"/>
      <c r="J878" s="329">
        <v>8010405010569</v>
      </c>
      <c r="K878" s="330"/>
      <c r="L878" s="330"/>
      <c r="M878" s="330"/>
      <c r="N878" s="330"/>
      <c r="O878" s="330"/>
      <c r="P878" s="889" t="s">
        <v>717</v>
      </c>
      <c r="Q878" s="890"/>
      <c r="R878" s="890"/>
      <c r="S878" s="890"/>
      <c r="T878" s="890"/>
      <c r="U878" s="890"/>
      <c r="V878" s="890"/>
      <c r="W878" s="890"/>
      <c r="X878" s="890"/>
      <c r="Y878" s="332">
        <v>49</v>
      </c>
      <c r="Z878" s="333"/>
      <c r="AA878" s="333"/>
      <c r="AB878" s="334"/>
      <c r="AC878" s="884" t="s">
        <v>286</v>
      </c>
      <c r="AD878" s="885"/>
      <c r="AE878" s="885"/>
      <c r="AF878" s="885"/>
      <c r="AG878" s="885"/>
      <c r="AH878" s="351">
        <v>1</v>
      </c>
      <c r="AI878" s="352"/>
      <c r="AJ878" s="352"/>
      <c r="AK878" s="352"/>
      <c r="AL878" s="339">
        <v>98.85</v>
      </c>
      <c r="AM878" s="340"/>
      <c r="AN878" s="340"/>
      <c r="AO878" s="341"/>
      <c r="AP878" s="342" t="s">
        <v>720</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256</v>
      </c>
      <c r="AD910" s="137"/>
      <c r="AE910" s="137"/>
      <c r="AF910" s="137"/>
      <c r="AG910" s="137"/>
      <c r="AH910" s="347" t="s">
        <v>281</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718</v>
      </c>
      <c r="D911" s="328"/>
      <c r="E911" s="328"/>
      <c r="F911" s="328"/>
      <c r="G911" s="328"/>
      <c r="H911" s="328"/>
      <c r="I911" s="328"/>
      <c r="J911" s="329">
        <v>6010001030403</v>
      </c>
      <c r="K911" s="330"/>
      <c r="L911" s="330"/>
      <c r="M911" s="330"/>
      <c r="N911" s="330"/>
      <c r="O911" s="330"/>
      <c r="P911" s="344" t="s">
        <v>713</v>
      </c>
      <c r="Q911" s="331"/>
      <c r="R911" s="331"/>
      <c r="S911" s="331"/>
      <c r="T911" s="331"/>
      <c r="U911" s="331"/>
      <c r="V911" s="331"/>
      <c r="W911" s="331"/>
      <c r="X911" s="331"/>
      <c r="Y911" s="332">
        <v>13.6</v>
      </c>
      <c r="Z911" s="333"/>
      <c r="AA911" s="333"/>
      <c r="AB911" s="334"/>
      <c r="AC911" s="335" t="s">
        <v>292</v>
      </c>
      <c r="AD911" s="336"/>
      <c r="AE911" s="336"/>
      <c r="AF911" s="336"/>
      <c r="AG911" s="336"/>
      <c r="AH911" s="351" t="s">
        <v>707</v>
      </c>
      <c r="AI911" s="352"/>
      <c r="AJ911" s="352"/>
      <c r="AK911" s="352"/>
      <c r="AL911" s="339" t="s">
        <v>671</v>
      </c>
      <c r="AM911" s="340"/>
      <c r="AN911" s="340"/>
      <c r="AO911" s="341"/>
      <c r="AP911" s="342" t="s">
        <v>671</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256</v>
      </c>
      <c r="AD943" s="137"/>
      <c r="AE943" s="137"/>
      <c r="AF943" s="137"/>
      <c r="AG943" s="137"/>
      <c r="AH943" s="347" t="s">
        <v>281</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55.5" customHeight="1" x14ac:dyDescent="0.15">
      <c r="A944" s="355">
        <v>1</v>
      </c>
      <c r="B944" s="355">
        <v>1</v>
      </c>
      <c r="C944" s="343" t="s">
        <v>710</v>
      </c>
      <c r="D944" s="328"/>
      <c r="E944" s="328"/>
      <c r="F944" s="328"/>
      <c r="G944" s="328"/>
      <c r="H944" s="328"/>
      <c r="I944" s="328"/>
      <c r="J944" s="329">
        <v>4013301013616</v>
      </c>
      <c r="K944" s="330"/>
      <c r="L944" s="330"/>
      <c r="M944" s="330"/>
      <c r="N944" s="330"/>
      <c r="O944" s="330"/>
      <c r="P944" s="344" t="s">
        <v>715</v>
      </c>
      <c r="Q944" s="331"/>
      <c r="R944" s="331"/>
      <c r="S944" s="331"/>
      <c r="T944" s="331"/>
      <c r="U944" s="331"/>
      <c r="V944" s="331"/>
      <c r="W944" s="331"/>
      <c r="X944" s="331"/>
      <c r="Y944" s="332">
        <v>3</v>
      </c>
      <c r="Z944" s="333"/>
      <c r="AA944" s="333"/>
      <c r="AB944" s="334"/>
      <c r="AC944" s="335" t="s">
        <v>292</v>
      </c>
      <c r="AD944" s="336"/>
      <c r="AE944" s="336"/>
      <c r="AF944" s="336"/>
      <c r="AG944" s="336"/>
      <c r="AH944" s="351" t="s">
        <v>671</v>
      </c>
      <c r="AI944" s="352"/>
      <c r="AJ944" s="352"/>
      <c r="AK944" s="352"/>
      <c r="AL944" s="339" t="s">
        <v>671</v>
      </c>
      <c r="AM944" s="340"/>
      <c r="AN944" s="340"/>
      <c r="AO944" s="341"/>
      <c r="AP944" s="342" t="s">
        <v>707</v>
      </c>
      <c r="AQ944" s="342"/>
      <c r="AR944" s="342"/>
      <c r="AS944" s="342"/>
      <c r="AT944" s="342"/>
      <c r="AU944" s="342"/>
      <c r="AV944" s="342"/>
      <c r="AW944" s="342"/>
      <c r="AX944" s="342"/>
      <c r="AY944">
        <f t="shared" si="120"/>
        <v>1</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256</v>
      </c>
      <c r="AD976" s="137"/>
      <c r="AE976" s="137"/>
      <c r="AF976" s="137"/>
      <c r="AG976" s="137"/>
      <c r="AH976" s="347" t="s">
        <v>281</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48" customHeight="1" x14ac:dyDescent="0.15">
      <c r="A977" s="355">
        <v>1</v>
      </c>
      <c r="B977" s="355">
        <v>1</v>
      </c>
      <c r="C977" s="343" t="s">
        <v>712</v>
      </c>
      <c r="D977" s="328"/>
      <c r="E977" s="328"/>
      <c r="F977" s="328"/>
      <c r="G977" s="328"/>
      <c r="H977" s="328"/>
      <c r="I977" s="328"/>
      <c r="J977" s="329" t="s">
        <v>719</v>
      </c>
      <c r="K977" s="330"/>
      <c r="L977" s="330"/>
      <c r="M977" s="330"/>
      <c r="N977" s="330"/>
      <c r="O977" s="330"/>
      <c r="P977" s="344" t="s">
        <v>716</v>
      </c>
      <c r="Q977" s="331"/>
      <c r="R977" s="331"/>
      <c r="S977" s="331"/>
      <c r="T977" s="331"/>
      <c r="U977" s="331"/>
      <c r="V977" s="331"/>
      <c r="W977" s="331"/>
      <c r="X977" s="331"/>
      <c r="Y977" s="332">
        <v>1.4</v>
      </c>
      <c r="Z977" s="333"/>
      <c r="AA977" s="333"/>
      <c r="AB977" s="334"/>
      <c r="AC977" s="335" t="s">
        <v>292</v>
      </c>
      <c r="AD977" s="336"/>
      <c r="AE977" s="336"/>
      <c r="AF977" s="336"/>
      <c r="AG977" s="336"/>
      <c r="AH977" s="351" t="s">
        <v>671</v>
      </c>
      <c r="AI977" s="352"/>
      <c r="AJ977" s="352"/>
      <c r="AK977" s="352"/>
      <c r="AL977" s="339" t="s">
        <v>671</v>
      </c>
      <c r="AM977" s="340"/>
      <c r="AN977" s="340"/>
      <c r="AO977" s="341"/>
      <c r="AP977" s="342" t="s">
        <v>671</v>
      </c>
      <c r="AQ977" s="342"/>
      <c r="AR977" s="342"/>
      <c r="AS977" s="342"/>
      <c r="AT977" s="342"/>
      <c r="AU977" s="342"/>
      <c r="AV977" s="342"/>
      <c r="AW977" s="342"/>
      <c r="AX977" s="342"/>
      <c r="AY977">
        <f t="shared" si="121"/>
        <v>1</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256</v>
      </c>
      <c r="AD1009" s="137"/>
      <c r="AE1009" s="137"/>
      <c r="AF1009" s="137"/>
      <c r="AG1009" s="137"/>
      <c r="AH1009" s="347" t="s">
        <v>281</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256</v>
      </c>
      <c r="AD1042" s="137"/>
      <c r="AE1042" s="137"/>
      <c r="AF1042" s="137"/>
      <c r="AG1042" s="137"/>
      <c r="AH1042" s="347" t="s">
        <v>281</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256</v>
      </c>
      <c r="AD1075" s="137"/>
      <c r="AE1075" s="137"/>
      <c r="AF1075" s="137"/>
      <c r="AG1075" s="137"/>
      <c r="AH1075" s="347" t="s">
        <v>281</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247</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262</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248</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17">
      <formula>IF(RIGHT(TEXT(P14,"0.#"),1)=".",FALSE,TRUE)</formula>
    </cfRule>
    <cfRule type="expression" dxfId="2110" priority="14018">
      <formula>IF(RIGHT(TEXT(P14,"0.#"),1)=".",TRUE,FALSE)</formula>
    </cfRule>
  </conditionalFormatting>
  <conditionalFormatting sqref="AE32">
    <cfRule type="expression" dxfId="2109" priority="14007">
      <formula>IF(RIGHT(TEXT(AE32,"0.#"),1)=".",FALSE,TRUE)</formula>
    </cfRule>
    <cfRule type="expression" dxfId="2108" priority="14008">
      <formula>IF(RIGHT(TEXT(AE32,"0.#"),1)=".",TRUE,FALSE)</formula>
    </cfRule>
  </conditionalFormatting>
  <conditionalFormatting sqref="P18:AX18">
    <cfRule type="expression" dxfId="2107" priority="13893">
      <formula>IF(RIGHT(TEXT(P18,"0.#"),1)=".",FALSE,TRUE)</formula>
    </cfRule>
    <cfRule type="expression" dxfId="2106" priority="13894">
      <formula>IF(RIGHT(TEXT(P18,"0.#"),1)=".",TRUE,FALSE)</formula>
    </cfRule>
  </conditionalFormatting>
  <conditionalFormatting sqref="Y790">
    <cfRule type="expression" dxfId="2105" priority="13889">
      <formula>IF(RIGHT(TEXT(Y790,"0.#"),1)=".",FALSE,TRUE)</formula>
    </cfRule>
    <cfRule type="expression" dxfId="2104" priority="13890">
      <formula>IF(RIGHT(TEXT(Y790,"0.#"),1)=".",TRUE,FALSE)</formula>
    </cfRule>
  </conditionalFormatting>
  <conditionalFormatting sqref="Y799">
    <cfRule type="expression" dxfId="2103" priority="13885">
      <formula>IF(RIGHT(TEXT(Y799,"0.#"),1)=".",FALSE,TRUE)</formula>
    </cfRule>
    <cfRule type="expression" dxfId="2102" priority="13886">
      <formula>IF(RIGHT(TEXT(Y799,"0.#"),1)=".",TRUE,FALSE)</formula>
    </cfRule>
  </conditionalFormatting>
  <conditionalFormatting sqref="Y830:Y837 Y828 Y817:Y824 Y815 Y804:Y811 Y802">
    <cfRule type="expression" dxfId="2101" priority="13667">
      <formula>IF(RIGHT(TEXT(Y802,"0.#"),1)=".",FALSE,TRUE)</formula>
    </cfRule>
    <cfRule type="expression" dxfId="2100" priority="13668">
      <formula>IF(RIGHT(TEXT(Y802,"0.#"),1)=".",TRUE,FALSE)</formula>
    </cfRule>
  </conditionalFormatting>
  <conditionalFormatting sqref="P16:AQ17 P15:AX15 P13:AX13">
    <cfRule type="expression" dxfId="2099" priority="13715">
      <formula>IF(RIGHT(TEXT(P13,"0.#"),1)=".",FALSE,TRUE)</formula>
    </cfRule>
    <cfRule type="expression" dxfId="2098" priority="13716">
      <formula>IF(RIGHT(TEXT(P13,"0.#"),1)=".",TRUE,FALSE)</formula>
    </cfRule>
  </conditionalFormatting>
  <conditionalFormatting sqref="P19:AJ19">
    <cfRule type="expression" dxfId="2097" priority="13713">
      <formula>IF(RIGHT(TEXT(P19,"0.#"),1)=".",FALSE,TRUE)</formula>
    </cfRule>
    <cfRule type="expression" dxfId="2096" priority="13714">
      <formula>IF(RIGHT(TEXT(P19,"0.#"),1)=".",TRUE,FALSE)</formula>
    </cfRule>
  </conditionalFormatting>
  <conditionalFormatting sqref="AE101 AQ101">
    <cfRule type="expression" dxfId="2095" priority="13705">
      <formula>IF(RIGHT(TEXT(AE101,"0.#"),1)=".",FALSE,TRUE)</formula>
    </cfRule>
    <cfRule type="expression" dxfId="2094" priority="13706">
      <formula>IF(RIGHT(TEXT(AE101,"0.#"),1)=".",TRUE,FALSE)</formula>
    </cfRule>
  </conditionalFormatting>
  <conditionalFormatting sqref="Y791:Y798">
    <cfRule type="expression" dxfId="2093" priority="13691">
      <formula>IF(RIGHT(TEXT(Y791,"0.#"),1)=".",FALSE,TRUE)</formula>
    </cfRule>
    <cfRule type="expression" dxfId="2092" priority="13692">
      <formula>IF(RIGHT(TEXT(Y791,"0.#"),1)=".",TRUE,FALSE)</formula>
    </cfRule>
  </conditionalFormatting>
  <conditionalFormatting sqref="AU790">
    <cfRule type="expression" dxfId="2091" priority="13689">
      <formula>IF(RIGHT(TEXT(AU790,"0.#"),1)=".",FALSE,TRUE)</formula>
    </cfRule>
    <cfRule type="expression" dxfId="2090" priority="13690">
      <formula>IF(RIGHT(TEXT(AU790,"0.#"),1)=".",TRUE,FALSE)</formula>
    </cfRule>
  </conditionalFormatting>
  <conditionalFormatting sqref="AU799">
    <cfRule type="expression" dxfId="2089" priority="13687">
      <formula>IF(RIGHT(TEXT(AU799,"0.#"),1)=".",FALSE,TRUE)</formula>
    </cfRule>
    <cfRule type="expression" dxfId="2088" priority="13688">
      <formula>IF(RIGHT(TEXT(AU799,"0.#"),1)=".",TRUE,FALSE)</formula>
    </cfRule>
  </conditionalFormatting>
  <conditionalFormatting sqref="AU791:AU798 AU789">
    <cfRule type="expression" dxfId="2087" priority="13685">
      <formula>IF(RIGHT(TEXT(AU789,"0.#"),1)=".",FALSE,TRUE)</formula>
    </cfRule>
    <cfRule type="expression" dxfId="2086" priority="13686">
      <formula>IF(RIGHT(TEXT(AU789,"0.#"),1)=".",TRUE,FALSE)</formula>
    </cfRule>
  </conditionalFormatting>
  <conditionalFormatting sqref="Y829 Y816 Y803">
    <cfRule type="expression" dxfId="2085" priority="13671">
      <formula>IF(RIGHT(TEXT(Y803,"0.#"),1)=".",FALSE,TRUE)</formula>
    </cfRule>
    <cfRule type="expression" dxfId="2084" priority="13672">
      <formula>IF(RIGHT(TEXT(Y803,"0.#"),1)=".",TRUE,FALSE)</formula>
    </cfRule>
  </conditionalFormatting>
  <conditionalFormatting sqref="Y838 Y825 Y812">
    <cfRule type="expression" dxfId="2083" priority="13669">
      <formula>IF(RIGHT(TEXT(Y812,"0.#"),1)=".",FALSE,TRUE)</formula>
    </cfRule>
    <cfRule type="expression" dxfId="2082" priority="13670">
      <formula>IF(RIGHT(TEXT(Y812,"0.#"),1)=".",TRUE,FALSE)</formula>
    </cfRule>
  </conditionalFormatting>
  <conditionalFormatting sqref="AU829 AU816 AU803">
    <cfRule type="expression" dxfId="2081" priority="13665">
      <formula>IF(RIGHT(TEXT(AU803,"0.#"),1)=".",FALSE,TRUE)</formula>
    </cfRule>
    <cfRule type="expression" dxfId="2080" priority="13666">
      <formula>IF(RIGHT(TEXT(AU803,"0.#"),1)=".",TRUE,FALSE)</formula>
    </cfRule>
  </conditionalFormatting>
  <conditionalFormatting sqref="AU838 AU825 AU812">
    <cfRule type="expression" dxfId="2079" priority="13663">
      <formula>IF(RIGHT(TEXT(AU812,"0.#"),1)=".",FALSE,TRUE)</formula>
    </cfRule>
    <cfRule type="expression" dxfId="2078" priority="13664">
      <formula>IF(RIGHT(TEXT(AU812,"0.#"),1)=".",TRUE,FALSE)</formula>
    </cfRule>
  </conditionalFormatting>
  <conditionalFormatting sqref="AU830:AU837 AU828 AU817:AU824 AU815 AU804:AU811 AU802">
    <cfRule type="expression" dxfId="2077" priority="13661">
      <formula>IF(RIGHT(TEXT(AU802,"0.#"),1)=".",FALSE,TRUE)</formula>
    </cfRule>
    <cfRule type="expression" dxfId="2076" priority="13662">
      <formula>IF(RIGHT(TEXT(AU802,"0.#"),1)=".",TRUE,FALSE)</formula>
    </cfRule>
  </conditionalFormatting>
  <conditionalFormatting sqref="AM87">
    <cfRule type="expression" dxfId="2075" priority="13315">
      <formula>IF(RIGHT(TEXT(AM87,"0.#"),1)=".",FALSE,TRUE)</formula>
    </cfRule>
    <cfRule type="expression" dxfId="2074" priority="13316">
      <formula>IF(RIGHT(TEXT(AM87,"0.#"),1)=".",TRUE,FALSE)</formula>
    </cfRule>
  </conditionalFormatting>
  <conditionalFormatting sqref="AE55">
    <cfRule type="expression" dxfId="2073" priority="13383">
      <formula>IF(RIGHT(TEXT(AE55,"0.#"),1)=".",FALSE,TRUE)</formula>
    </cfRule>
    <cfRule type="expression" dxfId="2072" priority="13384">
      <formula>IF(RIGHT(TEXT(AE55,"0.#"),1)=".",TRUE,FALSE)</formula>
    </cfRule>
  </conditionalFormatting>
  <conditionalFormatting sqref="AI55">
    <cfRule type="expression" dxfId="2071" priority="13381">
      <formula>IF(RIGHT(TEXT(AI55,"0.#"),1)=".",FALSE,TRUE)</formula>
    </cfRule>
    <cfRule type="expression" dxfId="2070" priority="13382">
      <formula>IF(RIGHT(TEXT(AI55,"0.#"),1)=".",TRUE,FALSE)</formula>
    </cfRule>
  </conditionalFormatting>
  <conditionalFormatting sqref="AM34">
    <cfRule type="expression" dxfId="2069" priority="13461">
      <formula>IF(RIGHT(TEXT(AM34,"0.#"),1)=".",FALSE,TRUE)</formula>
    </cfRule>
    <cfRule type="expression" dxfId="2068" priority="13462">
      <formula>IF(RIGHT(TEXT(AM34,"0.#"),1)=".",TRUE,FALSE)</formula>
    </cfRule>
  </conditionalFormatting>
  <conditionalFormatting sqref="AE33">
    <cfRule type="expression" dxfId="2067" priority="13475">
      <formula>IF(RIGHT(TEXT(AE33,"0.#"),1)=".",FALSE,TRUE)</formula>
    </cfRule>
    <cfRule type="expression" dxfId="2066" priority="13476">
      <formula>IF(RIGHT(TEXT(AE33,"0.#"),1)=".",TRUE,FALSE)</formula>
    </cfRule>
  </conditionalFormatting>
  <conditionalFormatting sqref="AE34">
    <cfRule type="expression" dxfId="2065" priority="13473">
      <formula>IF(RIGHT(TEXT(AE34,"0.#"),1)=".",FALSE,TRUE)</formula>
    </cfRule>
    <cfRule type="expression" dxfId="2064" priority="13474">
      <formula>IF(RIGHT(TEXT(AE34,"0.#"),1)=".",TRUE,FALSE)</formula>
    </cfRule>
  </conditionalFormatting>
  <conditionalFormatting sqref="AI34">
    <cfRule type="expression" dxfId="2063" priority="13471">
      <formula>IF(RIGHT(TEXT(AI34,"0.#"),1)=".",FALSE,TRUE)</formula>
    </cfRule>
    <cfRule type="expression" dxfId="2062" priority="13472">
      <formula>IF(RIGHT(TEXT(AI34,"0.#"),1)=".",TRUE,FALSE)</formula>
    </cfRule>
  </conditionalFormatting>
  <conditionalFormatting sqref="AI33">
    <cfRule type="expression" dxfId="2061" priority="13469">
      <formula>IF(RIGHT(TEXT(AI33,"0.#"),1)=".",FALSE,TRUE)</formula>
    </cfRule>
    <cfRule type="expression" dxfId="2060" priority="13470">
      <formula>IF(RIGHT(TEXT(AI33,"0.#"),1)=".",TRUE,FALSE)</formula>
    </cfRule>
  </conditionalFormatting>
  <conditionalFormatting sqref="AI32">
    <cfRule type="expression" dxfId="2059" priority="13467">
      <formula>IF(RIGHT(TEXT(AI32,"0.#"),1)=".",FALSE,TRUE)</formula>
    </cfRule>
    <cfRule type="expression" dxfId="2058" priority="13468">
      <formula>IF(RIGHT(TEXT(AI32,"0.#"),1)=".",TRUE,FALSE)</formula>
    </cfRule>
  </conditionalFormatting>
  <conditionalFormatting sqref="AM32">
    <cfRule type="expression" dxfId="2057" priority="13465">
      <formula>IF(RIGHT(TEXT(AM32,"0.#"),1)=".",FALSE,TRUE)</formula>
    </cfRule>
    <cfRule type="expression" dxfId="2056" priority="13466">
      <formula>IF(RIGHT(TEXT(AM32,"0.#"),1)=".",TRUE,FALSE)</formula>
    </cfRule>
  </conditionalFormatting>
  <conditionalFormatting sqref="AM33">
    <cfRule type="expression" dxfId="2055" priority="13463">
      <formula>IF(RIGHT(TEXT(AM33,"0.#"),1)=".",FALSE,TRUE)</formula>
    </cfRule>
    <cfRule type="expression" dxfId="2054" priority="13464">
      <formula>IF(RIGHT(TEXT(AM33,"0.#"),1)=".",TRUE,FALSE)</formula>
    </cfRule>
  </conditionalFormatting>
  <conditionalFormatting sqref="AQ32:AQ34">
    <cfRule type="expression" dxfId="2053" priority="13455">
      <formula>IF(RIGHT(TEXT(AQ32,"0.#"),1)=".",FALSE,TRUE)</formula>
    </cfRule>
    <cfRule type="expression" dxfId="2052" priority="13456">
      <formula>IF(RIGHT(TEXT(AQ32,"0.#"),1)=".",TRUE,FALSE)</formula>
    </cfRule>
  </conditionalFormatting>
  <conditionalFormatting sqref="AU32:AU34">
    <cfRule type="expression" dxfId="2051" priority="13453">
      <formula>IF(RIGHT(TEXT(AU32,"0.#"),1)=".",FALSE,TRUE)</formula>
    </cfRule>
    <cfRule type="expression" dxfId="2050" priority="13454">
      <formula>IF(RIGHT(TEXT(AU32,"0.#"),1)=".",TRUE,FALSE)</formula>
    </cfRule>
  </conditionalFormatting>
  <conditionalFormatting sqref="AE53">
    <cfRule type="expression" dxfId="2049" priority="13387">
      <formula>IF(RIGHT(TEXT(AE53,"0.#"),1)=".",FALSE,TRUE)</formula>
    </cfRule>
    <cfRule type="expression" dxfId="2048" priority="13388">
      <formula>IF(RIGHT(TEXT(AE53,"0.#"),1)=".",TRUE,FALSE)</formula>
    </cfRule>
  </conditionalFormatting>
  <conditionalFormatting sqref="AE54">
    <cfRule type="expression" dxfId="2047" priority="13385">
      <formula>IF(RIGHT(TEXT(AE54,"0.#"),1)=".",FALSE,TRUE)</formula>
    </cfRule>
    <cfRule type="expression" dxfId="2046" priority="13386">
      <formula>IF(RIGHT(TEXT(AE54,"0.#"),1)=".",TRUE,FALSE)</formula>
    </cfRule>
  </conditionalFormatting>
  <conditionalFormatting sqref="AI54">
    <cfRule type="expression" dxfId="2045" priority="13379">
      <formula>IF(RIGHT(TEXT(AI54,"0.#"),1)=".",FALSE,TRUE)</formula>
    </cfRule>
    <cfRule type="expression" dxfId="2044" priority="13380">
      <formula>IF(RIGHT(TEXT(AI54,"0.#"),1)=".",TRUE,FALSE)</formula>
    </cfRule>
  </conditionalFormatting>
  <conditionalFormatting sqref="AI53">
    <cfRule type="expression" dxfId="2043" priority="13377">
      <formula>IF(RIGHT(TEXT(AI53,"0.#"),1)=".",FALSE,TRUE)</formula>
    </cfRule>
    <cfRule type="expression" dxfId="2042" priority="13378">
      <formula>IF(RIGHT(TEXT(AI53,"0.#"),1)=".",TRUE,FALSE)</formula>
    </cfRule>
  </conditionalFormatting>
  <conditionalFormatting sqref="AM53">
    <cfRule type="expression" dxfId="2041" priority="13375">
      <formula>IF(RIGHT(TEXT(AM53,"0.#"),1)=".",FALSE,TRUE)</formula>
    </cfRule>
    <cfRule type="expression" dxfId="2040" priority="13376">
      <formula>IF(RIGHT(TEXT(AM53,"0.#"),1)=".",TRUE,FALSE)</formula>
    </cfRule>
  </conditionalFormatting>
  <conditionalFormatting sqref="AM54">
    <cfRule type="expression" dxfId="2039" priority="13373">
      <formula>IF(RIGHT(TEXT(AM54,"0.#"),1)=".",FALSE,TRUE)</formula>
    </cfRule>
    <cfRule type="expression" dxfId="2038" priority="13374">
      <formula>IF(RIGHT(TEXT(AM54,"0.#"),1)=".",TRUE,FALSE)</formula>
    </cfRule>
  </conditionalFormatting>
  <conditionalFormatting sqref="AM55">
    <cfRule type="expression" dxfId="2037" priority="13371">
      <formula>IF(RIGHT(TEXT(AM55,"0.#"),1)=".",FALSE,TRUE)</formula>
    </cfRule>
    <cfRule type="expression" dxfId="2036" priority="13372">
      <formula>IF(RIGHT(TEXT(AM55,"0.#"),1)=".",TRUE,FALSE)</formula>
    </cfRule>
  </conditionalFormatting>
  <conditionalFormatting sqref="AE60">
    <cfRule type="expression" dxfId="2035" priority="13357">
      <formula>IF(RIGHT(TEXT(AE60,"0.#"),1)=".",FALSE,TRUE)</formula>
    </cfRule>
    <cfRule type="expression" dxfId="2034" priority="13358">
      <formula>IF(RIGHT(TEXT(AE60,"0.#"),1)=".",TRUE,FALSE)</formula>
    </cfRule>
  </conditionalFormatting>
  <conditionalFormatting sqref="AE61">
    <cfRule type="expression" dxfId="2033" priority="13355">
      <formula>IF(RIGHT(TEXT(AE61,"0.#"),1)=".",FALSE,TRUE)</formula>
    </cfRule>
    <cfRule type="expression" dxfId="2032" priority="13356">
      <formula>IF(RIGHT(TEXT(AE61,"0.#"),1)=".",TRUE,FALSE)</formula>
    </cfRule>
  </conditionalFormatting>
  <conditionalFormatting sqref="AE62">
    <cfRule type="expression" dxfId="2031" priority="13353">
      <formula>IF(RIGHT(TEXT(AE62,"0.#"),1)=".",FALSE,TRUE)</formula>
    </cfRule>
    <cfRule type="expression" dxfId="2030" priority="13354">
      <formula>IF(RIGHT(TEXT(AE62,"0.#"),1)=".",TRUE,FALSE)</formula>
    </cfRule>
  </conditionalFormatting>
  <conditionalFormatting sqref="AI62">
    <cfRule type="expression" dxfId="2029" priority="13351">
      <formula>IF(RIGHT(TEXT(AI62,"0.#"),1)=".",FALSE,TRUE)</formula>
    </cfRule>
    <cfRule type="expression" dxfId="2028" priority="13352">
      <formula>IF(RIGHT(TEXT(AI62,"0.#"),1)=".",TRUE,FALSE)</formula>
    </cfRule>
  </conditionalFormatting>
  <conditionalFormatting sqref="AI61">
    <cfRule type="expression" dxfId="2027" priority="13349">
      <formula>IF(RIGHT(TEXT(AI61,"0.#"),1)=".",FALSE,TRUE)</formula>
    </cfRule>
    <cfRule type="expression" dxfId="2026" priority="13350">
      <formula>IF(RIGHT(TEXT(AI61,"0.#"),1)=".",TRUE,FALSE)</formula>
    </cfRule>
  </conditionalFormatting>
  <conditionalFormatting sqref="AI60">
    <cfRule type="expression" dxfId="2025" priority="13347">
      <formula>IF(RIGHT(TEXT(AI60,"0.#"),1)=".",FALSE,TRUE)</formula>
    </cfRule>
    <cfRule type="expression" dxfId="2024" priority="13348">
      <formula>IF(RIGHT(TEXT(AI60,"0.#"),1)=".",TRUE,FALSE)</formula>
    </cfRule>
  </conditionalFormatting>
  <conditionalFormatting sqref="AM60">
    <cfRule type="expression" dxfId="2023" priority="13345">
      <formula>IF(RIGHT(TEXT(AM60,"0.#"),1)=".",FALSE,TRUE)</formula>
    </cfRule>
    <cfRule type="expression" dxfId="2022" priority="13346">
      <formula>IF(RIGHT(TEXT(AM60,"0.#"),1)=".",TRUE,FALSE)</formula>
    </cfRule>
  </conditionalFormatting>
  <conditionalFormatting sqref="AM61">
    <cfRule type="expression" dxfId="2021" priority="13343">
      <formula>IF(RIGHT(TEXT(AM61,"0.#"),1)=".",FALSE,TRUE)</formula>
    </cfRule>
    <cfRule type="expression" dxfId="2020" priority="13344">
      <formula>IF(RIGHT(TEXT(AM61,"0.#"),1)=".",TRUE,FALSE)</formula>
    </cfRule>
  </conditionalFormatting>
  <conditionalFormatting sqref="AM62">
    <cfRule type="expression" dxfId="2019" priority="13341">
      <formula>IF(RIGHT(TEXT(AM62,"0.#"),1)=".",FALSE,TRUE)</formula>
    </cfRule>
    <cfRule type="expression" dxfId="2018" priority="13342">
      <formula>IF(RIGHT(TEXT(AM62,"0.#"),1)=".",TRUE,FALSE)</formula>
    </cfRule>
  </conditionalFormatting>
  <conditionalFormatting sqref="AE87">
    <cfRule type="expression" dxfId="2017" priority="13327">
      <formula>IF(RIGHT(TEXT(AE87,"0.#"),1)=".",FALSE,TRUE)</formula>
    </cfRule>
    <cfRule type="expression" dxfId="2016" priority="13328">
      <formula>IF(RIGHT(TEXT(AE87,"0.#"),1)=".",TRUE,FALSE)</formula>
    </cfRule>
  </conditionalFormatting>
  <conditionalFormatting sqref="AE88">
    <cfRule type="expression" dxfId="2015" priority="13325">
      <formula>IF(RIGHT(TEXT(AE88,"0.#"),1)=".",FALSE,TRUE)</formula>
    </cfRule>
    <cfRule type="expression" dxfId="2014" priority="13326">
      <formula>IF(RIGHT(TEXT(AE88,"0.#"),1)=".",TRUE,FALSE)</formula>
    </cfRule>
  </conditionalFormatting>
  <conditionalFormatting sqref="AE89">
    <cfRule type="expression" dxfId="2013" priority="13323">
      <formula>IF(RIGHT(TEXT(AE89,"0.#"),1)=".",FALSE,TRUE)</formula>
    </cfRule>
    <cfRule type="expression" dxfId="2012" priority="13324">
      <formula>IF(RIGHT(TEXT(AE89,"0.#"),1)=".",TRUE,FALSE)</formula>
    </cfRule>
  </conditionalFormatting>
  <conditionalFormatting sqref="AI89">
    <cfRule type="expression" dxfId="2011" priority="13321">
      <formula>IF(RIGHT(TEXT(AI89,"0.#"),1)=".",FALSE,TRUE)</formula>
    </cfRule>
    <cfRule type="expression" dxfId="2010" priority="13322">
      <formula>IF(RIGHT(TEXT(AI89,"0.#"),1)=".",TRUE,FALSE)</formula>
    </cfRule>
  </conditionalFormatting>
  <conditionalFormatting sqref="AI88">
    <cfRule type="expression" dxfId="2009" priority="13319">
      <formula>IF(RIGHT(TEXT(AI88,"0.#"),1)=".",FALSE,TRUE)</formula>
    </cfRule>
    <cfRule type="expression" dxfId="2008" priority="13320">
      <formula>IF(RIGHT(TEXT(AI88,"0.#"),1)=".",TRUE,FALSE)</formula>
    </cfRule>
  </conditionalFormatting>
  <conditionalFormatting sqref="AI87">
    <cfRule type="expression" dxfId="2007" priority="13317">
      <formula>IF(RIGHT(TEXT(AI87,"0.#"),1)=".",FALSE,TRUE)</formula>
    </cfRule>
    <cfRule type="expression" dxfId="2006" priority="13318">
      <formula>IF(RIGHT(TEXT(AI87,"0.#"),1)=".",TRUE,FALSE)</formula>
    </cfRule>
  </conditionalFormatting>
  <conditionalFormatting sqref="AM88">
    <cfRule type="expression" dxfId="2005" priority="13313">
      <formula>IF(RIGHT(TEXT(AM88,"0.#"),1)=".",FALSE,TRUE)</formula>
    </cfRule>
    <cfRule type="expression" dxfId="2004" priority="13314">
      <formula>IF(RIGHT(TEXT(AM88,"0.#"),1)=".",TRUE,FALSE)</formula>
    </cfRule>
  </conditionalFormatting>
  <conditionalFormatting sqref="AM89">
    <cfRule type="expression" dxfId="2003" priority="13311">
      <formula>IF(RIGHT(TEXT(AM89,"0.#"),1)=".",FALSE,TRUE)</formula>
    </cfRule>
    <cfRule type="expression" dxfId="2002" priority="13312">
      <formula>IF(RIGHT(TEXT(AM89,"0.#"),1)=".",TRUE,FALSE)</formula>
    </cfRule>
  </conditionalFormatting>
  <conditionalFormatting sqref="AE92">
    <cfRule type="expression" dxfId="2001" priority="13297">
      <formula>IF(RIGHT(TEXT(AE92,"0.#"),1)=".",FALSE,TRUE)</formula>
    </cfRule>
    <cfRule type="expression" dxfId="2000" priority="13298">
      <formula>IF(RIGHT(TEXT(AE92,"0.#"),1)=".",TRUE,FALSE)</formula>
    </cfRule>
  </conditionalFormatting>
  <conditionalFormatting sqref="AE93">
    <cfRule type="expression" dxfId="1999" priority="13295">
      <formula>IF(RIGHT(TEXT(AE93,"0.#"),1)=".",FALSE,TRUE)</formula>
    </cfRule>
    <cfRule type="expression" dxfId="1998" priority="13296">
      <formula>IF(RIGHT(TEXT(AE93,"0.#"),1)=".",TRUE,FALSE)</formula>
    </cfRule>
  </conditionalFormatting>
  <conditionalFormatting sqref="AE94">
    <cfRule type="expression" dxfId="1997" priority="13293">
      <formula>IF(RIGHT(TEXT(AE94,"0.#"),1)=".",FALSE,TRUE)</formula>
    </cfRule>
    <cfRule type="expression" dxfId="1996" priority="13294">
      <formula>IF(RIGHT(TEXT(AE94,"0.#"),1)=".",TRUE,FALSE)</formula>
    </cfRule>
  </conditionalFormatting>
  <conditionalFormatting sqref="AI94">
    <cfRule type="expression" dxfId="1995" priority="13291">
      <formula>IF(RIGHT(TEXT(AI94,"0.#"),1)=".",FALSE,TRUE)</formula>
    </cfRule>
    <cfRule type="expression" dxfId="1994" priority="13292">
      <formula>IF(RIGHT(TEXT(AI94,"0.#"),1)=".",TRUE,FALSE)</formula>
    </cfRule>
  </conditionalFormatting>
  <conditionalFormatting sqref="AI93">
    <cfRule type="expression" dxfId="1993" priority="13289">
      <formula>IF(RIGHT(TEXT(AI93,"0.#"),1)=".",FALSE,TRUE)</formula>
    </cfRule>
    <cfRule type="expression" dxfId="1992" priority="13290">
      <formula>IF(RIGHT(TEXT(AI93,"0.#"),1)=".",TRUE,FALSE)</formula>
    </cfRule>
  </conditionalFormatting>
  <conditionalFormatting sqref="AI92">
    <cfRule type="expression" dxfId="1991" priority="13287">
      <formula>IF(RIGHT(TEXT(AI92,"0.#"),1)=".",FALSE,TRUE)</formula>
    </cfRule>
    <cfRule type="expression" dxfId="1990" priority="13288">
      <formula>IF(RIGHT(TEXT(AI92,"0.#"),1)=".",TRUE,FALSE)</formula>
    </cfRule>
  </conditionalFormatting>
  <conditionalFormatting sqref="AM92">
    <cfRule type="expression" dxfId="1989" priority="13285">
      <formula>IF(RIGHT(TEXT(AM92,"0.#"),1)=".",FALSE,TRUE)</formula>
    </cfRule>
    <cfRule type="expression" dxfId="1988" priority="13286">
      <formula>IF(RIGHT(TEXT(AM92,"0.#"),1)=".",TRUE,FALSE)</formula>
    </cfRule>
  </conditionalFormatting>
  <conditionalFormatting sqref="AM93">
    <cfRule type="expression" dxfId="1987" priority="13283">
      <formula>IF(RIGHT(TEXT(AM93,"0.#"),1)=".",FALSE,TRUE)</formula>
    </cfRule>
    <cfRule type="expression" dxfId="1986" priority="13284">
      <formula>IF(RIGHT(TEXT(AM93,"0.#"),1)=".",TRUE,FALSE)</formula>
    </cfRule>
  </conditionalFormatting>
  <conditionalFormatting sqref="AM94">
    <cfRule type="expression" dxfId="1985" priority="13281">
      <formula>IF(RIGHT(TEXT(AM94,"0.#"),1)=".",FALSE,TRUE)</formula>
    </cfRule>
    <cfRule type="expression" dxfId="1984" priority="13282">
      <formula>IF(RIGHT(TEXT(AM94,"0.#"),1)=".",TRUE,FALSE)</formula>
    </cfRule>
  </conditionalFormatting>
  <conditionalFormatting sqref="AE97">
    <cfRule type="expression" dxfId="1983" priority="13267">
      <formula>IF(RIGHT(TEXT(AE97,"0.#"),1)=".",FALSE,TRUE)</formula>
    </cfRule>
    <cfRule type="expression" dxfId="1982" priority="13268">
      <formula>IF(RIGHT(TEXT(AE97,"0.#"),1)=".",TRUE,FALSE)</formula>
    </cfRule>
  </conditionalFormatting>
  <conditionalFormatting sqref="AE98">
    <cfRule type="expression" dxfId="1981" priority="13265">
      <formula>IF(RIGHT(TEXT(AE98,"0.#"),1)=".",FALSE,TRUE)</formula>
    </cfRule>
    <cfRule type="expression" dxfId="1980" priority="13266">
      <formula>IF(RIGHT(TEXT(AE98,"0.#"),1)=".",TRUE,FALSE)</formula>
    </cfRule>
  </conditionalFormatting>
  <conditionalFormatting sqref="AE99">
    <cfRule type="expression" dxfId="1979" priority="13263">
      <formula>IF(RIGHT(TEXT(AE99,"0.#"),1)=".",FALSE,TRUE)</formula>
    </cfRule>
    <cfRule type="expression" dxfId="1978" priority="13264">
      <formula>IF(RIGHT(TEXT(AE99,"0.#"),1)=".",TRUE,FALSE)</formula>
    </cfRule>
  </conditionalFormatting>
  <conditionalFormatting sqref="AI99">
    <cfRule type="expression" dxfId="1977" priority="13261">
      <formula>IF(RIGHT(TEXT(AI99,"0.#"),1)=".",FALSE,TRUE)</formula>
    </cfRule>
    <cfRule type="expression" dxfId="1976" priority="13262">
      <formula>IF(RIGHT(TEXT(AI99,"0.#"),1)=".",TRUE,FALSE)</formula>
    </cfRule>
  </conditionalFormatting>
  <conditionalFormatting sqref="AI98">
    <cfRule type="expression" dxfId="1975" priority="13259">
      <formula>IF(RIGHT(TEXT(AI98,"0.#"),1)=".",FALSE,TRUE)</formula>
    </cfRule>
    <cfRule type="expression" dxfId="1974" priority="13260">
      <formula>IF(RIGHT(TEXT(AI98,"0.#"),1)=".",TRUE,FALSE)</formula>
    </cfRule>
  </conditionalFormatting>
  <conditionalFormatting sqref="AI97">
    <cfRule type="expression" dxfId="1973" priority="13257">
      <formula>IF(RIGHT(TEXT(AI97,"0.#"),1)=".",FALSE,TRUE)</formula>
    </cfRule>
    <cfRule type="expression" dxfId="1972" priority="13258">
      <formula>IF(RIGHT(TEXT(AI97,"0.#"),1)=".",TRUE,FALSE)</formula>
    </cfRule>
  </conditionalFormatting>
  <conditionalFormatting sqref="AM97">
    <cfRule type="expression" dxfId="1971" priority="13255">
      <formula>IF(RIGHT(TEXT(AM97,"0.#"),1)=".",FALSE,TRUE)</formula>
    </cfRule>
    <cfRule type="expression" dxfId="1970" priority="13256">
      <formula>IF(RIGHT(TEXT(AM97,"0.#"),1)=".",TRUE,FALSE)</formula>
    </cfRule>
  </conditionalFormatting>
  <conditionalFormatting sqref="AM98">
    <cfRule type="expression" dxfId="1969" priority="13253">
      <formula>IF(RIGHT(TEXT(AM98,"0.#"),1)=".",FALSE,TRUE)</formula>
    </cfRule>
    <cfRule type="expression" dxfId="1968" priority="13254">
      <formula>IF(RIGHT(TEXT(AM98,"0.#"),1)=".",TRUE,FALSE)</formula>
    </cfRule>
  </conditionalFormatting>
  <conditionalFormatting sqref="AM99">
    <cfRule type="expression" dxfId="1967" priority="13251">
      <formula>IF(RIGHT(TEXT(AM99,"0.#"),1)=".",FALSE,TRUE)</formula>
    </cfRule>
    <cfRule type="expression" dxfId="1966" priority="13252">
      <formula>IF(RIGHT(TEXT(AM99,"0.#"),1)=".",TRUE,FALSE)</formula>
    </cfRule>
  </conditionalFormatting>
  <conditionalFormatting sqref="AI101">
    <cfRule type="expression" dxfId="1965" priority="13237">
      <formula>IF(RIGHT(TEXT(AI101,"0.#"),1)=".",FALSE,TRUE)</formula>
    </cfRule>
    <cfRule type="expression" dxfId="1964" priority="13238">
      <formula>IF(RIGHT(TEXT(AI101,"0.#"),1)=".",TRUE,FALSE)</formula>
    </cfRule>
  </conditionalFormatting>
  <conditionalFormatting sqref="AM101">
    <cfRule type="expression" dxfId="1963" priority="13235">
      <formula>IF(RIGHT(TEXT(AM101,"0.#"),1)=".",FALSE,TRUE)</formula>
    </cfRule>
    <cfRule type="expression" dxfId="1962" priority="13236">
      <formula>IF(RIGHT(TEXT(AM101,"0.#"),1)=".",TRUE,FALSE)</formula>
    </cfRule>
  </conditionalFormatting>
  <conditionalFormatting sqref="AE102">
    <cfRule type="expression" dxfId="1961" priority="13233">
      <formula>IF(RIGHT(TEXT(AE102,"0.#"),1)=".",FALSE,TRUE)</formula>
    </cfRule>
    <cfRule type="expression" dxfId="1960" priority="13234">
      <formula>IF(RIGHT(TEXT(AE102,"0.#"),1)=".",TRUE,FALSE)</formula>
    </cfRule>
  </conditionalFormatting>
  <conditionalFormatting sqref="AI102">
    <cfRule type="expression" dxfId="1959" priority="13231">
      <formula>IF(RIGHT(TEXT(AI102,"0.#"),1)=".",FALSE,TRUE)</formula>
    </cfRule>
    <cfRule type="expression" dxfId="1958" priority="13232">
      <formula>IF(RIGHT(TEXT(AI102,"0.#"),1)=".",TRUE,FALSE)</formula>
    </cfRule>
  </conditionalFormatting>
  <conditionalFormatting sqref="AM102">
    <cfRule type="expression" dxfId="1957" priority="13229">
      <formula>IF(RIGHT(TEXT(AM102,"0.#"),1)=".",FALSE,TRUE)</formula>
    </cfRule>
    <cfRule type="expression" dxfId="1956" priority="13230">
      <formula>IF(RIGHT(TEXT(AM102,"0.#"),1)=".",TRUE,FALSE)</formula>
    </cfRule>
  </conditionalFormatting>
  <conditionalFormatting sqref="AQ102">
    <cfRule type="expression" dxfId="1955" priority="13227">
      <formula>IF(RIGHT(TEXT(AQ102,"0.#"),1)=".",FALSE,TRUE)</formula>
    </cfRule>
    <cfRule type="expression" dxfId="1954" priority="13228">
      <formula>IF(RIGHT(TEXT(AQ102,"0.#"),1)=".",TRUE,FALSE)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47:AO874">
    <cfRule type="expression" dxfId="1811" priority="6639">
      <formula>IF(AND(AL847&gt;=0, RIGHT(TEXT(AL847,"0.#"),1)&lt;&gt;"."),TRUE,FALSE)</formula>
    </cfRule>
    <cfRule type="expression" dxfId="1810" priority="6640">
      <formula>IF(AND(AL847&gt;=0, RIGHT(TEXT(AL847,"0.#"),1)="."),TRUE,FALSE)</formula>
    </cfRule>
    <cfRule type="expression" dxfId="1809" priority="6641">
      <formula>IF(AND(AL847&lt;0, RIGHT(TEXT(AL847,"0.#"),1)&lt;&gt;"."),TRUE,FALSE)</formula>
    </cfRule>
    <cfRule type="expression" dxfId="1808" priority="6642">
      <formula>IF(AND(AL847&lt;0, RIGHT(TEXT(AL847,"0.#"),1)="."),TRUE,FALSE)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47:Y874">
    <cfRule type="expression" dxfId="1737" priority="2967">
      <formula>IF(RIGHT(TEXT(Y847,"0.#"),1)=".",FALSE,TRUE)</formula>
    </cfRule>
    <cfRule type="expression" dxfId="1736" priority="2968">
      <formula>IF(RIGHT(TEXT(Y847,"0.#"),1)=".",TRUE,FALSE)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10:AO1139">
    <cfRule type="expression" dxfId="1707" priority="2873">
      <formula>IF(AND(AL1110&gt;=0, RIGHT(TEXT(AL1110,"0.#"),1)&lt;&gt;"."),TRUE,FALSE)</formula>
    </cfRule>
    <cfRule type="expression" dxfId="1706" priority="2874">
      <formula>IF(AND(AL1110&gt;=0, RIGHT(TEXT(AL1110,"0.#"),1)="."),TRUE,FALSE)</formula>
    </cfRule>
    <cfRule type="expression" dxfId="1705" priority="2875">
      <formula>IF(AND(AL1110&lt;0, RIGHT(TEXT(AL1110,"0.#"),1)&lt;&gt;"."),TRUE,FALSE)</formula>
    </cfRule>
    <cfRule type="expression" dxfId="1704" priority="2876">
      <formula>IF(AND(AL1110&lt;0, RIGHT(TEXT(AL1110,"0.#"),1)="."),TRUE,FALSE)</formula>
    </cfRule>
  </conditionalFormatting>
  <conditionalFormatting sqref="Y1110:Y1139">
    <cfRule type="expression" dxfId="1703" priority="2871">
      <formula>IF(RIGHT(TEXT(Y1110,"0.#"),1)=".",FALSE,TRUE)</formula>
    </cfRule>
    <cfRule type="expression" dxfId="1702" priority="2872">
      <formula>IF(RIGHT(TEXT(Y1110,"0.#"),1)=".",TRUE,FALSE)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46:AO846">
    <cfRule type="expression" dxfId="1693" priority="2825">
      <formula>IF(AND(AL846&gt;=0, RIGHT(TEXT(AL846,"0.#"),1)&lt;&gt;"."),TRUE,FALSE)</formula>
    </cfRule>
    <cfRule type="expression" dxfId="1692" priority="2826">
      <formula>IF(AND(AL846&gt;=0, RIGHT(TEXT(AL846,"0.#"),1)="."),TRUE,FALSE)</formula>
    </cfRule>
    <cfRule type="expression" dxfId="1691" priority="2827">
      <formula>IF(AND(AL846&lt;0, RIGHT(TEXT(AL846,"0.#"),1)&lt;&gt;"."),TRUE,FALSE)</formula>
    </cfRule>
    <cfRule type="expression" dxfId="1690" priority="2828">
      <formula>IF(AND(AL846&lt;0, RIGHT(TEXT(AL846,"0.#"),1)="."),TRUE,FALSE)</formula>
    </cfRule>
  </conditionalFormatting>
  <conditionalFormatting sqref="Y846">
    <cfRule type="expression" dxfId="1689" priority="2823">
      <formula>IF(RIGHT(TEXT(Y846,"0.#"),1)=".",FALSE,TRUE)</formula>
    </cfRule>
    <cfRule type="expression" dxfId="1688" priority="2824">
      <formula>IF(RIGHT(TEXT(Y846,"0.#"),1)=".",TRUE,FALSE)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80:Y907">
    <cfRule type="expression" dxfId="1371" priority="2083">
      <formula>IF(RIGHT(TEXT(Y880,"0.#"),1)=".",FALSE,TRUE)</formula>
    </cfRule>
    <cfRule type="expression" dxfId="1370" priority="2084">
      <formula>IF(RIGHT(TEXT(Y880,"0.#"),1)=".",TRUE,FALSE)</formula>
    </cfRule>
  </conditionalFormatting>
  <conditionalFormatting sqref="Y879">
    <cfRule type="expression" dxfId="1369" priority="2077">
      <formula>IF(RIGHT(TEXT(Y879,"0.#"),1)=".",FALSE,TRUE)</formula>
    </cfRule>
    <cfRule type="expression" dxfId="1368" priority="2078">
      <formula>IF(RIGHT(TEXT(Y879,"0.#"),1)=".",TRUE,FALSE)</formula>
    </cfRule>
  </conditionalFormatting>
  <conditionalFormatting sqref="Y913:Y940">
    <cfRule type="expression" dxfId="1367" priority="2071">
      <formula>IF(RIGHT(TEXT(Y913,"0.#"),1)=".",FALSE,TRUE)</formula>
    </cfRule>
    <cfRule type="expression" dxfId="1366" priority="2072">
      <formula>IF(RIGHT(TEXT(Y913,"0.#"),1)=".",TRUE,FALSE)</formula>
    </cfRule>
  </conditionalFormatting>
  <conditionalFormatting sqref="Y911:Y912">
    <cfRule type="expression" dxfId="1365" priority="2065">
      <formula>IF(RIGHT(TEXT(Y911,"0.#"),1)=".",FALSE,TRUE)</formula>
    </cfRule>
    <cfRule type="expression" dxfId="1364" priority="2066">
      <formula>IF(RIGHT(TEXT(Y911,"0.#"),1)=".",TRUE,FALSE)</formula>
    </cfRule>
  </conditionalFormatting>
  <conditionalFormatting sqref="Y946:Y973">
    <cfRule type="expression" dxfId="1363" priority="2059">
      <formula>IF(RIGHT(TEXT(Y946,"0.#"),1)=".",FALSE,TRUE)</formula>
    </cfRule>
    <cfRule type="expression" dxfId="1362" priority="2060">
      <formula>IF(RIGHT(TEXT(Y946,"0.#"),1)=".",TRUE,FALSE)</formula>
    </cfRule>
  </conditionalFormatting>
  <conditionalFormatting sqref="Y944:Y945">
    <cfRule type="expression" dxfId="1361" priority="2053">
      <formula>IF(RIGHT(TEXT(Y944,"0.#"),1)=".",FALSE,TRUE)</formula>
    </cfRule>
    <cfRule type="expression" dxfId="1360" priority="2054">
      <formula>IF(RIGHT(TEXT(Y944,"0.#"),1)=".",TRUE,FALSE)</formula>
    </cfRule>
  </conditionalFormatting>
  <conditionalFormatting sqref="Y979:Y1006">
    <cfRule type="expression" dxfId="1359" priority="2047">
      <formula>IF(RIGHT(TEXT(Y979,"0.#"),1)=".",FALSE,TRUE)</formula>
    </cfRule>
    <cfRule type="expression" dxfId="1358" priority="2048">
      <formula>IF(RIGHT(TEXT(Y979,"0.#"),1)=".",TRUE,FALSE)</formula>
    </cfRule>
  </conditionalFormatting>
  <conditionalFormatting sqref="Y977:Y978">
    <cfRule type="expression" dxfId="1357" priority="2041">
      <formula>IF(RIGHT(TEXT(Y977,"0.#"),1)=".",FALSE,TRUE)</formula>
    </cfRule>
    <cfRule type="expression" dxfId="1356" priority="2042">
      <formula>IF(RIGHT(TEXT(Y977,"0.#"),1)=".",TRUE,FALSE)</formula>
    </cfRule>
  </conditionalFormatting>
  <conditionalFormatting sqref="Y1012:Y1039">
    <cfRule type="expression" dxfId="1355" priority="2035">
      <formula>IF(RIGHT(TEXT(Y1012,"0.#"),1)=".",FALSE,TRUE)</formula>
    </cfRule>
    <cfRule type="expression" dxfId="1354" priority="2036">
      <formula>IF(RIGHT(TEXT(Y1012,"0.#"),1)=".",TRUE,FALSE)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80:AO907">
    <cfRule type="expression" dxfId="1273" priority="2085">
      <formula>IF(AND(AL880&gt;=0, RIGHT(TEXT(AL880,"0.#"),1)&lt;&gt;"."),TRUE,FALSE)</formula>
    </cfRule>
    <cfRule type="expression" dxfId="1272" priority="2086">
      <formula>IF(AND(AL880&gt;=0, RIGHT(TEXT(AL880,"0.#"),1)="."),TRUE,FALSE)</formula>
    </cfRule>
    <cfRule type="expression" dxfId="1271" priority="2087">
      <formula>IF(AND(AL880&lt;0, RIGHT(TEXT(AL880,"0.#"),1)&lt;&gt;"."),TRUE,FALSE)</formula>
    </cfRule>
    <cfRule type="expression" dxfId="1270" priority="2088">
      <formula>IF(AND(AL880&lt;0, RIGHT(TEXT(AL880,"0.#"),1)="."),TRUE,FALSE)</formula>
    </cfRule>
  </conditionalFormatting>
  <conditionalFormatting sqref="AL879:AO879">
    <cfRule type="expression" dxfId="1269" priority="2079">
      <formula>IF(AND(AL879&gt;=0, RIGHT(TEXT(AL879,"0.#"),1)&lt;&gt;"."),TRUE,FALSE)</formula>
    </cfRule>
    <cfRule type="expression" dxfId="1268" priority="2080">
      <formula>IF(AND(AL879&gt;=0, RIGHT(TEXT(AL879,"0.#"),1)="."),TRUE,FALSE)</formula>
    </cfRule>
    <cfRule type="expression" dxfId="1267" priority="2081">
      <formula>IF(AND(AL879&lt;0, RIGHT(TEXT(AL879,"0.#"),1)&lt;&gt;"."),TRUE,FALSE)</formula>
    </cfRule>
    <cfRule type="expression" dxfId="1266" priority="2082">
      <formula>IF(AND(AL879&lt;0, RIGHT(TEXT(AL879,"0.#"),1)="."),TRUE,FALSE)</formula>
    </cfRule>
  </conditionalFormatting>
  <conditionalFormatting sqref="AL913:AO940">
    <cfRule type="expression" dxfId="1265" priority="2073">
      <formula>IF(AND(AL913&gt;=0, RIGHT(TEXT(AL913,"0.#"),1)&lt;&gt;"."),TRUE,FALSE)</formula>
    </cfRule>
    <cfRule type="expression" dxfId="1264" priority="2074">
      <formula>IF(AND(AL913&gt;=0, RIGHT(TEXT(AL913,"0.#"),1)="."),TRUE,FALSE)</formula>
    </cfRule>
    <cfRule type="expression" dxfId="1263" priority="2075">
      <formula>IF(AND(AL913&lt;0, RIGHT(TEXT(AL913,"0.#"),1)&lt;&gt;"."),TRUE,FALSE)</formula>
    </cfRule>
    <cfRule type="expression" dxfId="1262" priority="2076">
      <formula>IF(AND(AL913&lt;0, RIGHT(TEXT(AL913,"0.#"),1)="."),TRUE,FALSE)</formula>
    </cfRule>
  </conditionalFormatting>
  <conditionalFormatting sqref="AL911:AO912">
    <cfRule type="expression" dxfId="1261" priority="2067">
      <formula>IF(AND(AL911&gt;=0, RIGHT(TEXT(AL911,"0.#"),1)&lt;&gt;"."),TRUE,FALSE)</formula>
    </cfRule>
    <cfRule type="expression" dxfId="1260" priority="2068">
      <formula>IF(AND(AL911&gt;=0, RIGHT(TEXT(AL911,"0.#"),1)="."),TRUE,FALSE)</formula>
    </cfRule>
    <cfRule type="expression" dxfId="1259" priority="2069">
      <formula>IF(AND(AL911&lt;0, RIGHT(TEXT(AL911,"0.#"),1)&lt;&gt;"."),TRUE,FALSE)</formula>
    </cfRule>
    <cfRule type="expression" dxfId="1258" priority="2070">
      <formula>IF(AND(AL911&lt;0, RIGHT(TEXT(AL911,"0.#"),1)="."),TRUE,FALSE)</formula>
    </cfRule>
  </conditionalFormatting>
  <conditionalFormatting sqref="AL946:AO973">
    <cfRule type="expression" dxfId="1257" priority="2061">
      <formula>IF(AND(AL946&gt;=0, RIGHT(TEXT(AL946,"0.#"),1)&lt;&gt;"."),TRUE,FALSE)</formula>
    </cfRule>
    <cfRule type="expression" dxfId="1256" priority="2062">
      <formula>IF(AND(AL946&gt;=0, RIGHT(TEXT(AL946,"0.#"),1)="."),TRUE,FALSE)</formula>
    </cfRule>
    <cfRule type="expression" dxfId="1255" priority="2063">
      <formula>IF(AND(AL946&lt;0, RIGHT(TEXT(AL946,"0.#"),1)&lt;&gt;"."),TRUE,FALSE)</formula>
    </cfRule>
    <cfRule type="expression" dxfId="1254" priority="2064">
      <formula>IF(AND(AL946&lt;0, RIGHT(TEXT(AL946,"0.#"),1)="."),TRUE,FALSE)</formula>
    </cfRule>
  </conditionalFormatting>
  <conditionalFormatting sqref="AL944:AO945">
    <cfRule type="expression" dxfId="1253" priority="2055">
      <formula>IF(AND(AL944&gt;=0, RIGHT(TEXT(AL944,"0.#"),1)&lt;&gt;"."),TRUE,FALSE)</formula>
    </cfRule>
    <cfRule type="expression" dxfId="1252" priority="2056">
      <formula>IF(AND(AL944&gt;=0, RIGHT(TEXT(AL944,"0.#"),1)="."),TRUE,FALSE)</formula>
    </cfRule>
    <cfRule type="expression" dxfId="1251" priority="2057">
      <formula>IF(AND(AL944&lt;0, RIGHT(TEXT(AL944,"0.#"),1)&lt;&gt;"."),TRUE,FALSE)</formula>
    </cfRule>
    <cfRule type="expression" dxfId="1250" priority="2058">
      <formula>IF(AND(AL944&lt;0, RIGHT(TEXT(AL944,"0.#"),1)="."),TRUE,FALSE)</formula>
    </cfRule>
  </conditionalFormatting>
  <conditionalFormatting sqref="AL979:AO1006">
    <cfRule type="expression" dxfId="1249" priority="2049">
      <formula>IF(AND(AL979&gt;=0, RIGHT(TEXT(AL979,"0.#"),1)&lt;&gt;"."),TRUE,FALSE)</formula>
    </cfRule>
    <cfRule type="expression" dxfId="1248" priority="2050">
      <formula>IF(AND(AL979&gt;=0, RIGHT(TEXT(AL979,"0.#"),1)="."),TRUE,FALSE)</formula>
    </cfRule>
    <cfRule type="expression" dxfId="1247" priority="2051">
      <formula>IF(AND(AL979&lt;0, RIGHT(TEXT(AL979,"0.#"),1)&lt;&gt;"."),TRUE,FALSE)</formula>
    </cfRule>
    <cfRule type="expression" dxfId="1246" priority="2052">
      <formula>IF(AND(AL979&lt;0, RIGHT(TEXT(AL979,"0.#"),1)="."),TRUE,FALSE)</formula>
    </cfRule>
  </conditionalFormatting>
  <conditionalFormatting sqref="AL977:AO978">
    <cfRule type="expression" dxfId="1245" priority="2043">
      <formula>IF(AND(AL977&gt;=0, RIGHT(TEXT(AL977,"0.#"),1)&lt;&gt;"."),TRUE,FALSE)</formula>
    </cfRule>
    <cfRule type="expression" dxfId="1244" priority="2044">
      <formula>IF(AND(AL977&gt;=0, RIGHT(TEXT(AL977,"0.#"),1)="."),TRUE,FALSE)</formula>
    </cfRule>
    <cfRule type="expression" dxfId="1243" priority="2045">
      <formula>IF(AND(AL977&lt;0, RIGHT(TEXT(AL977,"0.#"),1)&lt;&gt;"."),TRUE,FALSE)</formula>
    </cfRule>
    <cfRule type="expression" dxfId="1242" priority="2046">
      <formula>IF(AND(AL977&lt;0, RIGHT(TEXT(AL977,"0.#"),1)="."),TRUE,FALSE)</formula>
    </cfRule>
  </conditionalFormatting>
  <conditionalFormatting sqref="AL1012:AO1039">
    <cfRule type="expression" dxfId="1241" priority="2037">
      <formula>IF(AND(AL1012&gt;=0, RIGHT(TEXT(AL1012,"0.#"),1)&lt;&gt;"."),TRUE,FALSE)</formula>
    </cfRule>
    <cfRule type="expression" dxfId="1240" priority="2038">
      <formula>IF(AND(AL1012&gt;=0, RIGHT(TEXT(AL1012,"0.#"),1)="."),TRUE,FALSE)</formula>
    </cfRule>
    <cfRule type="expression" dxfId="1239" priority="2039">
      <formula>IF(AND(AL1012&lt;0, RIGHT(TEXT(AL1012,"0.#"),1)&lt;&gt;"."),TRUE,FALSE)</formula>
    </cfRule>
    <cfRule type="expression" dxfId="1238" priority="2040">
      <formula>IF(AND(AL1012&lt;0, RIGHT(TEXT(AL1012,"0.#"),1)="."),TRUE,FALSE)</formula>
    </cfRule>
  </conditionalFormatting>
  <conditionalFormatting sqref="AL1010:AO1011">
    <cfRule type="expression" dxfId="1237" priority="2031">
      <formula>IF(AND(AL1010&gt;=0, RIGHT(TEXT(AL1010,"0.#"),1)&lt;&gt;"."),TRUE,FALSE)</formula>
    </cfRule>
    <cfRule type="expression" dxfId="1236" priority="2032">
      <formula>IF(AND(AL1010&gt;=0, RIGHT(TEXT(AL1010,"0.#"),1)="."),TRUE,FALSE)</formula>
    </cfRule>
    <cfRule type="expression" dxfId="1235" priority="2033">
      <formula>IF(AND(AL1010&lt;0, RIGHT(TEXT(AL1010,"0.#"),1)&lt;&gt;"."),TRUE,FALSE)</formula>
    </cfRule>
    <cfRule type="expression" dxfId="1234" priority="2034">
      <formula>IF(AND(AL1010&lt;0, RIGHT(TEXT(AL1010,"0.#"),1)="."),TRUE,FALSE)</formula>
    </cfRule>
  </conditionalFormatting>
  <conditionalFormatting sqref="Y1010:Y1011">
    <cfRule type="expression" dxfId="1233" priority="2029">
      <formula>IF(RIGHT(TEXT(Y1010,"0.#"),1)=".",FALSE,TRUE)</formula>
    </cfRule>
    <cfRule type="expression" dxfId="1232" priority="2030">
      <formula>IF(RIGHT(TEXT(Y1010,"0.#"),1)=".",TRUE,FALSE)</formula>
    </cfRule>
  </conditionalFormatting>
  <conditionalFormatting sqref="AL1045:AO1072">
    <cfRule type="expression" dxfId="1231" priority="2025">
      <formula>IF(AND(AL1045&gt;=0, RIGHT(TEXT(AL1045,"0.#"),1)&lt;&gt;"."),TRUE,FALSE)</formula>
    </cfRule>
    <cfRule type="expression" dxfId="1230" priority="2026">
      <formula>IF(AND(AL1045&gt;=0, RIGHT(TEXT(AL1045,"0.#"),1)="."),TRUE,FALSE)</formula>
    </cfRule>
    <cfRule type="expression" dxfId="1229" priority="2027">
      <formula>IF(AND(AL1045&lt;0, RIGHT(TEXT(AL1045,"0.#"),1)&lt;&gt;"."),TRUE,FALSE)</formula>
    </cfRule>
    <cfRule type="expression" dxfId="1228" priority="2028">
      <formula>IF(AND(AL1045&lt;0, RIGHT(TEXT(AL1045,"0.#"),1)="."),TRUE,FALSE)</formula>
    </cfRule>
  </conditionalFormatting>
  <conditionalFormatting sqref="Y1045:Y1072">
    <cfRule type="expression" dxfId="1227" priority="2023">
      <formula>IF(RIGHT(TEXT(Y1045,"0.#"),1)=".",FALSE,TRUE)</formula>
    </cfRule>
    <cfRule type="expression" dxfId="1226" priority="2024">
      <formula>IF(RIGHT(TEXT(Y1045,"0.#"),1)=".",TRUE,FALSE)</formula>
    </cfRule>
  </conditionalFormatting>
  <conditionalFormatting sqref="AL1043:AO1044">
    <cfRule type="expression" dxfId="1225" priority="2019">
      <formula>IF(AND(AL1043&gt;=0, RIGHT(TEXT(AL1043,"0.#"),1)&lt;&gt;"."),TRUE,FALSE)</formula>
    </cfRule>
    <cfRule type="expression" dxfId="1224" priority="2020">
      <formula>IF(AND(AL1043&gt;=0, RIGHT(TEXT(AL1043,"0.#"),1)="."),TRUE,FALSE)</formula>
    </cfRule>
    <cfRule type="expression" dxfId="1223" priority="2021">
      <formula>IF(AND(AL1043&lt;0, RIGHT(TEXT(AL1043,"0.#"),1)&lt;&gt;"."),TRUE,FALSE)</formula>
    </cfRule>
    <cfRule type="expression" dxfId="1222" priority="2022">
      <formula>IF(AND(AL1043&lt;0, RIGHT(TEXT(AL1043,"0.#"),1)="."),TRUE,FALSE)</formula>
    </cfRule>
  </conditionalFormatting>
  <conditionalFormatting sqref="Y1043:Y1044">
    <cfRule type="expression" dxfId="1221" priority="2017">
      <formula>IF(RIGHT(TEXT(Y1043,"0.#"),1)=".",FALSE,TRUE)</formula>
    </cfRule>
    <cfRule type="expression" dxfId="1220" priority="2018">
      <formula>IF(RIGHT(TEXT(Y1043,"0.#"),1)=".",TRUE,FALSE)</formula>
    </cfRule>
  </conditionalFormatting>
  <conditionalFormatting sqref="AL1078:AO1105">
    <cfRule type="expression" dxfId="1219" priority="2013">
      <formula>IF(AND(AL1078&gt;=0, RIGHT(TEXT(AL1078,"0.#"),1)&lt;&gt;"."),TRUE,FALSE)</formula>
    </cfRule>
    <cfRule type="expression" dxfId="1218" priority="2014">
      <formula>IF(AND(AL1078&gt;=0, RIGHT(TEXT(AL1078,"0.#"),1)="."),TRUE,FALSE)</formula>
    </cfRule>
    <cfRule type="expression" dxfId="1217" priority="2015">
      <formula>IF(AND(AL1078&lt;0, RIGHT(TEXT(AL1078,"0.#"),1)&lt;&gt;"."),TRUE,FALSE)</formula>
    </cfRule>
    <cfRule type="expression" dxfId="1216" priority="2016">
      <formula>IF(AND(AL1078&lt;0, RIGHT(TEXT(AL1078,"0.#"),1)="."),TRUE,FALSE)</formula>
    </cfRule>
  </conditionalFormatting>
  <conditionalFormatting sqref="Y1078:Y1105">
    <cfRule type="expression" dxfId="1215" priority="2011">
      <formula>IF(RIGHT(TEXT(Y1078,"0.#"),1)=".",FALSE,TRUE)</formula>
    </cfRule>
    <cfRule type="expression" dxfId="1214" priority="2012">
      <formula>IF(RIGHT(TEXT(Y1078,"0.#"),1)=".",TRUE,FALSE)</formula>
    </cfRule>
  </conditionalFormatting>
  <conditionalFormatting sqref="AL1076:AO1077">
    <cfRule type="expression" dxfId="1213" priority="2007">
      <formula>IF(AND(AL1076&gt;=0, RIGHT(TEXT(AL1076,"0.#"),1)&lt;&gt;"."),TRUE,FALSE)</formula>
    </cfRule>
    <cfRule type="expression" dxfId="1212" priority="2008">
      <formula>IF(AND(AL1076&gt;=0, RIGHT(TEXT(AL1076,"0.#"),1)="."),TRUE,FALSE)</formula>
    </cfRule>
    <cfRule type="expression" dxfId="1211" priority="2009">
      <formula>IF(AND(AL1076&lt;0, RIGHT(TEXT(AL1076,"0.#"),1)&lt;&gt;"."),TRUE,FALSE)</formula>
    </cfRule>
    <cfRule type="expression" dxfId="1210" priority="2010">
      <formula>IF(AND(AL1076&lt;0, RIGHT(TEXT(AL1076,"0.#"),1)="."),TRUE,FALSE)</formula>
    </cfRule>
  </conditionalFormatting>
  <conditionalFormatting sqref="Y1076:Y1077">
    <cfRule type="expression" dxfId="1209" priority="2005">
      <formula>IF(RIGHT(TEXT(Y1076,"0.#"),1)=".",FALSE,TRUE)</formula>
    </cfRule>
    <cfRule type="expression" dxfId="1208" priority="2006">
      <formula>IF(RIGHT(TEXT(Y1076,"0.#"),1)=".",TRUE,FALSE)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Y789">
    <cfRule type="expression" dxfId="13" priority="13">
      <formula>IF(RIGHT(TEXT(Y789,"0.#"),1)=".",FALSE,TRUE)</formula>
    </cfRule>
    <cfRule type="expression" dxfId="12" priority="14">
      <formula>IF(RIGHT(TEXT(Y789,"0.#"),1)=".",TRUE,FALSE)</formula>
    </cfRule>
  </conditionalFormatting>
  <conditionalFormatting sqref="AL845:AO845">
    <cfRule type="expression" dxfId="11" priority="9">
      <formula>IF(AND(AL845&gt;=0, RIGHT(TEXT(AL845,"0.#"),1)&lt;&gt;"."),TRUE,FALSE)</formula>
    </cfRule>
    <cfRule type="expression" dxfId="10" priority="10">
      <formula>IF(AND(AL845&gt;=0, RIGHT(TEXT(AL845,"0.#"),1)="."),TRUE,FALSE)</formula>
    </cfRule>
    <cfRule type="expression" dxfId="9" priority="11">
      <formula>IF(AND(AL845&lt;0, RIGHT(TEXT(AL845,"0.#"),1)&lt;&gt;"."),TRUE,FALSE)</formula>
    </cfRule>
    <cfRule type="expression" dxfId="8" priority="12">
      <formula>IF(AND(AL845&lt;0, 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Y878">
    <cfRule type="expression" dxfId="5" priority="5">
      <formula>IF(RIGHT(TEXT(Y878,"0.#"),1)=".",FALSE,TRUE)</formula>
    </cfRule>
    <cfRule type="expression" dxfId="4" priority="6">
      <formula>IF(RIGHT(TEXT(Y878,"0.#"),1)=".",TRUE,FALSE)</formula>
    </cfRule>
  </conditionalFormatting>
  <conditionalFormatting sqref="AL878:AO878">
    <cfRule type="expression" dxfId="3" priority="1">
      <formula>IF(AND(AL878&gt;=0, RIGHT(TEXT(AL878,"0.#"),1)&lt;&gt;"."),TRUE,FALSE)</formula>
    </cfRule>
    <cfRule type="expression" dxfId="2" priority="2">
      <formula>IF(AND(AL878&gt;=0, RIGHT(TEXT(AL878,"0.#"),1)="."),TRUE,FALSE)</formula>
    </cfRule>
    <cfRule type="expression" dxfId="1" priority="3">
      <formula>IF(AND(AL878&lt;0, RIGHT(TEXT(AL878,"0.#"),1)&lt;&gt;"."),TRUE,FALSE)</formula>
    </cfRule>
    <cfRule type="expression" dxfId="0" priority="4">
      <formula>IF(AND(AL878&lt;0, 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02" max="49" man="1"/>
    <brk id="129" max="49" man="1"/>
    <brk id="747" max="49" man="1"/>
    <brk id="839"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553</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667</v>
      </c>
      <c r="R3" s="13" t="str">
        <f t="shared" ref="R3:R8" si="3">IF(Q3="","",P3)</f>
        <v>委託・請負</v>
      </c>
      <c r="S3" s="13" t="str">
        <f t="shared" ref="S3:S8" si="4">IF(R3="",S2,IF(S2&lt;&gt;"",CONCATENATE(S2,"、",R3),R3))</f>
        <v>委託・請負</v>
      </c>
      <c r="T3" s="13"/>
      <c r="U3" s="32" t="s">
        <v>585</v>
      </c>
      <c r="W3" s="32" t="s">
        <v>149</v>
      </c>
      <c r="Y3" s="32" t="s">
        <v>68</v>
      </c>
      <c r="Z3" s="32" t="s">
        <v>460</v>
      </c>
      <c r="AA3" s="79" t="s">
        <v>423</v>
      </c>
      <c r="AB3" s="79" t="s">
        <v>554</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586</v>
      </c>
      <c r="W4" s="32" t="s">
        <v>150</v>
      </c>
      <c r="Y4" s="32" t="s">
        <v>330</v>
      </c>
      <c r="Z4" s="32" t="s">
        <v>461</v>
      </c>
      <c r="AA4" s="79" t="s">
        <v>424</v>
      </c>
      <c r="AB4" s="79" t="s">
        <v>555</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610</v>
      </c>
      <c r="Y5" s="32" t="s">
        <v>331</v>
      </c>
      <c r="Z5" s="32" t="s">
        <v>462</v>
      </c>
      <c r="AA5" s="79" t="s">
        <v>425</v>
      </c>
      <c r="AB5" s="79" t="s">
        <v>556</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299</v>
      </c>
      <c r="W6" s="32" t="s">
        <v>151</v>
      </c>
      <c r="Y6" s="32" t="s">
        <v>332</v>
      </c>
      <c r="Z6" s="32" t="s">
        <v>463</v>
      </c>
      <c r="AA6" s="79" t="s">
        <v>426</v>
      </c>
      <c r="AB6" s="79" t="s">
        <v>557</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333</v>
      </c>
      <c r="Z7" s="32" t="s">
        <v>464</v>
      </c>
      <c r="AA7" s="79" t="s">
        <v>427</v>
      </c>
      <c r="AB7" s="79" t="s">
        <v>558</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667</v>
      </c>
      <c r="R8" s="13" t="str">
        <f t="shared" si="3"/>
        <v>その他</v>
      </c>
      <c r="S8" s="13" t="str">
        <f t="shared" si="4"/>
        <v>委託・請負、その他</v>
      </c>
      <c r="T8" s="13"/>
      <c r="U8" s="32" t="s">
        <v>325</v>
      </c>
      <c r="W8" s="32" t="s">
        <v>153</v>
      </c>
      <c r="Y8" s="32" t="s">
        <v>334</v>
      </c>
      <c r="Z8" s="32" t="s">
        <v>465</v>
      </c>
      <c r="AA8" s="79" t="s">
        <v>428</v>
      </c>
      <c r="AB8" s="79" t="s">
        <v>559</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667</v>
      </c>
      <c r="M9" s="13" t="str">
        <f t="shared" si="2"/>
        <v>エネルギー対策</v>
      </c>
      <c r="N9" s="13" t="str">
        <f t="shared" si="6"/>
        <v>エネルギー対策</v>
      </c>
      <c r="O9" s="13"/>
      <c r="P9" s="13"/>
      <c r="Q9" s="19"/>
      <c r="T9" s="13"/>
      <c r="U9" s="32" t="s">
        <v>326</v>
      </c>
      <c r="W9" s="32" t="s">
        <v>154</v>
      </c>
      <c r="Y9" s="32" t="s">
        <v>335</v>
      </c>
      <c r="Z9" s="32" t="s">
        <v>466</v>
      </c>
      <c r="AA9" s="79" t="s">
        <v>429</v>
      </c>
      <c r="AB9" s="79" t="s">
        <v>560</v>
      </c>
      <c r="AC9" s="31"/>
      <c r="AD9" s="31"/>
      <c r="AE9" s="31"/>
      <c r="AF9" s="30"/>
      <c r="AG9" s="44" t="s">
        <v>292</v>
      </c>
      <c r="AI9" s="67"/>
      <c r="AK9" s="42" t="str">
        <f t="shared" si="7"/>
        <v>H</v>
      </c>
      <c r="AP9" s="44" t="s">
        <v>292</v>
      </c>
    </row>
    <row r="10" spans="1:42" ht="13.5" customHeight="1" x14ac:dyDescent="0.15">
      <c r="A10" s="14" t="s">
        <v>245</v>
      </c>
      <c r="B10" s="15"/>
      <c r="C10" s="13" t="str">
        <f t="shared" si="0"/>
        <v/>
      </c>
      <c r="D10" s="13" t="str">
        <f t="shared" si="8"/>
        <v/>
      </c>
      <c r="F10" s="18" t="s">
        <v>116</v>
      </c>
      <c r="G10" s="17" t="s">
        <v>667</v>
      </c>
      <c r="H10" s="13" t="str">
        <f t="shared" si="1"/>
        <v>エネルギー対策特別会計エネルギー需給勘定</v>
      </c>
      <c r="I10" s="13" t="str">
        <f t="shared" si="5"/>
        <v>エネルギー対策特別会計エネルギー需給勘定</v>
      </c>
      <c r="K10" s="14" t="s">
        <v>249</v>
      </c>
      <c r="L10" s="15"/>
      <c r="M10" s="13" t="str">
        <f t="shared" si="2"/>
        <v/>
      </c>
      <c r="N10" s="13" t="str">
        <f t="shared" si="6"/>
        <v>エネルギー対策</v>
      </c>
      <c r="O10" s="13"/>
      <c r="P10" s="13" t="str">
        <f>S8</f>
        <v>委託・請負、その他</v>
      </c>
      <c r="Q10" s="19"/>
      <c r="T10" s="13"/>
      <c r="W10" s="32" t="s">
        <v>155</v>
      </c>
      <c r="Y10" s="32" t="s">
        <v>336</v>
      </c>
      <c r="Z10" s="32" t="s">
        <v>467</v>
      </c>
      <c r="AA10" s="79" t="s">
        <v>430</v>
      </c>
      <c r="AB10" s="79" t="s">
        <v>561</v>
      </c>
      <c r="AC10" s="31"/>
      <c r="AD10" s="31"/>
      <c r="AE10" s="31"/>
      <c r="AF10" s="30"/>
      <c r="AG10" s="44" t="s">
        <v>277</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468</v>
      </c>
      <c r="AA11" s="79" t="s">
        <v>431</v>
      </c>
      <c r="AB11" s="79" t="s">
        <v>562</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587</v>
      </c>
      <c r="W12" s="32" t="s">
        <v>157</v>
      </c>
      <c r="Y12" s="32" t="s">
        <v>338</v>
      </c>
      <c r="Z12" s="32" t="s">
        <v>469</v>
      </c>
      <c r="AA12" s="79" t="s">
        <v>432</v>
      </c>
      <c r="AB12" s="79" t="s">
        <v>563</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470</v>
      </c>
      <c r="AA13" s="79" t="s">
        <v>433</v>
      </c>
      <c r="AB13" s="79" t="s">
        <v>564</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t="s">
        <v>667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492</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2021-07-06T09:26:59Z</cp:lastPrinted>
  <dcterms:created xsi:type="dcterms:W3CDTF">2012-03-13T00:50:25Z</dcterms:created>
  <dcterms:modified xsi:type="dcterms:W3CDTF">2021-07-06T09:28:40Z</dcterms:modified>
</cp:coreProperties>
</file>