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fsst01\（部局内）大臣官房会計課\予算係\行政事業レビュー・予算監視効率化チーム\令和３年度レビュー\02 サマーレビュー\07 レビューシート最終公表\06 HP掲載用（行革エラーチェック反映済）\"/>
    </mc:Choice>
  </mc:AlternateContent>
  <bookViews>
    <workbookView xWindow="14550" yWindow="4125" windowWidth="2745" windowHeight="1530" tabRatio="852"/>
  </bookViews>
  <sheets>
    <sheet name="（様式１）反映状況調" sheetId="1" r:id="rId1"/>
    <sheet name="（様式２）03新規事業" sheetId="2" r:id="rId2"/>
    <sheet name="（様式３）04新規要求事業" sheetId="3" r:id="rId3"/>
    <sheet name="（様式４）公開プロセス対象事業" sheetId="4" r:id="rId4"/>
    <sheet name="（様式５）集計表（公表様式）" sheetId="5" r:id="rId5"/>
    <sheet name="（様式６）対象外リスト" sheetId="6" state="hidden" r:id="rId6"/>
    <sheet name="入力規則" sheetId="7" state="hidden" r:id="rId7"/>
  </sheets>
  <definedNames>
    <definedName name="_xlnm._FilterDatabase" localSheetId="0" hidden="1">'（様式１）反映状況調'!$A$7:$XFC$388</definedName>
    <definedName name="_xlnm._FilterDatabase" localSheetId="1" hidden="1">'（様式２）03新規事業'!$A$5:$AE$30</definedName>
    <definedName name="_xlnm._FilterDatabase" localSheetId="3" hidden="1">'（様式４）公開プロセス対象事業'!#REF!</definedName>
    <definedName name="_xlnm._FilterDatabase" localSheetId="5" hidden="1">'（様式６）対象外リスト'!$A$5:$M$41</definedName>
    <definedName name="_xlnm._FilterDatabase" localSheetId="6" hidden="1">入力規則!#REF!</definedName>
    <definedName name="_xlnm.Print_Area" localSheetId="0">'（様式１）反映状況調'!$A$1:$AQ$389</definedName>
    <definedName name="_xlnm.Print_Area" localSheetId="1">'（様式２）03新規事業'!$A$1:$AE$30</definedName>
    <definedName name="_xlnm.Print_Area" localSheetId="2">'（様式３）04新規要求事業'!$A$1:$K$28</definedName>
    <definedName name="_xlnm.Print_Area" localSheetId="3">'（様式４）公開プロセス対象事業'!$A$1:$O$20</definedName>
    <definedName name="_xlnm.Print_Area" localSheetId="5">'（様式６）対象外リスト'!$A$1:$M$50</definedName>
    <definedName name="_xlnm.Print_Titles" localSheetId="0">'（様式１）反映状況調'!$4:$7</definedName>
    <definedName name="_xlnm.Print_Titles" localSheetId="1">'（様式２）03新規事業'!$4:$7</definedName>
    <definedName name="_xlnm.Print_Titles" localSheetId="2">'（様式３）04新規要求事業'!$4:$7</definedName>
    <definedName name="_xlnm.Print_Titles" localSheetId="3">'（様式４）公開プロセス対象事業'!$4:$7</definedName>
    <definedName name="_xlnm.Print_Titles" localSheetId="5">'（様式６）対象外リスト'!$4:$7</definedName>
    <definedName name="Z_058567D5_9974_4A48_AF4E_6840CB2608EA_.wvu.FilterData" localSheetId="0" hidden="1">'（様式１）反映状況調'!$A$7:$XFC$388</definedName>
    <definedName name="Z_058567D5_9974_4A48_AF4E_6840CB2608EA_.wvu.FilterData" localSheetId="1" hidden="1">'（様式２）03新規事業'!$A$5:$AE$30</definedName>
    <definedName name="Z_058567D5_9974_4A48_AF4E_6840CB2608EA_.wvu.FilterData" localSheetId="5" hidden="1">'（様式６）対象外リスト'!$A$5:$M$41</definedName>
    <definedName name="Z_058567D5_9974_4A48_AF4E_6840CB2608EA_.wvu.PrintArea" localSheetId="0" hidden="1">'（様式１）反映状況調'!$A$1:$AR$389</definedName>
    <definedName name="Z_058567D5_9974_4A48_AF4E_6840CB2608EA_.wvu.PrintArea" localSheetId="1" hidden="1">'（様式２）03新規事業'!$A$1:$AE$30</definedName>
    <definedName name="Z_058567D5_9974_4A48_AF4E_6840CB2608EA_.wvu.PrintArea" localSheetId="2" hidden="1">'（様式３）04新規要求事業'!$A$1:$K$28</definedName>
    <definedName name="Z_058567D5_9974_4A48_AF4E_6840CB2608EA_.wvu.PrintArea" localSheetId="3" hidden="1">'（様式４）公開プロセス対象事業'!$A$1:$O$20</definedName>
    <definedName name="Z_058567D5_9974_4A48_AF4E_6840CB2608EA_.wvu.PrintArea" localSheetId="5" hidden="1">'（様式６）対象外リスト'!$A$1:$M$50</definedName>
    <definedName name="Z_058567D5_9974_4A48_AF4E_6840CB2608EA_.wvu.PrintTitles" localSheetId="0" hidden="1">'（様式１）反映状況調'!$4:$7</definedName>
    <definedName name="Z_058567D5_9974_4A48_AF4E_6840CB2608EA_.wvu.PrintTitles" localSheetId="1" hidden="1">'（様式２）03新規事業'!$4:$7</definedName>
    <definedName name="Z_058567D5_9974_4A48_AF4E_6840CB2608EA_.wvu.PrintTitles" localSheetId="2" hidden="1">'（様式３）04新規要求事業'!$4:$7</definedName>
    <definedName name="Z_058567D5_9974_4A48_AF4E_6840CB2608EA_.wvu.PrintTitles" localSheetId="3" hidden="1">'（様式４）公開プロセス対象事業'!$4:$7</definedName>
    <definedName name="Z_058567D5_9974_4A48_AF4E_6840CB2608EA_.wvu.PrintTitles" localSheetId="5" hidden="1">'（様式６）対象外リスト'!$4:$7</definedName>
    <definedName name="Z_08B0CA0C_693E_4EDD_ABD3_1C129FA44C1D_.wvu.FilterData" localSheetId="0" hidden="1">'（様式１）反映状況調'!$A$7:$XFC$388</definedName>
    <definedName name="Z_28F5B8DC_E934_4FC9_93C3_55CE40B26A5C_.wvu.FilterData" localSheetId="0" hidden="1">'（様式１）反映状況調'!$A$7:$XFC$388</definedName>
    <definedName name="Z_2C968660_650E_48D3_B176_DB9BFB3691C9_.wvu.FilterData" localSheetId="0" hidden="1">'（様式１）反映状況調'!$A$7:$XFC$388</definedName>
    <definedName name="Z_30940C15_F825_4142_A491_F3792E414366_.wvu.FilterData" localSheetId="0" hidden="1">'（様式１）反映状況調'!$A$7:$XFC$388</definedName>
    <definedName name="Z_5AF1939B_6A4C_4604_A10C_158F20B20D25_.wvu.FilterData" localSheetId="0" hidden="1">'（様式１）反映状況調'!$A$7:$XFC$388</definedName>
    <definedName name="Z_648442B0_E1CC_4F63_B16B_8D5A1861A286_.wvu.FilterData" localSheetId="0" hidden="1">'（様式１）反映状況調'!$A$7:$XFC$388</definedName>
    <definedName name="Z_648442B0_E1CC_4F63_B16B_8D5A1861A286_.wvu.FilterData" localSheetId="1" hidden="1">'（様式２）03新規事業'!$A$5:$AE$30</definedName>
    <definedName name="Z_648442B0_E1CC_4F63_B16B_8D5A1861A286_.wvu.FilterData" localSheetId="5" hidden="1">'（様式６）対象外リスト'!$A$5:$M$41</definedName>
    <definedName name="Z_648442B0_E1CC_4F63_B16B_8D5A1861A286_.wvu.PrintArea" localSheetId="0" hidden="1">'（様式１）反映状況調'!$A$1:$AR$389</definedName>
    <definedName name="Z_648442B0_E1CC_4F63_B16B_8D5A1861A286_.wvu.PrintArea" localSheetId="1" hidden="1">'（様式２）03新規事業'!$A$1:$AE$30</definedName>
    <definedName name="Z_648442B0_E1CC_4F63_B16B_8D5A1861A286_.wvu.PrintArea" localSheetId="2" hidden="1">'（様式３）04新規要求事業'!$A$1:$K$28</definedName>
    <definedName name="Z_648442B0_E1CC_4F63_B16B_8D5A1861A286_.wvu.PrintArea" localSheetId="3" hidden="1">'（様式４）公開プロセス対象事業'!$A$1:$O$20</definedName>
    <definedName name="Z_648442B0_E1CC_4F63_B16B_8D5A1861A286_.wvu.PrintArea" localSheetId="5" hidden="1">'（様式６）対象外リスト'!$A$1:$M$50</definedName>
    <definedName name="Z_648442B0_E1CC_4F63_B16B_8D5A1861A286_.wvu.PrintTitles" localSheetId="0" hidden="1">'（様式１）反映状況調'!$4:$7</definedName>
    <definedName name="Z_648442B0_E1CC_4F63_B16B_8D5A1861A286_.wvu.PrintTitles" localSheetId="1" hidden="1">'（様式２）03新規事業'!$4:$7</definedName>
    <definedName name="Z_648442B0_E1CC_4F63_B16B_8D5A1861A286_.wvu.PrintTitles" localSheetId="2" hidden="1">'（様式３）04新規要求事業'!$4:$7</definedName>
    <definedName name="Z_648442B0_E1CC_4F63_B16B_8D5A1861A286_.wvu.PrintTitles" localSheetId="3" hidden="1">'（様式４）公開プロセス対象事業'!$4:$7</definedName>
    <definedName name="Z_648442B0_E1CC_4F63_B16B_8D5A1861A286_.wvu.PrintTitles" localSheetId="5" hidden="1">'（様式６）対象外リスト'!$4:$7</definedName>
    <definedName name="Z_84D15A99_328A_4DCB_91DF_8792E6403B82_.wvu.FilterData" localSheetId="0" hidden="1">'（様式１）反映状況調'!$A$7:$XFC$388</definedName>
    <definedName name="Z_84D15A99_328A_4DCB_91DF_8792E6403B82_.wvu.FilterData" localSheetId="1" hidden="1">'（様式２）03新規事業'!$A$5:$AE$30</definedName>
    <definedName name="Z_84D15A99_328A_4DCB_91DF_8792E6403B82_.wvu.FilterData" localSheetId="5" hidden="1">'（様式６）対象外リスト'!$A$5:$M$41</definedName>
    <definedName name="Z_84D15A99_328A_4DCB_91DF_8792E6403B82_.wvu.PrintArea" localSheetId="0" hidden="1">'（様式１）反映状況調'!$A$1:$AR$389</definedName>
    <definedName name="Z_84D15A99_328A_4DCB_91DF_8792E6403B82_.wvu.PrintArea" localSheetId="1" hidden="1">'（様式２）03新規事業'!$A$1:$AE$30</definedName>
    <definedName name="Z_84D15A99_328A_4DCB_91DF_8792E6403B82_.wvu.PrintArea" localSheetId="2" hidden="1">'（様式３）04新規要求事業'!$A$1:$K$28</definedName>
    <definedName name="Z_84D15A99_328A_4DCB_91DF_8792E6403B82_.wvu.PrintArea" localSheetId="3" hidden="1">'（様式４）公開プロセス対象事業'!$A$1:$O$20</definedName>
    <definedName name="Z_84D15A99_328A_4DCB_91DF_8792E6403B82_.wvu.PrintArea" localSheetId="5" hidden="1">'（様式６）対象外リスト'!$A$1:$M$50</definedName>
    <definedName name="Z_84D15A99_328A_4DCB_91DF_8792E6403B82_.wvu.PrintTitles" localSheetId="0" hidden="1">'（様式１）反映状況調'!$4:$7</definedName>
    <definedName name="Z_84D15A99_328A_4DCB_91DF_8792E6403B82_.wvu.PrintTitles" localSheetId="1" hidden="1">'（様式２）03新規事業'!$4:$7</definedName>
    <definedName name="Z_84D15A99_328A_4DCB_91DF_8792E6403B82_.wvu.PrintTitles" localSheetId="2" hidden="1">'（様式３）04新規要求事業'!$4:$7</definedName>
    <definedName name="Z_84D15A99_328A_4DCB_91DF_8792E6403B82_.wvu.PrintTitles" localSheetId="3" hidden="1">'（様式４）公開プロセス対象事業'!$4:$7</definedName>
    <definedName name="Z_84D15A99_328A_4DCB_91DF_8792E6403B82_.wvu.PrintTitles" localSheetId="5" hidden="1">'（様式６）対象外リスト'!$4:$7</definedName>
    <definedName name="Z_88C656BA_449F_4AE8_82B5_18472ACD7EE2_.wvu.FilterData" localSheetId="0" hidden="1">'（様式１）反映状況調'!$A$7:$XFC$388</definedName>
    <definedName name="Z_914DFE08_61BC_4788_9B0C_31694037FD5D_.wvu.FilterData" localSheetId="0" hidden="1">'（様式１）反映状況調'!$A$7:$XFC$388</definedName>
    <definedName name="Z_914DFE08_61BC_4788_9B0C_31694037FD5D_.wvu.FilterData" localSheetId="1" hidden="1">'（様式２）03新規事業'!$A$5:$AE$30</definedName>
    <definedName name="Z_914DFE08_61BC_4788_9B0C_31694037FD5D_.wvu.FilterData" localSheetId="5" hidden="1">'（様式６）対象外リスト'!$A$5:$M$41</definedName>
    <definedName name="Z_914DFE08_61BC_4788_9B0C_31694037FD5D_.wvu.PrintArea" localSheetId="0" hidden="1">'（様式１）反映状況調'!$A$1:$AR$389</definedName>
    <definedName name="Z_914DFE08_61BC_4788_9B0C_31694037FD5D_.wvu.PrintArea" localSheetId="1" hidden="1">'（様式２）03新規事業'!$A$1:$AE$30</definedName>
    <definedName name="Z_914DFE08_61BC_4788_9B0C_31694037FD5D_.wvu.PrintArea" localSheetId="2" hidden="1">'（様式３）04新規要求事業'!$A$1:$K$28</definedName>
    <definedName name="Z_914DFE08_61BC_4788_9B0C_31694037FD5D_.wvu.PrintArea" localSheetId="3" hidden="1">'（様式４）公開プロセス対象事業'!$A$1:$O$20</definedName>
    <definedName name="Z_914DFE08_61BC_4788_9B0C_31694037FD5D_.wvu.PrintArea" localSheetId="5" hidden="1">'（様式６）対象外リスト'!$A$1:$M$50</definedName>
    <definedName name="Z_914DFE08_61BC_4788_9B0C_31694037FD5D_.wvu.PrintTitles" localSheetId="0" hidden="1">'（様式１）反映状況調'!$4:$7</definedName>
    <definedName name="Z_914DFE08_61BC_4788_9B0C_31694037FD5D_.wvu.PrintTitles" localSheetId="1" hidden="1">'（様式２）03新規事業'!$4:$7</definedName>
    <definedName name="Z_914DFE08_61BC_4788_9B0C_31694037FD5D_.wvu.PrintTitles" localSheetId="2" hidden="1">'（様式３）04新規要求事業'!$4:$7</definedName>
    <definedName name="Z_914DFE08_61BC_4788_9B0C_31694037FD5D_.wvu.PrintTitles" localSheetId="3" hidden="1">'（様式４）公開プロセス対象事業'!$4:$7</definedName>
    <definedName name="Z_914DFE08_61BC_4788_9B0C_31694037FD5D_.wvu.PrintTitles" localSheetId="5" hidden="1">'（様式６）対象外リスト'!$4:$7</definedName>
    <definedName name="Z_9D120948_AC33_45E5_8516_DAD206D60C42_.wvu.FilterData" localSheetId="0" hidden="1">'（様式１）反映状況調'!$A$7:$XFC$388</definedName>
    <definedName name="Z_A07157E8_CD7D_42DC_A6EE_EAADEA1BEF2D_.wvu.FilterData" localSheetId="0" hidden="1">'（様式１）反映状況調'!$A$7:$XFC$388</definedName>
    <definedName name="Z_A07157E8_CD7D_42DC_A6EE_EAADEA1BEF2D_.wvu.FilterData" localSheetId="1" hidden="1">'（様式２）03新規事業'!$A$5:$AE$30</definedName>
    <definedName name="Z_A9D9C754_14B3_4C69_83A5_4256784C23D6_.wvu.FilterData" localSheetId="0" hidden="1">'（様式１）反映状況調'!$A$7:$XFC$388</definedName>
    <definedName name="Z_AB957D26_5EEB_4DFE_94B1_E511A2C6D246_.wvu.FilterData" localSheetId="0" hidden="1">'（様式１）反映状況調'!$A$7:$XFC$388</definedName>
    <definedName name="Z_BCB8B535_DF73_497C_BEF8_416435D7DA75_.wvu.FilterData" localSheetId="0" hidden="1">'（様式１）反映状況調'!$A$7:$XFC$388</definedName>
    <definedName name="Z_BCB8B535_DF73_497C_BEF8_416435D7DA75_.wvu.FilterData" localSheetId="1" hidden="1">'（様式２）03新規事業'!$A$5:$AE$30</definedName>
    <definedName name="Z_BCB8B535_DF73_497C_BEF8_416435D7DA75_.wvu.FilterData" localSheetId="5" hidden="1">'（様式６）対象外リスト'!$A$5:$M$41</definedName>
    <definedName name="Z_BCB8B535_DF73_497C_BEF8_416435D7DA75_.wvu.PrintArea" localSheetId="0" hidden="1">'（様式１）反映状況調'!$A$1:$AR$389</definedName>
    <definedName name="Z_BCB8B535_DF73_497C_BEF8_416435D7DA75_.wvu.PrintArea" localSheetId="1" hidden="1">'（様式２）03新規事業'!$A$1:$AE$30</definedName>
    <definedName name="Z_BCB8B535_DF73_497C_BEF8_416435D7DA75_.wvu.PrintArea" localSheetId="2" hidden="1">'（様式３）04新規要求事業'!$A$1:$K$28</definedName>
    <definedName name="Z_BCB8B535_DF73_497C_BEF8_416435D7DA75_.wvu.PrintArea" localSheetId="3" hidden="1">'（様式４）公開プロセス対象事業'!$A$1:$O$20</definedName>
    <definedName name="Z_BCB8B535_DF73_497C_BEF8_416435D7DA75_.wvu.PrintArea" localSheetId="5" hidden="1">'（様式６）対象外リスト'!$A$1:$M$50</definedName>
    <definedName name="Z_BCB8B535_DF73_497C_BEF8_416435D7DA75_.wvu.PrintTitles" localSheetId="0" hidden="1">'（様式１）反映状況調'!$4:$7</definedName>
    <definedName name="Z_BCB8B535_DF73_497C_BEF8_416435D7DA75_.wvu.PrintTitles" localSheetId="1" hidden="1">'（様式２）03新規事業'!$4:$7</definedName>
    <definedName name="Z_BCB8B535_DF73_497C_BEF8_416435D7DA75_.wvu.PrintTitles" localSheetId="2" hidden="1">'（様式３）04新規要求事業'!$4:$7</definedName>
    <definedName name="Z_BCB8B535_DF73_497C_BEF8_416435D7DA75_.wvu.PrintTitles" localSheetId="3" hidden="1">'（様式４）公開プロセス対象事業'!$4:$7</definedName>
    <definedName name="Z_BCB8B535_DF73_497C_BEF8_416435D7DA75_.wvu.PrintTitles" localSheetId="5" hidden="1">'（様式６）対象外リスト'!$4:$7</definedName>
    <definedName name="Z_C50A46B4_A4CE_4238_A611_79431A9061C9_.wvu.FilterData" localSheetId="0" hidden="1">'（様式１）反映状況調'!$A$7:$XFC$388</definedName>
    <definedName name="Z_C50A46B4_A4CE_4238_A611_79431A9061C9_.wvu.FilterData" localSheetId="1" hidden="1">'（様式２）03新規事業'!$A$5:$AE$30</definedName>
    <definedName name="Z_C50A46B4_A4CE_4238_A611_79431A9061C9_.wvu.FilterData" localSheetId="5" hidden="1">'（様式６）対象外リスト'!$A$5:$M$41</definedName>
    <definedName name="Z_C50A46B4_A4CE_4238_A611_79431A9061C9_.wvu.PrintArea" localSheetId="0" hidden="1">'（様式１）反映状況調'!$A$1:$AR$389</definedName>
    <definedName name="Z_C50A46B4_A4CE_4238_A611_79431A9061C9_.wvu.PrintArea" localSheetId="1" hidden="1">'（様式２）03新規事業'!$A$1:$AE$30</definedName>
    <definedName name="Z_C50A46B4_A4CE_4238_A611_79431A9061C9_.wvu.PrintArea" localSheetId="2" hidden="1">'（様式３）04新規要求事業'!$A$1:$K$28</definedName>
    <definedName name="Z_C50A46B4_A4CE_4238_A611_79431A9061C9_.wvu.PrintArea" localSheetId="3" hidden="1">'（様式４）公開プロセス対象事業'!$A$1:$O$20</definedName>
    <definedName name="Z_C50A46B4_A4CE_4238_A611_79431A9061C9_.wvu.PrintArea" localSheetId="5" hidden="1">'（様式６）対象外リスト'!$A$1:$M$50</definedName>
    <definedName name="Z_C50A46B4_A4CE_4238_A611_79431A9061C9_.wvu.PrintTitles" localSheetId="0" hidden="1">'（様式１）反映状況調'!$4:$7</definedName>
    <definedName name="Z_C50A46B4_A4CE_4238_A611_79431A9061C9_.wvu.PrintTitles" localSheetId="1" hidden="1">'（様式２）03新規事業'!$4:$7</definedName>
    <definedName name="Z_C50A46B4_A4CE_4238_A611_79431A9061C9_.wvu.PrintTitles" localSheetId="2" hidden="1">'（様式３）04新規要求事業'!$4:$7</definedName>
    <definedName name="Z_C50A46B4_A4CE_4238_A611_79431A9061C9_.wvu.PrintTitles" localSheetId="3" hidden="1">'（様式４）公開プロセス対象事業'!$4:$7</definedName>
    <definedName name="Z_C50A46B4_A4CE_4238_A611_79431A9061C9_.wvu.PrintTitles" localSheetId="5" hidden="1">'（様式６）対象外リスト'!$4:$7</definedName>
    <definedName name="Z_CDCA0AFE_2F9D_4000_AC80_90958B8E2BE3_.wvu.FilterData" localSheetId="0" hidden="1">'（様式１）反映状況調'!$A$7:$XFC$388</definedName>
    <definedName name="Z_CDCA0AFE_2F9D_4000_AC80_90958B8E2BE3_.wvu.FilterData" localSheetId="1" hidden="1">'（様式２）03新規事業'!$A$5:$AE$30</definedName>
    <definedName name="Z_CDCA0AFE_2F9D_4000_AC80_90958B8E2BE3_.wvu.FilterData" localSheetId="5" hidden="1">'（様式６）対象外リスト'!$A$5:$M$41</definedName>
    <definedName name="Z_CDCA0AFE_2F9D_4000_AC80_90958B8E2BE3_.wvu.PrintArea" localSheetId="0" hidden="1">'（様式１）反映状況調'!$A$1:$AR$389</definedName>
    <definedName name="Z_CDCA0AFE_2F9D_4000_AC80_90958B8E2BE3_.wvu.PrintArea" localSheetId="1" hidden="1">'（様式２）03新規事業'!$A$1:$AE$30</definedName>
    <definedName name="Z_CDCA0AFE_2F9D_4000_AC80_90958B8E2BE3_.wvu.PrintArea" localSheetId="2" hidden="1">'（様式３）04新規要求事業'!$A$1:$K$28</definedName>
    <definedName name="Z_CDCA0AFE_2F9D_4000_AC80_90958B8E2BE3_.wvu.PrintArea" localSheetId="3" hidden="1">'（様式４）公開プロセス対象事業'!$A$1:$O$20</definedName>
    <definedName name="Z_CDCA0AFE_2F9D_4000_AC80_90958B8E2BE3_.wvu.PrintArea" localSheetId="5" hidden="1">'（様式６）対象外リスト'!$A$1:$M$50</definedName>
    <definedName name="Z_CDCA0AFE_2F9D_4000_AC80_90958B8E2BE3_.wvu.PrintTitles" localSheetId="0" hidden="1">'（様式１）反映状況調'!$4:$7</definedName>
    <definedName name="Z_CDCA0AFE_2F9D_4000_AC80_90958B8E2BE3_.wvu.PrintTitles" localSheetId="1" hidden="1">'（様式２）03新規事業'!$4:$7</definedName>
    <definedName name="Z_CDCA0AFE_2F9D_4000_AC80_90958B8E2BE3_.wvu.PrintTitles" localSheetId="2" hidden="1">'（様式３）04新規要求事業'!$4:$7</definedName>
    <definedName name="Z_CDCA0AFE_2F9D_4000_AC80_90958B8E2BE3_.wvu.PrintTitles" localSheetId="3" hidden="1">'（様式４）公開プロセス対象事業'!$4:$7</definedName>
    <definedName name="Z_CDCA0AFE_2F9D_4000_AC80_90958B8E2BE3_.wvu.PrintTitles" localSheetId="5" hidden="1">'（様式６）対象外リスト'!$4:$7</definedName>
    <definedName name="Z_D5136E55_0A38_4E66_8BB0_BCAF75FA692B_.wvu.FilterData" localSheetId="0" hidden="1">'（様式１）反映状況調'!$A$7:$XFC$388</definedName>
    <definedName name="Z_E02261DA_A359_40B0_9882_81E0A79EDD3E_.wvu.FilterData" localSheetId="0" hidden="1">'（様式１）反映状況調'!$A$7:$XFC$388</definedName>
    <definedName name="Z_E02261DA_A359_40B0_9882_81E0A79EDD3E_.wvu.FilterData" localSheetId="1" hidden="1">'（様式２）03新規事業'!$A$5:$AE$30</definedName>
    <definedName name="Z_E02261DA_A359_40B0_9882_81E0A79EDD3E_.wvu.FilterData" localSheetId="5" hidden="1">'（様式６）対象外リスト'!$A$5:$M$41</definedName>
    <definedName name="Z_E02261DA_A359_40B0_9882_81E0A79EDD3E_.wvu.PrintArea" localSheetId="0" hidden="1">'（様式１）反映状況調'!$A$1:$AR$389</definedName>
    <definedName name="Z_E02261DA_A359_40B0_9882_81E0A79EDD3E_.wvu.PrintArea" localSheetId="1" hidden="1">'（様式２）03新規事業'!$A$1:$AE$30</definedName>
    <definedName name="Z_E02261DA_A359_40B0_9882_81E0A79EDD3E_.wvu.PrintArea" localSheetId="2" hidden="1">'（様式３）04新規要求事業'!$A$1:$K$28</definedName>
    <definedName name="Z_E02261DA_A359_40B0_9882_81E0A79EDD3E_.wvu.PrintArea" localSheetId="3" hidden="1">'（様式４）公開プロセス対象事業'!$A$1:$O$20</definedName>
    <definedName name="Z_E02261DA_A359_40B0_9882_81E0A79EDD3E_.wvu.PrintArea" localSheetId="5" hidden="1">'（様式６）対象外リスト'!$A$1:$M$50</definedName>
    <definedName name="Z_E02261DA_A359_40B0_9882_81E0A79EDD3E_.wvu.PrintTitles" localSheetId="0" hidden="1">'（様式１）反映状況調'!$4:$7</definedName>
    <definedName name="Z_E02261DA_A359_40B0_9882_81E0A79EDD3E_.wvu.PrintTitles" localSheetId="1" hidden="1">'（様式２）03新規事業'!$4:$7</definedName>
    <definedName name="Z_E02261DA_A359_40B0_9882_81E0A79EDD3E_.wvu.PrintTitles" localSheetId="2" hidden="1">'（様式３）04新規要求事業'!$4:$7</definedName>
    <definedName name="Z_E02261DA_A359_40B0_9882_81E0A79EDD3E_.wvu.PrintTitles" localSheetId="3" hidden="1">'（様式４）公開プロセス対象事業'!$4:$7</definedName>
    <definedName name="Z_E02261DA_A359_40B0_9882_81E0A79EDD3E_.wvu.PrintTitles" localSheetId="5" hidden="1">'（様式６）対象外リスト'!$4:$7</definedName>
  </definedNames>
  <calcPr calcId="162913"/>
  <customWorkbookViews>
    <customWorkbookView name="小林 達樹 - 個人用ビュー" guid="{BCB8B535-DF73-497C-BEF8-416435D7DA75}" mergeInterval="0" personalView="1" maximized="1" xWindow="1358" yWindow="-258" windowWidth="1936" windowHeight="1056" tabRatio="852" activeSheetId="1"/>
    <customWorkbookView name="甲斐 大貴 - 個人用ビュー" guid="{648442B0-E1CC-4F63-B16B-8D5A1861A286}" mergeInterval="0" personalView="1" maximized="1" xWindow="-8" yWindow="-8" windowWidth="1936" windowHeight="1056" tabRatio="852" activeSheetId="1"/>
    <customWorkbookView name="会計課 - 個人用ビュー" guid="{84D15A99-328A-4DCB-91DF-8792E6403B82}" mergeInterval="0" personalView="1" maximized="1" xWindow="1358" yWindow="-457" windowWidth="1936" windowHeight="1096" tabRatio="852" activeSheetId="1"/>
    <customWorkbookView name="環境省 - 個人用ビュー" guid="{CDCA0AFE-2F9D-4000-AC80-90958B8E2BE3}" mergeInterval="0" personalView="1" maximized="1" xWindow="-9" yWindow="-9" windowWidth="1938" windowHeight="1048" tabRatio="852" activeSheetId="1"/>
    <customWorkbookView name="若松 佑宜 - 個人用ビュー" guid="{E02261DA-A359-40B0-9882-81E0A79EDD3E}" mergeInterval="0" personalView="1" maximized="1" xWindow="1358" yWindow="-457" windowWidth="1936" windowHeight="1096" tabRatio="852" activeSheetId="1"/>
    <customWorkbookView name="OBATA05 - 個人用ビュー" guid="{058567D5-9974-4A48-AF4E-6840CB2608EA}" mergeInterval="0" personalView="1" maximized="1" xWindow="-8" yWindow="-8" windowWidth="1936" windowHeight="1056" tabRatio="852" activeSheetId="1"/>
    <customWorkbookView name="MOE - 個人用ビュー" guid="{C50A46B4-A4CE-4238-A611-79431A9061C9}" mergeInterval="0" personalView="1" maximized="1" xWindow="-8" yWindow="-8" windowWidth="1936" windowHeight="1056" tabRatio="852" activeSheetId="1"/>
    <customWorkbookView name="吉田 泰隆 - 個人用ビュー" guid="{914DFE08-61BC-4788-9B0C-31694037FD5D}" mergeInterval="0" personalView="1" maximized="1" xWindow="-8" yWindow="-8" windowWidth="1936" windowHeight="1056" tabRatio="852" activeSheetId="1"/>
  </customWorkbookViews>
</workbook>
</file>

<file path=xl/calcChain.xml><?xml version="1.0" encoding="utf-8"?>
<calcChain xmlns="http://schemas.openxmlformats.org/spreadsheetml/2006/main">
  <c r="S10" i="5" l="1"/>
  <c r="W10" i="5" s="1"/>
  <c r="V10" i="5"/>
  <c r="M10" i="5"/>
  <c r="L10" i="5"/>
  <c r="J10" i="5"/>
  <c r="N10" i="5" l="1"/>
  <c r="M11" i="1" l="1"/>
  <c r="M12" i="1"/>
  <c r="M273" i="1" l="1"/>
  <c r="L364" i="1"/>
  <c r="K364" i="1"/>
  <c r="M358" i="1"/>
  <c r="D26" i="3" l="1"/>
  <c r="L11" i="4" l="1"/>
  <c r="E28" i="2" l="1"/>
  <c r="I10" i="4" l="1"/>
  <c r="F10" i="4"/>
  <c r="E10" i="4"/>
  <c r="D10" i="4"/>
  <c r="I9" i="4"/>
  <c r="F9" i="4"/>
  <c r="E9" i="4"/>
  <c r="D9" i="4"/>
  <c r="I8" i="4"/>
  <c r="F8" i="4"/>
  <c r="E8" i="4"/>
  <c r="D8" i="4"/>
  <c r="D11" i="4" l="1"/>
  <c r="E11" i="4"/>
  <c r="I11" i="4"/>
  <c r="F11" i="4"/>
  <c r="M171" i="1"/>
  <c r="M60" i="1" l="1"/>
  <c r="J10" i="4" l="1"/>
  <c r="K10" i="4" s="1"/>
  <c r="J9" i="4"/>
  <c r="J8" i="4"/>
  <c r="N392" i="1"/>
  <c r="N393" i="1"/>
  <c r="C28" i="3"/>
  <c r="D28" i="3" s="1"/>
  <c r="D30" i="2"/>
  <c r="C27" i="3"/>
  <c r="D27" i="3" s="1"/>
  <c r="D29" i="2"/>
  <c r="G10" i="5"/>
  <c r="F10" i="5"/>
  <c r="E10" i="5"/>
  <c r="D10" i="5"/>
  <c r="C10" i="5"/>
  <c r="O394" i="1"/>
  <c r="O393" i="1"/>
  <c r="O392" i="1"/>
  <c r="N394" i="1"/>
  <c r="C392" i="1"/>
  <c r="K365" i="1"/>
  <c r="J11" i="4" l="1"/>
  <c r="C395" i="1"/>
  <c r="C397" i="1" s="1"/>
  <c r="C393" i="1"/>
  <c r="C394" i="1" s="1"/>
  <c r="Q10" i="5" s="1"/>
  <c r="H10" i="5" l="1"/>
  <c r="B10" i="5"/>
  <c r="M286" i="1" l="1"/>
  <c r="M287" i="1"/>
  <c r="M54" i="1" l="1"/>
  <c r="M48" i="1"/>
  <c r="M47" i="1"/>
  <c r="M41" i="1"/>
  <c r="M34" i="1"/>
  <c r="M363" i="1"/>
  <c r="M362" i="1"/>
  <c r="M361" i="1"/>
  <c r="M360" i="1"/>
  <c r="M359" i="1"/>
  <c r="M357" i="1"/>
  <c r="M355" i="1"/>
  <c r="M354"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1" i="1"/>
  <c r="M320" i="1"/>
  <c r="M319" i="1"/>
  <c r="M318" i="1"/>
  <c r="M317" i="1"/>
  <c r="M316" i="1"/>
  <c r="M315" i="1"/>
  <c r="M314" i="1"/>
  <c r="M313" i="1"/>
  <c r="M312" i="1"/>
  <c r="M311" i="1"/>
  <c r="M310" i="1"/>
  <c r="M309" i="1"/>
  <c r="M308" i="1"/>
  <c r="M306" i="1"/>
  <c r="M305" i="1"/>
  <c r="M304" i="1"/>
  <c r="M303" i="1"/>
  <c r="M302" i="1"/>
  <c r="M301" i="1"/>
  <c r="M300" i="1"/>
  <c r="M299" i="1"/>
  <c r="M298" i="1"/>
  <c r="M297" i="1"/>
  <c r="M296" i="1"/>
  <c r="M294" i="1"/>
  <c r="M293" i="1"/>
  <c r="M292" i="1"/>
  <c r="M291" i="1"/>
  <c r="M290" i="1"/>
  <c r="M289" i="1"/>
  <c r="M288" i="1"/>
  <c r="M284" i="1"/>
  <c r="M283" i="1"/>
  <c r="M282" i="1"/>
  <c r="M281" i="1"/>
  <c r="M280" i="1"/>
  <c r="M279" i="1"/>
  <c r="M278" i="1"/>
  <c r="M277" i="1"/>
  <c r="M276" i="1"/>
  <c r="M275" i="1"/>
  <c r="M274"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0"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19" i="1"/>
  <c r="M118" i="1"/>
  <c r="M117" i="1"/>
  <c r="M116" i="1"/>
  <c r="M115" i="1"/>
  <c r="M114" i="1"/>
  <c r="M113" i="1"/>
  <c r="M112" i="1"/>
  <c r="M111" i="1"/>
  <c r="M110" i="1"/>
  <c r="M109"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59" i="1"/>
  <c r="M58" i="1"/>
  <c r="M57" i="1"/>
  <c r="M56" i="1"/>
  <c r="M55" i="1"/>
  <c r="M53" i="1"/>
  <c r="M52" i="1"/>
  <c r="M51" i="1"/>
  <c r="M50" i="1"/>
  <c r="M49" i="1"/>
  <c r="M46" i="1"/>
  <c r="M45" i="1"/>
  <c r="M44" i="1"/>
  <c r="M43" i="1"/>
  <c r="M42" i="1"/>
  <c r="M40" i="1"/>
  <c r="M39" i="1"/>
  <c r="M38" i="1"/>
  <c r="M37" i="1"/>
  <c r="M36" i="1"/>
  <c r="M35" i="1"/>
  <c r="M33" i="1"/>
  <c r="M32" i="1"/>
  <c r="M31" i="1"/>
  <c r="M30" i="1"/>
  <c r="M29" i="1"/>
  <c r="M28" i="1"/>
  <c r="M27" i="1"/>
  <c r="M26" i="1"/>
  <c r="M25" i="1"/>
  <c r="M24" i="1"/>
  <c r="M23" i="1"/>
  <c r="M22" i="1"/>
  <c r="M21" i="1"/>
  <c r="M20" i="1"/>
  <c r="M19" i="1"/>
  <c r="M18" i="1"/>
  <c r="M17" i="1"/>
  <c r="M16" i="1"/>
  <c r="M15" i="1"/>
  <c r="M14" i="1"/>
  <c r="M13" i="1"/>
  <c r="M10" i="1"/>
  <c r="AN79" i="1" l="1"/>
  <c r="AN134" i="1"/>
  <c r="AO360" i="1" l="1"/>
  <c r="AN360" i="1"/>
  <c r="AP355" i="1"/>
  <c r="AO355" i="1"/>
  <c r="AN355" i="1"/>
  <c r="AN274" i="1"/>
  <c r="AN275" i="1" s="1"/>
  <c r="AO269" i="1"/>
  <c r="AN269" i="1"/>
  <c r="AO261" i="1"/>
  <c r="AN261" i="1"/>
  <c r="AO255" i="1"/>
  <c r="AN255" i="1"/>
  <c r="AO239" i="1"/>
  <c r="AN239" i="1"/>
  <c r="AO218" i="1"/>
  <c r="AN218" i="1"/>
  <c r="AO207" i="1"/>
  <c r="AN207" i="1"/>
  <c r="AO203" i="1"/>
  <c r="AN203" i="1"/>
  <c r="AO134" i="1"/>
  <c r="AO89" i="1"/>
  <c r="AN89" i="1"/>
  <c r="AO83" i="1"/>
  <c r="AN83" i="1"/>
  <c r="AO79" i="1"/>
  <c r="AO21" i="1"/>
  <c r="AN21" i="1"/>
  <c r="AN19" i="1"/>
  <c r="AN12" i="1"/>
  <c r="E347" i="1" l="1"/>
  <c r="E364" i="1" s="1"/>
  <c r="F45" i="6" l="1"/>
  <c r="G45" i="6"/>
  <c r="H45" i="6"/>
  <c r="F46" i="6"/>
  <c r="G46" i="6"/>
  <c r="H46" i="6"/>
  <c r="F52" i="6"/>
  <c r="G52" i="6"/>
  <c r="H52" i="6"/>
  <c r="E46" i="6"/>
  <c r="E45" i="6"/>
  <c r="E52" i="6"/>
  <c r="A2" i="6"/>
  <c r="C28" i="2"/>
  <c r="C30" i="2"/>
  <c r="E29" i="2"/>
  <c r="A3" i="2"/>
  <c r="H44" i="6" l="1"/>
  <c r="H43" i="6" s="1"/>
  <c r="F44" i="6"/>
  <c r="F43" i="6" s="1"/>
  <c r="E44" i="6"/>
  <c r="E43" i="6" s="1"/>
  <c r="G44" i="6"/>
  <c r="G43" i="6" s="1"/>
  <c r="C29" i="2"/>
  <c r="E30" i="2"/>
  <c r="M9" i="1" l="1"/>
  <c r="M364" i="1" s="1"/>
  <c r="K369" i="1" l="1"/>
  <c r="M369" i="1" s="1"/>
  <c r="K368" i="1"/>
  <c r="M368" i="1" s="1"/>
  <c r="K367" i="1"/>
  <c r="M367" i="1" s="1"/>
  <c r="M370" i="1" s="1"/>
  <c r="F367" i="1"/>
  <c r="G367" i="1"/>
  <c r="F368" i="1"/>
  <c r="G368" i="1"/>
  <c r="F369" i="1"/>
  <c r="G369" i="1"/>
  <c r="E369" i="1"/>
  <c r="E368" i="1"/>
  <c r="E367" i="1"/>
  <c r="N364" i="1"/>
  <c r="L365" i="1"/>
  <c r="N365" i="1"/>
  <c r="L366" i="1"/>
  <c r="L372" i="1" s="1"/>
  <c r="M366" i="1"/>
  <c r="N366" i="1"/>
  <c r="K366" i="1"/>
  <c r="F364" i="1"/>
  <c r="G364" i="1"/>
  <c r="F365" i="1"/>
  <c r="G365" i="1"/>
  <c r="F366" i="1"/>
  <c r="G366" i="1"/>
  <c r="E366" i="1"/>
  <c r="E365" i="1"/>
  <c r="L371" i="1" l="1"/>
  <c r="Y10" i="5"/>
  <c r="L370" i="1"/>
  <c r="P10" i="5"/>
  <c r="E371" i="1"/>
  <c r="G372" i="1"/>
  <c r="G371" i="1"/>
  <c r="G370" i="1"/>
  <c r="K370" i="1"/>
  <c r="K372" i="1"/>
  <c r="E370" i="1"/>
  <c r="E372" i="1"/>
  <c r="F372" i="1"/>
  <c r="F371" i="1"/>
  <c r="F370" i="1"/>
  <c r="K371" i="1"/>
  <c r="M372" i="1"/>
  <c r="M365" i="1" l="1"/>
  <c r="M371" i="1" s="1"/>
  <c r="K9" i="4" l="1"/>
  <c r="K8" i="4"/>
  <c r="K11" i="4" l="1"/>
</calcChain>
</file>

<file path=xl/sharedStrings.xml><?xml version="1.0" encoding="utf-8"?>
<sst xmlns="http://schemas.openxmlformats.org/spreadsheetml/2006/main" count="7986" uniqueCount="1938">
  <si>
    <t>備　　考</t>
    <rPh sb="0" eb="1">
      <t>ソナエ</t>
    </rPh>
    <rPh sb="3" eb="4">
      <t>コウ</t>
    </rPh>
    <phoneticPr fontId="5"/>
  </si>
  <si>
    <t>一般会計</t>
    <rPh sb="0" eb="2">
      <t>イッパン</t>
    </rPh>
    <rPh sb="2" eb="4">
      <t>カイケイ</t>
    </rPh>
    <phoneticPr fontId="5"/>
  </si>
  <si>
    <t>会計・組織区分</t>
    <rPh sb="0" eb="2">
      <t>カイケイ</t>
    </rPh>
    <rPh sb="3" eb="5">
      <t>ソシキ</t>
    </rPh>
    <rPh sb="5" eb="7">
      <t>クブン</t>
    </rPh>
    <phoneticPr fontId="5"/>
  </si>
  <si>
    <t>項・事項</t>
    <rPh sb="0" eb="1">
      <t>コウ</t>
    </rPh>
    <rPh sb="2" eb="4">
      <t>ジコウ</t>
    </rPh>
    <phoneticPr fontId="5"/>
  </si>
  <si>
    <t>除外理由</t>
    <rPh sb="0" eb="2">
      <t>ジョガイ</t>
    </rPh>
    <rPh sb="2" eb="4">
      <t>リユウ</t>
    </rPh>
    <phoneticPr fontId="5"/>
  </si>
  <si>
    <t>合　　　　　計</t>
    <rPh sb="0" eb="1">
      <t>ゴウ</t>
    </rPh>
    <rPh sb="6" eb="7">
      <t>ケイ</t>
    </rPh>
    <phoneticPr fontId="5"/>
  </si>
  <si>
    <t>会計区分</t>
    <phoneticPr fontId="5"/>
  </si>
  <si>
    <t>項・事項</t>
    <phoneticPr fontId="5"/>
  </si>
  <si>
    <t>当初予算額</t>
    <rPh sb="0" eb="2">
      <t>トウショ</t>
    </rPh>
    <rPh sb="2" eb="4">
      <t>ヨサン</t>
    </rPh>
    <rPh sb="4" eb="5">
      <t>ガク</t>
    </rPh>
    <phoneticPr fontId="5"/>
  </si>
  <si>
    <t>要求額</t>
    <rPh sb="0" eb="2">
      <t>ヨウキュウ</t>
    </rPh>
    <rPh sb="2" eb="3">
      <t>ガク</t>
    </rPh>
    <phoneticPr fontId="5"/>
  </si>
  <si>
    <t>差引き</t>
    <rPh sb="0" eb="2">
      <t>サシヒ</t>
    </rPh>
    <phoneticPr fontId="5"/>
  </si>
  <si>
    <t>（単位：百万円）</t>
    <rPh sb="1" eb="3">
      <t>タンイ</t>
    </rPh>
    <rPh sb="4" eb="7">
      <t>ヒャクマンエン</t>
    </rPh>
    <phoneticPr fontId="5"/>
  </si>
  <si>
    <t>Ａ</t>
    <phoneticPr fontId="5"/>
  </si>
  <si>
    <t>Ｂ</t>
    <phoneticPr fontId="5"/>
  </si>
  <si>
    <t>Ｂ－Ａ＝Ｃ</t>
    <phoneticPr fontId="5"/>
  </si>
  <si>
    <t>所見の概要</t>
    <rPh sb="0" eb="2">
      <t>ショケン</t>
    </rPh>
    <rPh sb="3" eb="5">
      <t>ガイヨウ</t>
    </rPh>
    <phoneticPr fontId="5"/>
  </si>
  <si>
    <t>政策評価の体系</t>
    <rPh sb="0" eb="2">
      <t>セイサク</t>
    </rPh>
    <rPh sb="2" eb="4">
      <t>ヒョウカ</t>
    </rPh>
    <rPh sb="5" eb="7">
      <t>タイケイ</t>
    </rPh>
    <phoneticPr fontId="5"/>
  </si>
  <si>
    <t>施策名</t>
    <rPh sb="0" eb="2">
      <t>シサク</t>
    </rPh>
    <rPh sb="2" eb="3">
      <t>メイ</t>
    </rPh>
    <phoneticPr fontId="5"/>
  </si>
  <si>
    <t>執行額</t>
    <rPh sb="0" eb="2">
      <t>シッコウ</t>
    </rPh>
    <rPh sb="2" eb="3">
      <t>ガク</t>
    </rPh>
    <phoneticPr fontId="5"/>
  </si>
  <si>
    <t>番号</t>
    <rPh sb="0" eb="2">
      <t>バンゴウ</t>
    </rPh>
    <phoneticPr fontId="5"/>
  </si>
  <si>
    <t>評価結果</t>
    <rPh sb="0" eb="2">
      <t>ヒョウカ</t>
    </rPh>
    <rPh sb="2" eb="4">
      <t>ケッカ</t>
    </rPh>
    <phoneticPr fontId="5"/>
  </si>
  <si>
    <t>現状通り</t>
    <rPh sb="0" eb="2">
      <t>ゲンジョウ</t>
    </rPh>
    <rPh sb="2" eb="3">
      <t>ドオ</t>
    </rPh>
    <phoneticPr fontId="5"/>
  </si>
  <si>
    <t>担当部局庁</t>
    <rPh sb="0" eb="2">
      <t>タントウ</t>
    </rPh>
    <rPh sb="2" eb="4">
      <t>ブキョク</t>
    </rPh>
    <rPh sb="4" eb="5">
      <t>チョウ</t>
    </rPh>
    <phoneticPr fontId="5"/>
  </si>
  <si>
    <t>合　計</t>
    <rPh sb="0" eb="1">
      <t>ア</t>
    </rPh>
    <rPh sb="2" eb="3">
      <t>ケイ</t>
    </rPh>
    <phoneticPr fontId="5"/>
  </si>
  <si>
    <t>行政事業レビュー対象　計</t>
    <rPh sb="11" eb="12">
      <t>ケイ</t>
    </rPh>
    <phoneticPr fontId="5"/>
  </si>
  <si>
    <t>行政事業レビュー対象外　計</t>
    <rPh sb="12" eb="13">
      <t>ケイ</t>
    </rPh>
    <phoneticPr fontId="5"/>
  </si>
  <si>
    <t>備　考</t>
    <phoneticPr fontId="5"/>
  </si>
  <si>
    <t>事業
番号</t>
    <rPh sb="0" eb="2">
      <t>ジギョウ</t>
    </rPh>
    <rPh sb="3" eb="5">
      <t>バンゴウ</t>
    </rPh>
    <phoneticPr fontId="5"/>
  </si>
  <si>
    <t>執行可能額</t>
    <rPh sb="0" eb="2">
      <t>シッコウ</t>
    </rPh>
    <rPh sb="2" eb="5">
      <t>カノウガク</t>
    </rPh>
    <phoneticPr fontId="5"/>
  </si>
  <si>
    <t>執行可能額</t>
    <rPh sb="0" eb="2">
      <t>シッコウ</t>
    </rPh>
    <rPh sb="2" eb="4">
      <t>カノウ</t>
    </rPh>
    <rPh sb="4" eb="5">
      <t>ガク</t>
    </rPh>
    <phoneticPr fontId="5"/>
  </si>
  <si>
    <t>事　　業　　名</t>
    <rPh sb="0" eb="1">
      <t>コト</t>
    </rPh>
    <rPh sb="3" eb="4">
      <t>ギョウ</t>
    </rPh>
    <rPh sb="6" eb="7">
      <t>メイ</t>
    </rPh>
    <phoneticPr fontId="5"/>
  </si>
  <si>
    <t>（単位：百万円）</t>
    <phoneticPr fontId="5"/>
  </si>
  <si>
    <t>備　考</t>
    <rPh sb="0" eb="1">
      <t>ソナエ</t>
    </rPh>
    <rPh sb="2" eb="3">
      <t>コウ</t>
    </rPh>
    <phoneticPr fontId="5"/>
  </si>
  <si>
    <t>反映内容</t>
    <phoneticPr fontId="5"/>
  </si>
  <si>
    <t>反映額</t>
    <rPh sb="0" eb="2">
      <t>ハンエイ</t>
    </rPh>
    <rPh sb="2" eb="3">
      <t>ガク</t>
    </rPh>
    <phoneticPr fontId="5"/>
  </si>
  <si>
    <t>事業数</t>
    <rPh sb="0" eb="2">
      <t>ジギョウ</t>
    </rPh>
    <rPh sb="2" eb="3">
      <t>スウ</t>
    </rPh>
    <phoneticPr fontId="5"/>
  </si>
  <si>
    <t>反映額</t>
    <phoneticPr fontId="5"/>
  </si>
  <si>
    <t>事業数</t>
    <phoneticPr fontId="5"/>
  </si>
  <si>
    <t>「縮減」</t>
    <rPh sb="1" eb="3">
      <t>シュクゲン</t>
    </rPh>
    <phoneticPr fontId="5"/>
  </si>
  <si>
    <t>「廃止」</t>
    <rPh sb="1" eb="3">
      <t>ハイシ</t>
    </rPh>
    <phoneticPr fontId="5"/>
  </si>
  <si>
    <t>特　　　別　　　会　　　計</t>
    <rPh sb="0" eb="1">
      <t>トク</t>
    </rPh>
    <rPh sb="4" eb="5">
      <t>ベツ</t>
    </rPh>
    <phoneticPr fontId="5"/>
  </si>
  <si>
    <t>一　　　般　　　会　　　計</t>
    <phoneticPr fontId="5"/>
  </si>
  <si>
    <t>一般会計　＋　特別会計</t>
    <phoneticPr fontId="5"/>
  </si>
  <si>
    <t>所　管</t>
    <rPh sb="0" eb="1">
      <t>トコロ</t>
    </rPh>
    <rPh sb="2" eb="3">
      <t>カン</t>
    </rPh>
    <phoneticPr fontId="5"/>
  </si>
  <si>
    <t>(単位：事業、百万円）</t>
    <rPh sb="1" eb="3">
      <t>タンイ</t>
    </rPh>
    <rPh sb="4" eb="6">
      <t>ジギョウ</t>
    </rPh>
    <rPh sb="7" eb="10">
      <t>ヒャクマンエン</t>
    </rPh>
    <phoneticPr fontId="5"/>
  </si>
  <si>
    <t>（単位：百万円）</t>
    <phoneticPr fontId="5"/>
  </si>
  <si>
    <t>合　　　　　計</t>
    <phoneticPr fontId="5"/>
  </si>
  <si>
    <t>現状通り</t>
  </si>
  <si>
    <t>「執行等
改善」
事業数</t>
    <rPh sb="1" eb="3">
      <t>シッコウ</t>
    </rPh>
    <rPh sb="3" eb="4">
      <t>トウ</t>
    </rPh>
    <rPh sb="5" eb="7">
      <t>カイゼン</t>
    </rPh>
    <rPh sb="9" eb="11">
      <t>ジギョウ</t>
    </rPh>
    <rPh sb="11" eb="12">
      <t>スウ</t>
    </rPh>
    <phoneticPr fontId="5"/>
  </si>
  <si>
    <t>「執行等
改善」
事業数</t>
    <phoneticPr fontId="5"/>
  </si>
  <si>
    <t>行政事業レビュー推進チームの所見</t>
    <rPh sb="0" eb="2">
      <t>ギョウセイ</t>
    </rPh>
    <rPh sb="2" eb="4">
      <t>ジギョウ</t>
    </rPh>
    <rPh sb="8" eb="10">
      <t>スイシン</t>
    </rPh>
    <rPh sb="14" eb="16">
      <t>ショケン</t>
    </rPh>
    <phoneticPr fontId="5"/>
  </si>
  <si>
    <t>行政事業レビュー推進チームの所見
（概要）</t>
    <rPh sb="0" eb="2">
      <t>ギョウセイ</t>
    </rPh>
    <rPh sb="2" eb="4">
      <t>ジギョウ</t>
    </rPh>
    <rPh sb="8" eb="10">
      <t>スイシン</t>
    </rPh>
    <rPh sb="18" eb="20">
      <t>ガイヨウ</t>
    </rPh>
    <phoneticPr fontId="5"/>
  </si>
  <si>
    <t>「執行等
改善」
事業数</t>
    <phoneticPr fontId="5"/>
  </si>
  <si>
    <t>｢廃止｣</t>
    <rPh sb="1" eb="3">
      <t>ハイシ</t>
    </rPh>
    <phoneticPr fontId="5"/>
  </si>
  <si>
    <t>いずれの施策にも関連しないもの</t>
    <rPh sb="4" eb="6">
      <t>シサク</t>
    </rPh>
    <rPh sb="8" eb="10">
      <t>カンレン</t>
    </rPh>
    <phoneticPr fontId="5"/>
  </si>
  <si>
    <t>公開プロセス</t>
    <rPh sb="0" eb="2">
      <t>コウカイ</t>
    </rPh>
    <phoneticPr fontId="5"/>
  </si>
  <si>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</si>
  <si>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</si>
  <si>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</si>
  <si>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5"/>
  </si>
  <si>
    <t>会計区分</t>
    <phoneticPr fontId="5"/>
  </si>
  <si>
    <t>（単位：百万円）</t>
    <phoneticPr fontId="5"/>
  </si>
  <si>
    <t>　</t>
  </si>
  <si>
    <t>反映状況</t>
    <rPh sb="0" eb="2">
      <t>ハンエイ</t>
    </rPh>
    <rPh sb="2" eb="4">
      <t>ジョウキョウ</t>
    </rPh>
    <phoneticPr fontId="5"/>
  </si>
  <si>
    <t>　　　　「その他」：上記の基準には該当しないが、行政事業レビュー推進チームが選定したもの。</t>
    <phoneticPr fontId="5"/>
  </si>
  <si>
    <t>基金</t>
    <rPh sb="0" eb="2">
      <t>キキン</t>
    </rPh>
    <phoneticPr fontId="5"/>
  </si>
  <si>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</si>
  <si>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5"/>
  </si>
  <si>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5"/>
  </si>
  <si>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5"/>
  </si>
  <si>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5"/>
  </si>
  <si>
    <t>注１．　該当がない場合は「－」を記載し、負の数値を記載する場合は「▲」を使用する。</t>
    <rPh sb="0" eb="1">
      <t>チュウ</t>
    </rPh>
    <rPh sb="4" eb="6">
      <t>ガイトウ</t>
    </rPh>
    <rPh sb="9" eb="11">
      <t>バアイ</t>
    </rPh>
    <rPh sb="16" eb="18">
      <t>キサイ</t>
    </rPh>
    <phoneticPr fontId="5"/>
  </si>
  <si>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5"/>
  </si>
  <si>
    <t>委託調査</t>
    <rPh sb="0" eb="2">
      <t>イタク</t>
    </rPh>
    <rPh sb="2" eb="4">
      <t>チョウサ</t>
    </rPh>
    <phoneticPr fontId="5"/>
  </si>
  <si>
    <t>補助金等</t>
    <rPh sb="0" eb="2">
      <t>ホジョ</t>
    </rPh>
    <rPh sb="2" eb="3">
      <t>キン</t>
    </rPh>
    <rPh sb="3" eb="4">
      <t>トウ</t>
    </rPh>
    <phoneticPr fontId="5"/>
  </si>
  <si>
    <t>執行
可能額</t>
    <rPh sb="0" eb="2">
      <t>シッコウ</t>
    </rPh>
    <rPh sb="3" eb="5">
      <t>カノウ</t>
    </rPh>
    <rPh sb="5" eb="6">
      <t>ガク</t>
    </rPh>
    <phoneticPr fontId="5"/>
  </si>
  <si>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5"/>
  </si>
  <si>
    <t>事業開始
年度</t>
    <rPh sb="0" eb="2">
      <t>ジギョウ</t>
    </rPh>
    <rPh sb="2" eb="4">
      <t>カイシ</t>
    </rPh>
    <rPh sb="5" eb="7">
      <t>ネンド</t>
    </rPh>
    <phoneticPr fontId="5"/>
  </si>
  <si>
    <t>事業終了
(予定)年度</t>
    <rPh sb="0" eb="2">
      <t>ジギョウ</t>
    </rPh>
    <rPh sb="2" eb="4">
      <t>シュウリョウ</t>
    </rPh>
    <rPh sb="6" eb="8">
      <t>ヨテイ</t>
    </rPh>
    <rPh sb="9" eb="11">
      <t>ネンド</t>
    </rPh>
    <phoneticPr fontId="5"/>
  </si>
  <si>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5"/>
  </si>
  <si>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5"/>
  </si>
  <si>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5"/>
  </si>
  <si>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5"/>
  </si>
  <si>
    <t>｢廃止｣「縮減｣計</t>
    <rPh sb="1" eb="3">
      <t>ハイシ</t>
    </rPh>
    <rPh sb="5" eb="7">
      <t>シュクゲン</t>
    </rPh>
    <rPh sb="8" eb="9">
      <t>ギョウケイ</t>
    </rPh>
    <phoneticPr fontId="5"/>
  </si>
  <si>
    <t>｢廃止｣｢縮減｣計</t>
    <rPh sb="1" eb="3">
      <t>ハイシ</t>
    </rPh>
    <rPh sb="5" eb="7">
      <t>シュクゲン</t>
    </rPh>
    <rPh sb="8" eb="9">
      <t>ギョウケイ</t>
    </rPh>
    <phoneticPr fontId="5"/>
  </si>
  <si>
    <t>　　　　一般会計と特別会計のそれぞれの事業数を合計した数が「一般会計＋特別会計」欄の事業数と合わない場合がある。</t>
    <phoneticPr fontId="5"/>
  </si>
  <si>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5"/>
  </si>
  <si>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5"/>
  </si>
  <si>
    <t>外部有識者の所見</t>
    <rPh sb="0" eb="2">
      <t>ガイブ</t>
    </rPh>
    <rPh sb="2" eb="4">
      <t>ユウシキ</t>
    </rPh>
    <rPh sb="4" eb="5">
      <t>シャ</t>
    </rPh>
    <rPh sb="6" eb="8">
      <t>ショケン</t>
    </rPh>
    <phoneticPr fontId="5"/>
  </si>
  <si>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5"/>
  </si>
  <si>
    <t>　　　　　　　　　　　（概算要求時点で「改善事項を実施済み」又は「具体的な改善事項を意思決定済み」となるものに限る。）</t>
    <phoneticPr fontId="5"/>
  </si>
  <si>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5"/>
  </si>
  <si>
    <t>取りまとめコメント（概要）</t>
    <rPh sb="0" eb="1">
      <t>ト</t>
    </rPh>
    <phoneticPr fontId="5"/>
  </si>
  <si>
    <t>-</t>
    <phoneticPr fontId="5"/>
  </si>
  <si>
    <t>３つを超える場合</t>
    <rPh sb="3" eb="4">
      <t>コ</t>
    </rPh>
    <rPh sb="6" eb="8">
      <t>バアイ</t>
    </rPh>
    <phoneticPr fontId="5"/>
  </si>
  <si>
    <t>１つ目</t>
    <rPh sb="2" eb="3">
      <t>メ</t>
    </rPh>
    <phoneticPr fontId="5"/>
  </si>
  <si>
    <t>２つ目</t>
    <rPh sb="2" eb="3">
      <t>メ</t>
    </rPh>
    <phoneticPr fontId="5"/>
  </si>
  <si>
    <t>３つ目</t>
    <rPh sb="2" eb="3">
      <t>メ</t>
    </rPh>
    <phoneticPr fontId="5"/>
  </si>
  <si>
    <t>（単位：百万円）</t>
  </si>
  <si>
    <t>1_a_1</t>
    <phoneticPr fontId="18"/>
  </si>
  <si>
    <t>2_a_1</t>
    <phoneticPr fontId="18"/>
  </si>
  <si>
    <t>4_a1_1</t>
    <phoneticPr fontId="18"/>
  </si>
  <si>
    <t>1_a_2</t>
    <phoneticPr fontId="18"/>
  </si>
  <si>
    <t>2_b_1_1</t>
    <phoneticPr fontId="18"/>
  </si>
  <si>
    <t>4_a1_2</t>
    <phoneticPr fontId="18"/>
  </si>
  <si>
    <t>1_a_3</t>
    <phoneticPr fontId="18"/>
  </si>
  <si>
    <t>2_b_1_2</t>
    <phoneticPr fontId="18"/>
  </si>
  <si>
    <t>4_a1_3</t>
    <phoneticPr fontId="18"/>
  </si>
  <si>
    <t>1_b_1</t>
    <phoneticPr fontId="18"/>
  </si>
  <si>
    <t>2_b_1_3</t>
    <phoneticPr fontId="18"/>
  </si>
  <si>
    <t>4_a1_4</t>
    <phoneticPr fontId="18"/>
  </si>
  <si>
    <t>1_b_2_1</t>
    <phoneticPr fontId="18"/>
  </si>
  <si>
    <t>2_b_1_4</t>
    <phoneticPr fontId="18"/>
  </si>
  <si>
    <t>4_a1_5</t>
    <phoneticPr fontId="18"/>
  </si>
  <si>
    <t>1_b_2_2</t>
    <phoneticPr fontId="18"/>
  </si>
  <si>
    <t>2_b_1_5</t>
    <phoneticPr fontId="18"/>
  </si>
  <si>
    <t>4_a1_6</t>
    <phoneticPr fontId="18"/>
  </si>
  <si>
    <t>1_b_2_3</t>
    <phoneticPr fontId="18"/>
  </si>
  <si>
    <t>2_b_1_6</t>
    <phoneticPr fontId="18"/>
  </si>
  <si>
    <t>4_a12_1</t>
    <phoneticPr fontId="18"/>
  </si>
  <si>
    <t>1_b_2_4</t>
    <phoneticPr fontId="18"/>
  </si>
  <si>
    <t>2_b_2_1</t>
    <phoneticPr fontId="18"/>
  </si>
  <si>
    <t>4_a12_2</t>
    <phoneticPr fontId="18"/>
  </si>
  <si>
    <t>1_b_2_5</t>
    <phoneticPr fontId="18"/>
  </si>
  <si>
    <t>2_b_2_2</t>
    <phoneticPr fontId="18"/>
  </si>
  <si>
    <t>4_a12_3</t>
    <phoneticPr fontId="18"/>
  </si>
  <si>
    <t>1_b_2_6</t>
    <phoneticPr fontId="18"/>
  </si>
  <si>
    <t>2_b_2_3</t>
    <phoneticPr fontId="18"/>
  </si>
  <si>
    <t>4_a2_1</t>
    <phoneticPr fontId="18"/>
  </si>
  <si>
    <t>1_b_3_1</t>
    <phoneticPr fontId="18"/>
  </si>
  <si>
    <t>2_b_2_4</t>
    <phoneticPr fontId="18"/>
  </si>
  <si>
    <t>4_a2_2</t>
    <phoneticPr fontId="18"/>
  </si>
  <si>
    <t>1_b_3_2</t>
    <phoneticPr fontId="18"/>
  </si>
  <si>
    <t>2_b_2_5</t>
    <phoneticPr fontId="18"/>
  </si>
  <si>
    <t>4_a2_3</t>
    <phoneticPr fontId="18"/>
  </si>
  <si>
    <t>1_b_3_3</t>
    <phoneticPr fontId="18"/>
  </si>
  <si>
    <t>2_b_2_6</t>
    <phoneticPr fontId="18"/>
  </si>
  <si>
    <t>4_a2_4</t>
    <phoneticPr fontId="18"/>
  </si>
  <si>
    <t>1_b_3_4</t>
    <phoneticPr fontId="18"/>
  </si>
  <si>
    <t>2_b_3</t>
    <phoneticPr fontId="18"/>
  </si>
  <si>
    <t>4_a2_5</t>
    <phoneticPr fontId="18"/>
  </si>
  <si>
    <t>1_b_3_5</t>
    <phoneticPr fontId="18"/>
  </si>
  <si>
    <t>2_c_1</t>
    <phoneticPr fontId="18"/>
  </si>
  <si>
    <t>4_a2_6</t>
    <phoneticPr fontId="18"/>
  </si>
  <si>
    <t>1_b_3_6</t>
    <phoneticPr fontId="18"/>
  </si>
  <si>
    <t>2_c_2</t>
    <phoneticPr fontId="18"/>
  </si>
  <si>
    <t>4_a3_1</t>
    <phoneticPr fontId="18"/>
  </si>
  <si>
    <t>1_b_4_1</t>
    <phoneticPr fontId="18"/>
  </si>
  <si>
    <t>2_c_3</t>
    <phoneticPr fontId="18"/>
  </si>
  <si>
    <t>4_a3_2</t>
    <phoneticPr fontId="18"/>
  </si>
  <si>
    <t>1_b_4_2</t>
    <phoneticPr fontId="18"/>
  </si>
  <si>
    <t>2_c_4</t>
    <phoneticPr fontId="18"/>
  </si>
  <si>
    <t>4_a3_3</t>
    <phoneticPr fontId="18"/>
  </si>
  <si>
    <t>1_b_4_3</t>
    <phoneticPr fontId="18"/>
  </si>
  <si>
    <t>2_c_5</t>
    <phoneticPr fontId="18"/>
  </si>
  <si>
    <t>4_a3_4</t>
    <phoneticPr fontId="18"/>
  </si>
  <si>
    <t>1_b_4_4</t>
    <phoneticPr fontId="18"/>
  </si>
  <si>
    <t>2_c_6</t>
    <phoneticPr fontId="18"/>
  </si>
  <si>
    <t>4_a3_5</t>
    <phoneticPr fontId="18"/>
  </si>
  <si>
    <t>1_b_4_5</t>
    <phoneticPr fontId="18"/>
  </si>
  <si>
    <t>2_c_7</t>
    <phoneticPr fontId="18"/>
  </si>
  <si>
    <t>4_a3_6</t>
    <phoneticPr fontId="18"/>
  </si>
  <si>
    <t>1_b_4_6</t>
    <phoneticPr fontId="18"/>
  </si>
  <si>
    <t>3_a_1</t>
    <phoneticPr fontId="18"/>
  </si>
  <si>
    <t>4_a3_7</t>
    <phoneticPr fontId="18"/>
  </si>
  <si>
    <t>1_c_1</t>
    <phoneticPr fontId="18"/>
  </si>
  <si>
    <t>3_a_2</t>
    <phoneticPr fontId="18"/>
  </si>
  <si>
    <t>4_a3_8</t>
    <phoneticPr fontId="18"/>
  </si>
  <si>
    <t>1_c_2_1</t>
    <phoneticPr fontId="18"/>
  </si>
  <si>
    <t>3_b_1_1</t>
    <phoneticPr fontId="18"/>
  </si>
  <si>
    <t>4_a4_1_1</t>
    <phoneticPr fontId="18"/>
  </si>
  <si>
    <t>1_c_2_2</t>
    <phoneticPr fontId="18"/>
  </si>
  <si>
    <t>3_b_1_2</t>
    <phoneticPr fontId="18"/>
  </si>
  <si>
    <t>4_a4_1_2</t>
    <phoneticPr fontId="18"/>
  </si>
  <si>
    <t>1_c_2_3</t>
    <phoneticPr fontId="18"/>
  </si>
  <si>
    <t>3_b_1_3</t>
    <phoneticPr fontId="18"/>
  </si>
  <si>
    <t>4_a4_1_3</t>
    <phoneticPr fontId="18"/>
  </si>
  <si>
    <t>1_c_2_4</t>
    <phoneticPr fontId="18"/>
  </si>
  <si>
    <t>3_b_1_4</t>
    <phoneticPr fontId="18"/>
  </si>
  <si>
    <t>4_a4_1_4</t>
    <phoneticPr fontId="18"/>
  </si>
  <si>
    <t>1_c_2_5</t>
    <phoneticPr fontId="18"/>
  </si>
  <si>
    <t>3_b_1_5</t>
    <phoneticPr fontId="18"/>
  </si>
  <si>
    <t>4_a4_1_5</t>
    <phoneticPr fontId="18"/>
  </si>
  <si>
    <t>1_c_2_6</t>
    <phoneticPr fontId="18"/>
  </si>
  <si>
    <t>3_b_1_6</t>
    <phoneticPr fontId="18"/>
  </si>
  <si>
    <t>4_a4_1_6</t>
    <phoneticPr fontId="18"/>
  </si>
  <si>
    <t>1_c_2_7</t>
    <phoneticPr fontId="18"/>
  </si>
  <si>
    <t>3_b_1_7</t>
    <phoneticPr fontId="18"/>
  </si>
  <si>
    <t>4_a4_1_7</t>
    <phoneticPr fontId="18"/>
  </si>
  <si>
    <t>1_c_2_8</t>
    <phoneticPr fontId="18"/>
  </si>
  <si>
    <t>3_b_2</t>
    <phoneticPr fontId="18"/>
  </si>
  <si>
    <t>4_a4_2</t>
    <phoneticPr fontId="18"/>
  </si>
  <si>
    <t>1_c_2_9</t>
    <phoneticPr fontId="18"/>
  </si>
  <si>
    <t>3_b_3</t>
    <phoneticPr fontId="18"/>
  </si>
  <si>
    <t>4_b1_1</t>
    <phoneticPr fontId="18"/>
  </si>
  <si>
    <t>1_c_3_1</t>
    <phoneticPr fontId="18"/>
  </si>
  <si>
    <t>3_b_4</t>
    <phoneticPr fontId="18"/>
  </si>
  <si>
    <t>4_b1_2</t>
    <phoneticPr fontId="18"/>
  </si>
  <si>
    <t>1_c_3_2</t>
    <phoneticPr fontId="18"/>
  </si>
  <si>
    <t>3_c1_1</t>
    <phoneticPr fontId="18"/>
  </si>
  <si>
    <t>4_b1_3</t>
    <phoneticPr fontId="18"/>
  </si>
  <si>
    <t>1_c_3_3</t>
    <phoneticPr fontId="18"/>
  </si>
  <si>
    <t>3_c2_1</t>
    <phoneticPr fontId="18"/>
  </si>
  <si>
    <t>4_b12_1</t>
    <phoneticPr fontId="18"/>
  </si>
  <si>
    <t>1_c_3_4</t>
    <phoneticPr fontId="18"/>
  </si>
  <si>
    <t>3_c2_2</t>
    <phoneticPr fontId="18"/>
  </si>
  <si>
    <t>4_b12_2</t>
    <phoneticPr fontId="18"/>
  </si>
  <si>
    <t>1_c_3_5</t>
    <phoneticPr fontId="18"/>
  </si>
  <si>
    <t>3_c2_3</t>
    <phoneticPr fontId="18"/>
  </si>
  <si>
    <t>4_b12_3</t>
    <phoneticPr fontId="18"/>
  </si>
  <si>
    <t>1_c_3_6</t>
    <phoneticPr fontId="18"/>
  </si>
  <si>
    <t>3_c3_1</t>
    <phoneticPr fontId="18"/>
  </si>
  <si>
    <t>4_b2_1</t>
    <phoneticPr fontId="18"/>
  </si>
  <si>
    <t>1_c_3_7</t>
    <phoneticPr fontId="18"/>
  </si>
  <si>
    <t>4_b2_2</t>
    <phoneticPr fontId="18"/>
  </si>
  <si>
    <t>1_c_3_8</t>
    <phoneticPr fontId="18"/>
  </si>
  <si>
    <t>3_c3_2</t>
    <phoneticPr fontId="18"/>
  </si>
  <si>
    <t>4_b2_3</t>
    <phoneticPr fontId="18"/>
  </si>
  <si>
    <t>1_c_3_9</t>
    <phoneticPr fontId="18"/>
  </si>
  <si>
    <t>3_c3_3</t>
    <phoneticPr fontId="18"/>
  </si>
  <si>
    <t>4_b3_1</t>
    <phoneticPr fontId="18"/>
  </si>
  <si>
    <t>3_c3_4</t>
    <phoneticPr fontId="18"/>
  </si>
  <si>
    <t>4_b3_2</t>
    <phoneticPr fontId="18"/>
  </si>
  <si>
    <t>3_c4_1</t>
    <phoneticPr fontId="18"/>
  </si>
  <si>
    <t>4_b3_3</t>
    <phoneticPr fontId="18"/>
  </si>
  <si>
    <t>3_c4_2</t>
    <phoneticPr fontId="18"/>
  </si>
  <si>
    <t>4_b3_4</t>
    <phoneticPr fontId="18"/>
  </si>
  <si>
    <t>3_c4_3</t>
    <phoneticPr fontId="18"/>
  </si>
  <si>
    <t>3_c4_4</t>
    <phoneticPr fontId="18"/>
  </si>
  <si>
    <t>3_c4_5</t>
    <phoneticPr fontId="18"/>
  </si>
  <si>
    <t>4_b3_5</t>
    <phoneticPr fontId="18"/>
  </si>
  <si>
    <t>5_a1_1</t>
    <phoneticPr fontId="18"/>
  </si>
  <si>
    <t>6_1</t>
    <phoneticPr fontId="18"/>
  </si>
  <si>
    <t>4_b3_6</t>
    <phoneticPr fontId="18"/>
  </si>
  <si>
    <t>5_a1_2</t>
    <phoneticPr fontId="18"/>
  </si>
  <si>
    <t>6_2</t>
    <phoneticPr fontId="18"/>
  </si>
  <si>
    <t>4_b3_7</t>
    <phoneticPr fontId="18"/>
  </si>
  <si>
    <t>5_a12_1</t>
    <phoneticPr fontId="18"/>
  </si>
  <si>
    <t>6_3</t>
    <phoneticPr fontId="18"/>
  </si>
  <si>
    <t>4_b3_8</t>
    <phoneticPr fontId="18"/>
  </si>
  <si>
    <t>5_a2_1</t>
    <phoneticPr fontId="18"/>
  </si>
  <si>
    <t>6_4</t>
    <phoneticPr fontId="18"/>
  </si>
  <si>
    <t>4_b4_1_1</t>
    <phoneticPr fontId="18"/>
  </si>
  <si>
    <t>5_a2_2</t>
    <phoneticPr fontId="18"/>
  </si>
  <si>
    <t>6_5_1</t>
    <phoneticPr fontId="18"/>
  </si>
  <si>
    <t>4_b4_1_2</t>
    <phoneticPr fontId="18"/>
  </si>
  <si>
    <t>5_a3_1</t>
    <phoneticPr fontId="18"/>
  </si>
  <si>
    <t>6_5_2</t>
    <phoneticPr fontId="18"/>
  </si>
  <si>
    <t>4_b4_1_3</t>
    <phoneticPr fontId="18"/>
  </si>
  <si>
    <t>5_a3_2</t>
    <phoneticPr fontId="18"/>
  </si>
  <si>
    <t>6_5_3</t>
    <phoneticPr fontId="18"/>
  </si>
  <si>
    <t>4_b4_1_4</t>
    <phoneticPr fontId="18"/>
  </si>
  <si>
    <t>5_a4_1_1</t>
    <phoneticPr fontId="18"/>
  </si>
  <si>
    <t>6_5_4</t>
    <phoneticPr fontId="18"/>
  </si>
  <si>
    <t>4_b4_1_5</t>
    <phoneticPr fontId="18"/>
  </si>
  <si>
    <t>5_a4_1_2</t>
    <phoneticPr fontId="18"/>
  </si>
  <si>
    <t>6_5_5</t>
    <phoneticPr fontId="18"/>
  </si>
  <si>
    <t>4_b4_1_6</t>
    <phoneticPr fontId="18"/>
  </si>
  <si>
    <t>5_a4_1_3</t>
    <phoneticPr fontId="18"/>
  </si>
  <si>
    <t>6_5_6</t>
    <phoneticPr fontId="18"/>
  </si>
  <si>
    <t>4_b4_1_7</t>
    <phoneticPr fontId="18"/>
  </si>
  <si>
    <t>5_a4_1_4</t>
    <phoneticPr fontId="18"/>
  </si>
  <si>
    <t>6_5_7</t>
    <phoneticPr fontId="18"/>
  </si>
  <si>
    <t>4_b4_2</t>
    <phoneticPr fontId="18"/>
  </si>
  <si>
    <t>5_a4_1_5</t>
    <phoneticPr fontId="18"/>
  </si>
  <si>
    <t>6_6</t>
    <phoneticPr fontId="18"/>
  </si>
  <si>
    <t>4_c_1_1</t>
    <phoneticPr fontId="18"/>
  </si>
  <si>
    <t>5_a4_1_6</t>
    <phoneticPr fontId="18"/>
  </si>
  <si>
    <t>7_a_1</t>
    <phoneticPr fontId="18"/>
  </si>
  <si>
    <t>4_c_1_2</t>
    <phoneticPr fontId="18"/>
  </si>
  <si>
    <t>5_a4_1_7</t>
    <phoneticPr fontId="18"/>
  </si>
  <si>
    <t>7_a_2</t>
    <phoneticPr fontId="18"/>
  </si>
  <si>
    <t>4_c_1_3</t>
    <phoneticPr fontId="18"/>
  </si>
  <si>
    <t>5_a4_2</t>
    <phoneticPr fontId="18"/>
  </si>
  <si>
    <t>7_a_3</t>
    <phoneticPr fontId="18"/>
  </si>
  <si>
    <t>4_c_1_4</t>
    <phoneticPr fontId="18"/>
  </si>
  <si>
    <t>5_b1_1</t>
    <phoneticPr fontId="18"/>
  </si>
  <si>
    <t>7_b_1</t>
    <phoneticPr fontId="18"/>
  </si>
  <si>
    <t>4_c_1_5</t>
    <phoneticPr fontId="18"/>
  </si>
  <si>
    <t>5_b1_2</t>
    <phoneticPr fontId="18"/>
  </si>
  <si>
    <t>7_b_2</t>
    <phoneticPr fontId="18"/>
  </si>
  <si>
    <t>4_c_1_6</t>
    <phoneticPr fontId="18"/>
  </si>
  <si>
    <t>5_b12_1</t>
    <phoneticPr fontId="18"/>
  </si>
  <si>
    <t>7_b_3</t>
    <phoneticPr fontId="18"/>
  </si>
  <si>
    <t>4_c_1_7</t>
    <phoneticPr fontId="18"/>
  </si>
  <si>
    <t>5_b2_1</t>
    <phoneticPr fontId="18"/>
  </si>
  <si>
    <t>7_b_4</t>
    <phoneticPr fontId="18"/>
  </si>
  <si>
    <t>4_c_1_8</t>
    <phoneticPr fontId="18"/>
  </si>
  <si>
    <t>5_b2_2</t>
    <phoneticPr fontId="18"/>
  </si>
  <si>
    <t>7_b_5</t>
    <phoneticPr fontId="18"/>
  </si>
  <si>
    <t>4_c_1_9</t>
    <phoneticPr fontId="18"/>
  </si>
  <si>
    <t>5_b3_1</t>
    <phoneticPr fontId="18"/>
  </si>
  <si>
    <t>7_b_6</t>
    <phoneticPr fontId="18"/>
  </si>
  <si>
    <t>4_c_2_1</t>
    <phoneticPr fontId="18"/>
  </si>
  <si>
    <t>5_b3_2</t>
    <phoneticPr fontId="18"/>
  </si>
  <si>
    <t>7_b_7</t>
    <phoneticPr fontId="18"/>
  </si>
  <si>
    <t>4_c_2_2</t>
    <phoneticPr fontId="18"/>
  </si>
  <si>
    <t>5_b4_1_1</t>
    <phoneticPr fontId="18"/>
  </si>
  <si>
    <t>8_1_1</t>
    <phoneticPr fontId="18"/>
  </si>
  <si>
    <t>4_c_2_3</t>
    <phoneticPr fontId="18"/>
  </si>
  <si>
    <t>5_b4_1_2</t>
    <phoneticPr fontId="18"/>
  </si>
  <si>
    <t>8_1_2</t>
    <phoneticPr fontId="18"/>
  </si>
  <si>
    <t>4_c_2_4</t>
    <phoneticPr fontId="18"/>
  </si>
  <si>
    <t>5_b4_1_3</t>
    <phoneticPr fontId="18"/>
  </si>
  <si>
    <t>8_1_3</t>
    <phoneticPr fontId="18"/>
  </si>
  <si>
    <t>4_c_2_5</t>
    <phoneticPr fontId="18"/>
  </si>
  <si>
    <t>5_b4_1_4</t>
    <phoneticPr fontId="18"/>
  </si>
  <si>
    <t>8_1_4</t>
    <phoneticPr fontId="18"/>
  </si>
  <si>
    <t>4_c_2_6</t>
    <phoneticPr fontId="18"/>
  </si>
  <si>
    <t>5_b4_1_5</t>
    <phoneticPr fontId="18"/>
  </si>
  <si>
    <t>8_1_5</t>
    <phoneticPr fontId="18"/>
  </si>
  <si>
    <t>4_c_2_7</t>
    <phoneticPr fontId="18"/>
  </si>
  <si>
    <t>5_b4_1_6</t>
    <phoneticPr fontId="18"/>
  </si>
  <si>
    <t>8_1_6</t>
    <phoneticPr fontId="18"/>
  </si>
  <si>
    <t>4_c_2_8</t>
    <phoneticPr fontId="18"/>
  </si>
  <si>
    <t>5_b4_1_7</t>
    <phoneticPr fontId="18"/>
  </si>
  <si>
    <t>8_2_1</t>
    <phoneticPr fontId="18"/>
  </si>
  <si>
    <t>4_c_2_9</t>
    <phoneticPr fontId="18"/>
  </si>
  <si>
    <t>5_b4_2</t>
    <phoneticPr fontId="18"/>
  </si>
  <si>
    <t>8_2_2</t>
    <phoneticPr fontId="18"/>
  </si>
  <si>
    <t>4_d1_1</t>
    <phoneticPr fontId="18"/>
  </si>
  <si>
    <t>5_c1_1</t>
    <phoneticPr fontId="18"/>
  </si>
  <si>
    <t>8_2_3</t>
    <phoneticPr fontId="18"/>
  </si>
  <si>
    <t>4_d12_1</t>
    <phoneticPr fontId="18"/>
  </si>
  <si>
    <t>5_c1_2</t>
    <phoneticPr fontId="18"/>
  </si>
  <si>
    <t>8_2_4</t>
    <phoneticPr fontId="18"/>
  </si>
  <si>
    <t>4_d2_1</t>
    <phoneticPr fontId="18"/>
  </si>
  <si>
    <t>5_c12_1</t>
    <phoneticPr fontId="18"/>
  </si>
  <si>
    <t>8_2_5</t>
    <phoneticPr fontId="18"/>
  </si>
  <si>
    <t>4_d3_1</t>
    <phoneticPr fontId="18"/>
  </si>
  <si>
    <t>5_c2_1</t>
    <phoneticPr fontId="18"/>
  </si>
  <si>
    <t>8_2_6</t>
    <phoneticPr fontId="18"/>
  </si>
  <si>
    <t>4_d3_2</t>
    <phoneticPr fontId="18"/>
  </si>
  <si>
    <t>5_c2_2</t>
    <phoneticPr fontId="18"/>
  </si>
  <si>
    <t>8_3</t>
    <phoneticPr fontId="18"/>
  </si>
  <si>
    <t>4_d3_3</t>
    <phoneticPr fontId="18"/>
  </si>
  <si>
    <t>5_c3_1</t>
    <phoneticPr fontId="18"/>
  </si>
  <si>
    <t>8_4</t>
    <phoneticPr fontId="18"/>
  </si>
  <si>
    <t>4_d3_4</t>
    <phoneticPr fontId="18"/>
  </si>
  <si>
    <t>5_c3_2</t>
    <phoneticPr fontId="18"/>
  </si>
  <si>
    <t>8_5_1</t>
    <phoneticPr fontId="18"/>
  </si>
  <si>
    <t>4_d4_1_1</t>
    <phoneticPr fontId="18"/>
  </si>
  <si>
    <t>5_c4_1_1</t>
    <phoneticPr fontId="18"/>
  </si>
  <si>
    <t>8_5_2</t>
    <phoneticPr fontId="18"/>
  </si>
  <si>
    <t>4_d4_1_2</t>
    <phoneticPr fontId="18"/>
  </si>
  <si>
    <t>5_c4_1_2</t>
    <phoneticPr fontId="18"/>
  </si>
  <si>
    <t>8_5_3</t>
    <phoneticPr fontId="18"/>
  </si>
  <si>
    <t>4_d4_1_3</t>
    <phoneticPr fontId="18"/>
  </si>
  <si>
    <t>5_c4_1_3</t>
    <phoneticPr fontId="18"/>
  </si>
  <si>
    <t>8_5_4</t>
    <phoneticPr fontId="18"/>
  </si>
  <si>
    <t>4_d4_1_4</t>
    <phoneticPr fontId="18"/>
  </si>
  <si>
    <t>5_c4_1_4</t>
    <phoneticPr fontId="18"/>
  </si>
  <si>
    <t>8_5_5</t>
    <phoneticPr fontId="18"/>
  </si>
  <si>
    <t>4_d4_1_5</t>
    <phoneticPr fontId="18"/>
  </si>
  <si>
    <t>5_c4_1_5</t>
    <phoneticPr fontId="18"/>
  </si>
  <si>
    <t>8_5_6</t>
    <phoneticPr fontId="18"/>
  </si>
  <si>
    <t>4_d4_1_6</t>
    <phoneticPr fontId="18"/>
  </si>
  <si>
    <t>5_c4_1_6</t>
    <phoneticPr fontId="18"/>
  </si>
  <si>
    <t>8_5_7</t>
    <phoneticPr fontId="18"/>
  </si>
  <si>
    <t>4_d4_1_7</t>
    <phoneticPr fontId="18"/>
  </si>
  <si>
    <t>5_c4_1_7</t>
    <phoneticPr fontId="18"/>
  </si>
  <si>
    <t>8_6</t>
    <phoneticPr fontId="18"/>
  </si>
  <si>
    <t>4_d4_2</t>
    <phoneticPr fontId="18"/>
  </si>
  <si>
    <t>5_c4_2</t>
    <phoneticPr fontId="18"/>
  </si>
  <si>
    <t>5_d1_1</t>
    <phoneticPr fontId="18"/>
  </si>
  <si>
    <t>5_d1_2</t>
    <phoneticPr fontId="18"/>
  </si>
  <si>
    <t>5_d12_1</t>
    <phoneticPr fontId="18"/>
  </si>
  <si>
    <t>5_d2_1</t>
    <phoneticPr fontId="18"/>
  </si>
  <si>
    <t>5_d2_2</t>
    <phoneticPr fontId="18"/>
  </si>
  <si>
    <t>5_d3_1</t>
    <phoneticPr fontId="18"/>
  </si>
  <si>
    <t>5_d3_2</t>
    <phoneticPr fontId="18"/>
  </si>
  <si>
    <t>5_d4_1_1</t>
    <phoneticPr fontId="18"/>
  </si>
  <si>
    <t>5_d4_1_2</t>
    <phoneticPr fontId="18"/>
  </si>
  <si>
    <t>5_d4_1_3</t>
    <phoneticPr fontId="18"/>
  </si>
  <si>
    <t>5_d4_1_4</t>
    <phoneticPr fontId="18"/>
  </si>
  <si>
    <t>5_d4_1_5</t>
    <phoneticPr fontId="18"/>
  </si>
  <si>
    <t>5_d4_1_6</t>
    <phoneticPr fontId="18"/>
  </si>
  <si>
    <t>5_d4_1_7</t>
    <phoneticPr fontId="18"/>
  </si>
  <si>
    <t>5_d4_2</t>
    <phoneticPr fontId="18"/>
  </si>
  <si>
    <t>科学技術関係予算の集計に向けた分類番号案</t>
    <phoneticPr fontId="5"/>
  </si>
  <si>
    <t>-</t>
    <phoneticPr fontId="5"/>
  </si>
  <si>
    <t>注２． 予備費を使用した場合は「備考」欄にその旨を記載するとともに、金額を記載すること。</t>
    <rPh sb="0" eb="1">
      <t>チュウ</t>
    </rPh>
    <phoneticPr fontId="5"/>
  </si>
  <si>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5"/>
  </si>
  <si>
    <t>令和２年度</t>
    <rPh sb="0" eb="2">
      <t>レイワ</t>
    </rPh>
    <rPh sb="3" eb="5">
      <t>ネンド</t>
    </rPh>
    <phoneticPr fontId="5"/>
  </si>
  <si>
    <t>令和３年度</t>
    <rPh sb="0" eb="2">
      <t>レイワ</t>
    </rPh>
    <rPh sb="3" eb="5">
      <t>ネンド</t>
    </rPh>
    <phoneticPr fontId="5"/>
  </si>
  <si>
    <t>令和３年度行政事業レビュー事業単位整理表兼点検結果の令和４年度予算概算要求への反映状況調表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5"/>
  </si>
  <si>
    <t>令和２年度
補正後予算額</t>
    <rPh sb="0" eb="2">
      <t>レイワ</t>
    </rPh>
    <rPh sb="3" eb="5">
      <t>ネンド</t>
    </rPh>
    <rPh sb="4" eb="5">
      <t>ド</t>
    </rPh>
    <rPh sb="6" eb="8">
      <t>ホセイ</t>
    </rPh>
    <rPh sb="8" eb="9">
      <t>ゴ</t>
    </rPh>
    <rPh sb="9" eb="12">
      <t>ヨサンガク</t>
    </rPh>
    <phoneticPr fontId="5"/>
  </si>
  <si>
    <t>令和４年度</t>
    <rPh sb="0" eb="2">
      <t>レイワ</t>
    </rPh>
    <rPh sb="3" eb="5">
      <t>ネンド</t>
    </rPh>
    <phoneticPr fontId="5"/>
  </si>
  <si>
    <t>令和２年度レビューシート番号</t>
    <rPh sb="0" eb="2">
      <t>レイワ</t>
    </rPh>
    <rPh sb="3" eb="5">
      <t>ネンド</t>
    </rPh>
    <rPh sb="4" eb="5">
      <t>ド</t>
    </rPh>
    <rPh sb="12" eb="14">
      <t>バンゴウ</t>
    </rPh>
    <phoneticPr fontId="5"/>
  </si>
  <si>
    <t>平成３０年度対象</t>
  </si>
  <si>
    <t>　　　　「縮減」：令和３年度の点検の結果、見直しが行われ令和４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5"/>
  </si>
  <si>
    <t>　　　　「執行等改善」：令和３年度の点検の結果、令和４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5"/>
  </si>
  <si>
    <t>　　　　「年度内に改善を検討」：令和３年度の点検の結果、令和４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5"/>
  </si>
  <si>
    <t>　　　　「予定通り終了」：前年度終了事業等であって、予定通り事業を終了し令和４年度予算概算要求において予算要求しないもの。</t>
    <rPh sb="36" eb="38">
      <t>レイワ</t>
    </rPh>
    <phoneticPr fontId="5"/>
  </si>
  <si>
    <t>　　　　「現状通り」：令和３年度の点検の結果、令和４年度予算概算要求の金額に反映すべき点及び執行等で改善すべき点がないもの（廃止、縮減、執行等改善、年度内に改善を検討及び予定通り終了以外のもの）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5"/>
  </si>
  <si>
    <t>注５．「外部有識者点検対象」欄については、令和３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９年度、平成３０年度、令和元年度又は令和２年度の行政事業レビューの取組において外部有識者の点検を受けたものは、それぞれ「平成２９年度対象」、「平成３０年度対象」、「令和元年度対象」、「令和２年度対象」と記載する。なお、令和３年度に外部有識者の点検を受ける事業について、平成２９年度、平成３０年度、令和元年度又は令和２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レイワ</t>
    </rPh>
    <rPh sb="163" eb="164">
      <t>マタ</t>
    </rPh>
    <rPh sb="165" eb="167">
      <t>レイワ</t>
    </rPh>
    <rPh sb="169" eb="170">
      <t>ド</t>
    </rPh>
    <rPh sb="207" eb="209">
      <t>ヘイセイ</t>
    </rPh>
    <rPh sb="213" eb="215">
      <t>タイショウ</t>
    </rPh>
    <rPh sb="218" eb="220">
      <t>ヘイセイ</t>
    </rPh>
    <rPh sb="224" eb="226">
      <t>タイショウ</t>
    </rPh>
    <rPh sb="229" eb="231">
      <t>レイワ</t>
    </rPh>
    <rPh sb="231" eb="233">
      <t>ガンネン</t>
    </rPh>
    <rPh sb="234" eb="236">
      <t>タイショウ</t>
    </rPh>
    <rPh sb="239" eb="241">
      <t>レイワ</t>
    </rPh>
    <rPh sb="243" eb="244">
      <t>ド</t>
    </rPh>
    <rPh sb="244" eb="246">
      <t>タイショウ</t>
    </rPh>
    <rPh sb="248" eb="250">
      <t>キサイ</t>
    </rPh>
    <rPh sb="256" eb="258">
      <t>レイワ</t>
    </rPh>
    <rPh sb="262" eb="264">
      <t>ガイブ</t>
    </rPh>
    <rPh sb="264" eb="267">
      <t>ユウシキシャ</t>
    </rPh>
    <rPh sb="268" eb="270">
      <t>テンケン</t>
    </rPh>
    <rPh sb="271" eb="272">
      <t>ウ</t>
    </rPh>
    <rPh sb="274" eb="276">
      <t>ジギョウ</t>
    </rPh>
    <rPh sb="281" eb="283">
      <t>ヘイセイ</t>
    </rPh>
    <rPh sb="288" eb="290">
      <t>ヘイセイ</t>
    </rPh>
    <rPh sb="295" eb="297">
      <t>レイワ</t>
    </rPh>
    <rPh sb="300" eb="301">
      <t>マタ</t>
    </rPh>
    <rPh sb="302" eb="304">
      <t>レイワ</t>
    </rPh>
    <rPh sb="306" eb="307">
      <t>ド</t>
    </rPh>
    <rPh sb="309" eb="311">
      <t>テンケン</t>
    </rPh>
    <rPh sb="312" eb="313">
      <t>ウ</t>
    </rPh>
    <rPh sb="317" eb="319">
      <t>バアイ</t>
    </rPh>
    <rPh sb="361" eb="363">
      <t>ケイゾク</t>
    </rPh>
    <rPh sb="364" eb="366">
      <t>ゼヒ</t>
    </rPh>
    <rPh sb="379" eb="381">
      <t>キサイ</t>
    </rPh>
    <phoneticPr fontId="5"/>
  </si>
  <si>
    <t>令和３年度新規事業</t>
    <rPh sb="0" eb="2">
      <t>レイワ</t>
    </rPh>
    <rPh sb="5" eb="7">
      <t>シンキ</t>
    </rPh>
    <rPh sb="7" eb="9">
      <t>ジギョウ</t>
    </rPh>
    <phoneticPr fontId="5"/>
  </si>
  <si>
    <t>令和３年度
当初予算額</t>
    <rPh sb="0" eb="2">
      <t>レイワ</t>
    </rPh>
    <rPh sb="3" eb="5">
      <t>ネンド</t>
    </rPh>
    <rPh sb="4" eb="5">
      <t>ド</t>
    </rPh>
    <phoneticPr fontId="5"/>
  </si>
  <si>
    <t>令和４年度
要求額</t>
    <rPh sb="0" eb="2">
      <t>レイワ</t>
    </rPh>
    <phoneticPr fontId="5"/>
  </si>
  <si>
    <t>令和２年度レビューシート番号</t>
    <rPh sb="0" eb="2">
      <t>レイワ</t>
    </rPh>
    <rPh sb="3" eb="5">
      <t>ネンド</t>
    </rPh>
    <rPh sb="12" eb="14">
      <t>バンゴウ</t>
    </rPh>
    <phoneticPr fontId="5"/>
  </si>
  <si>
    <t>新03</t>
  </si>
  <si>
    <t>令和４年度新規要求事業</t>
    <rPh sb="0" eb="2">
      <t>レイワ</t>
    </rPh>
    <rPh sb="5" eb="7">
      <t>シンキ</t>
    </rPh>
    <rPh sb="7" eb="9">
      <t>ヨウキュウ</t>
    </rPh>
    <rPh sb="9" eb="11">
      <t>ジギョウ</t>
    </rPh>
    <phoneticPr fontId="5"/>
  </si>
  <si>
    <t>公開プロセス結果の令和４年度予算概算要求への反映状況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5"/>
  </si>
  <si>
    <t>令和２年度
補正後予算額</t>
    <rPh sb="0" eb="2">
      <t>レイワ</t>
    </rPh>
    <rPh sb="3" eb="5">
      <t>ネンド</t>
    </rPh>
    <rPh sb="5" eb="7">
      <t>ヘイネンド</t>
    </rPh>
    <rPh sb="6" eb="8">
      <t>ホセイ</t>
    </rPh>
    <rPh sb="8" eb="9">
      <t>ゴ</t>
    </rPh>
    <rPh sb="9" eb="12">
      <t>ヨサンガク</t>
    </rPh>
    <phoneticPr fontId="5"/>
  </si>
  <si>
    <t>　　　　「廃止」：令和３年度の点検の結果、事業を廃止し令和４年度予算概算要求において予算要求を行わないもの（前年度終了事業等は含まない。）</t>
    <rPh sb="9" eb="11">
      <t>レイワ</t>
    </rPh>
    <rPh sb="27" eb="29">
      <t>レイワ</t>
    </rPh>
    <phoneticPr fontId="5"/>
  </si>
  <si>
    <t>行政事業レビュー点検結果の令和４年度予算概算要求への反映状況（集計表）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5"/>
  </si>
  <si>
    <t>令和２年度
実施事業数</t>
    <rPh sb="0" eb="2">
      <t>レイワ</t>
    </rPh>
    <rPh sb="3" eb="5">
      <t>ネンド</t>
    </rPh>
    <rPh sb="4" eb="5">
      <t>ド</t>
    </rPh>
    <rPh sb="6" eb="8">
      <t>ジッシ</t>
    </rPh>
    <phoneticPr fontId="5"/>
  </si>
  <si>
    <t>令和２年度
実施事業数</t>
    <rPh sb="0" eb="2">
      <t>レイワ</t>
    </rPh>
    <rPh sb="3" eb="5">
      <t>ネンド</t>
    </rPh>
    <rPh sb="4" eb="5">
      <t>ド</t>
    </rPh>
    <rPh sb="6" eb="8">
      <t>ジッシ</t>
    </rPh>
    <rPh sb="8" eb="10">
      <t>ジギョウ</t>
    </rPh>
    <rPh sb="10" eb="11">
      <t>スウ</t>
    </rPh>
    <phoneticPr fontId="5"/>
  </si>
  <si>
    <t>（参考）
令和４年度
要求額</t>
    <rPh sb="1" eb="3">
      <t>サンコウ</t>
    </rPh>
    <rPh sb="5" eb="7">
      <t>レイワ</t>
    </rPh>
    <phoneticPr fontId="5"/>
  </si>
  <si>
    <t>注２．「行政事業レビュー対象事業数」は、令和２年度に実施した事業数であり、令和３年度から開始された事業（令和３年度新規事業）及び令和４年度予算概算要求において新規に要求する事業（令和４年度新規要求事業）は含まれない。</t>
    <rPh sb="20" eb="22">
      <t>レイワ</t>
    </rPh>
    <rPh sb="37" eb="39">
      <t>レイワ</t>
    </rPh>
    <rPh sb="52" eb="54">
      <t>レイワ</t>
    </rPh>
    <rPh sb="64" eb="66">
      <t>レイワ</t>
    </rPh>
    <rPh sb="89" eb="91">
      <t>レイワ</t>
    </rPh>
    <phoneticPr fontId="5"/>
  </si>
  <si>
    <t>　　　　「執行等改善」：令和３年度の点検の結果、令和４年度予算概算要求の金額に反映は行わないものの、明確な廃止年限の設定や執行等の改善を行うもの</t>
    <rPh sb="12" eb="14">
      <t>レイワ</t>
    </rPh>
    <rPh sb="24" eb="26">
      <t>レイワ</t>
    </rPh>
    <phoneticPr fontId="5"/>
  </si>
  <si>
    <t>注５．「(参考)令和４年度要求額」は、行政事業レビューシートの作成・公表の対象となる事業（令和２年度実施事業、令和３年度新規事業、令和４年度新規要求事業）の要求合計額である。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8" eb="50">
      <t>ネンド</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5"/>
  </si>
  <si>
    <t>令和３年度行政事業レビュー対象外リスト</t>
    <rPh sb="0" eb="2">
      <t>レイワ</t>
    </rPh>
    <rPh sb="3" eb="5">
      <t>ネンド</t>
    </rPh>
    <rPh sb="5" eb="7">
      <t>ギョウセイ</t>
    </rPh>
    <rPh sb="7" eb="9">
      <t>ジギョウ</t>
    </rPh>
    <phoneticPr fontId="5"/>
  </si>
  <si>
    <t>令和２年度
補正後予算額</t>
    <rPh sb="0" eb="2">
      <t>レイワ</t>
    </rPh>
    <rPh sb="3" eb="5">
      <t>ネンド</t>
    </rPh>
    <phoneticPr fontId="5"/>
  </si>
  <si>
    <t>令和２年度</t>
    <rPh sb="0" eb="2">
      <t>レイワ</t>
    </rPh>
    <rPh sb="3" eb="5">
      <t>ネンド</t>
    </rPh>
    <rPh sb="4" eb="5">
      <t>ド</t>
    </rPh>
    <phoneticPr fontId="5"/>
  </si>
  <si>
    <t>令和３年度
当初予算額</t>
    <rPh sb="0" eb="2">
      <t>レイワ</t>
    </rPh>
    <rPh sb="3" eb="5">
      <t>ネンド</t>
    </rPh>
    <rPh sb="6" eb="8">
      <t>トウショ</t>
    </rPh>
    <rPh sb="8" eb="10">
      <t>ヨサン</t>
    </rPh>
    <rPh sb="10" eb="11">
      <t>ガク</t>
    </rPh>
    <phoneticPr fontId="5"/>
  </si>
  <si>
    <t>環境省</t>
    <rPh sb="0" eb="2">
      <t>カンキョウ</t>
    </rPh>
    <rPh sb="2" eb="3">
      <t>ショウ</t>
    </rPh>
    <phoneticPr fontId="5"/>
  </si>
  <si>
    <t>施策名：1.地球温暖化対策の推進</t>
    <rPh sb="0" eb="2">
      <t>シサク</t>
    </rPh>
    <rPh sb="2" eb="3">
      <t>メイ</t>
    </rPh>
    <phoneticPr fontId="16"/>
  </si>
  <si>
    <t>地球温暖化対策推進法施行推進経費</t>
  </si>
  <si>
    <t>平成10年度</t>
  </si>
  <si>
    <t>終了(予定)なし</t>
  </si>
  <si>
    <t>脱炭素社会実現に向けた国際研究調査事業</t>
    <rPh sb="0" eb="1">
      <t>ダツ</t>
    </rPh>
    <rPh sb="1" eb="3">
      <t>タンソ</t>
    </rPh>
    <rPh sb="3" eb="5">
      <t>シャカイ</t>
    </rPh>
    <rPh sb="5" eb="7">
      <t>ジツゲン</t>
    </rPh>
    <rPh sb="8" eb="9">
      <t>ム</t>
    </rPh>
    <rPh sb="11" eb="13">
      <t>コクサイ</t>
    </rPh>
    <rPh sb="13" eb="15">
      <t>ケンキュウ</t>
    </rPh>
    <rPh sb="15" eb="17">
      <t>チョウサ</t>
    </rPh>
    <rPh sb="17" eb="19">
      <t>ジギョウ</t>
    </rPh>
    <phoneticPr fontId="15"/>
  </si>
  <si>
    <t>平成26年度</t>
  </si>
  <si>
    <t>温室効果ガス排出・吸収量管理体制整備費</t>
  </si>
  <si>
    <t>平成16年度</t>
  </si>
  <si>
    <t>エコリース促進事業</t>
  </si>
  <si>
    <t>平成23年度</t>
  </si>
  <si>
    <t>令和2年度</t>
    <rPh sb="0" eb="2">
      <t>レイワ</t>
    </rPh>
    <rPh sb="3" eb="5">
      <t>ネンド</t>
    </rPh>
    <phoneticPr fontId="15"/>
  </si>
  <si>
    <t>地球環境局</t>
    <rPh sb="0" eb="2">
      <t>チキュウ</t>
    </rPh>
    <rPh sb="2" eb="4">
      <t>カンキョウ</t>
    </rPh>
    <rPh sb="4" eb="5">
      <t>キョク</t>
    </rPh>
    <phoneticPr fontId="15"/>
  </si>
  <si>
    <t>地球環境局</t>
    <rPh sb="0" eb="2">
      <t>チキュウ</t>
    </rPh>
    <rPh sb="2" eb="4">
      <t>カンキョウ</t>
    </rPh>
    <rPh sb="4" eb="5">
      <t>キョク</t>
    </rPh>
    <phoneticPr fontId="5"/>
  </si>
  <si>
    <t>一般会計</t>
    <rPh sb="0" eb="2">
      <t>イッパン</t>
    </rPh>
    <rPh sb="2" eb="4">
      <t>カイケイ</t>
    </rPh>
    <phoneticPr fontId="15"/>
  </si>
  <si>
    <t>大臣官房環境経済課</t>
    <rPh sb="0" eb="2">
      <t>ダイジン</t>
    </rPh>
    <rPh sb="2" eb="4">
      <t>カンボウ</t>
    </rPh>
    <rPh sb="4" eb="6">
      <t>カンキョウ</t>
    </rPh>
    <rPh sb="6" eb="8">
      <t>ケイザイ</t>
    </rPh>
    <rPh sb="8" eb="9">
      <t>カ</t>
    </rPh>
    <phoneticPr fontId="15"/>
  </si>
  <si>
    <t>大臣官房環境経済課</t>
    <rPh sb="0" eb="2">
      <t>ダイジン</t>
    </rPh>
    <rPh sb="2" eb="4">
      <t>カンボウ</t>
    </rPh>
    <rPh sb="4" eb="6">
      <t>カンキョウ</t>
    </rPh>
    <rPh sb="6" eb="8">
      <t>ケイザイ</t>
    </rPh>
    <rPh sb="8" eb="9">
      <t>カ</t>
    </rPh>
    <phoneticPr fontId="5"/>
  </si>
  <si>
    <t>ｴﾈﾙｷﾞｰ対策特別会計ｴﾈﾙｷﾞｰ需給勘定</t>
  </si>
  <si>
    <t>（項）地球温暖化対策推進費
　（大事項）地球温暖化対策の推進に必要な経費</t>
    <rPh sb="1" eb="2">
      <t>コウ</t>
    </rPh>
    <rPh sb="3" eb="5">
      <t>チキュウ</t>
    </rPh>
    <rPh sb="5" eb="8">
      <t>オンダンカ</t>
    </rPh>
    <rPh sb="8" eb="10">
      <t>タイサク</t>
    </rPh>
    <rPh sb="10" eb="13">
      <t>スイシンヒ</t>
    </rPh>
    <rPh sb="16" eb="18">
      <t>ダイジ</t>
    </rPh>
    <rPh sb="18" eb="19">
      <t>コウ</t>
    </rPh>
    <rPh sb="20" eb="22">
      <t>チキュウ</t>
    </rPh>
    <rPh sb="22" eb="25">
      <t>オンダンカ</t>
    </rPh>
    <rPh sb="25" eb="27">
      <t>タイサク</t>
    </rPh>
    <rPh sb="28" eb="30">
      <t>スイシン</t>
    </rPh>
    <rPh sb="31" eb="33">
      <t>ヒツヨウ</t>
    </rPh>
    <rPh sb="34" eb="36">
      <t>ケイヒ</t>
    </rPh>
    <phoneticPr fontId="5"/>
  </si>
  <si>
    <t>（項）地球温暖化対策推進費
　（大事項）気候変動の影響への適応策に関する調査研究に必要な経費</t>
    <rPh sb="20" eb="22">
      <t>キコウ</t>
    </rPh>
    <rPh sb="22" eb="24">
      <t>ヘンドウ</t>
    </rPh>
    <rPh sb="25" eb="27">
      <t>エイキョウ</t>
    </rPh>
    <rPh sb="29" eb="31">
      <t>テキオウ</t>
    </rPh>
    <rPh sb="31" eb="32">
      <t>サク</t>
    </rPh>
    <rPh sb="33" eb="34">
      <t>カン</t>
    </rPh>
    <rPh sb="36" eb="38">
      <t>チョウサ</t>
    </rPh>
    <rPh sb="38" eb="40">
      <t>ケンキュウ</t>
    </rPh>
    <phoneticPr fontId="5"/>
  </si>
  <si>
    <t>（項）エネルギー需給構造高度化対策費
　（大事項）温暖化対策に必要な経費</t>
  </si>
  <si>
    <t>令和元年度対象</t>
  </si>
  <si>
    <t>平成２９年度対象</t>
  </si>
  <si>
    <t>平成25年度</t>
  </si>
  <si>
    <t>環境金融の拡大に向けた利子補給事業</t>
    <rPh sb="0" eb="2">
      <t>カンキョウ</t>
    </rPh>
    <rPh sb="2" eb="4">
      <t>キンユウ</t>
    </rPh>
    <rPh sb="5" eb="7">
      <t>カクダイ</t>
    </rPh>
    <rPh sb="8" eb="9">
      <t>ム</t>
    </rPh>
    <rPh sb="11" eb="13">
      <t>リシ</t>
    </rPh>
    <rPh sb="13" eb="15">
      <t>ホキュウ</t>
    </rPh>
    <rPh sb="15" eb="17">
      <t>ジギョウ</t>
    </rPh>
    <phoneticPr fontId="5"/>
  </si>
  <si>
    <t>令和6年度</t>
    <rPh sb="0" eb="2">
      <t>レイワ</t>
    </rPh>
    <rPh sb="3" eb="5">
      <t>ネンド</t>
    </rPh>
    <phoneticPr fontId="5"/>
  </si>
  <si>
    <t>地域の防災・減災と低炭素化を同時実現する自立・分散型エネルギー設備等導入推進事業</t>
    <rPh sb="0" eb="2">
      <t>チイキ</t>
    </rPh>
    <rPh sb="3" eb="5">
      <t>ボウサイ</t>
    </rPh>
    <rPh sb="6" eb="8">
      <t>ゲンサイ</t>
    </rPh>
    <rPh sb="9" eb="12">
      <t>テイタンソ</t>
    </rPh>
    <rPh sb="12" eb="13">
      <t>カ</t>
    </rPh>
    <rPh sb="14" eb="16">
      <t>ドウジ</t>
    </rPh>
    <rPh sb="16" eb="18">
      <t>ジツゲン</t>
    </rPh>
    <rPh sb="20" eb="22">
      <t>ジリツ</t>
    </rPh>
    <rPh sb="23" eb="26">
      <t>ブンサンガタ</t>
    </rPh>
    <rPh sb="31" eb="33">
      <t>セツビ</t>
    </rPh>
    <rPh sb="33" eb="34">
      <t>トウ</t>
    </rPh>
    <rPh sb="34" eb="36">
      <t>ドウニュウ</t>
    </rPh>
    <rPh sb="36" eb="38">
      <t>スイシン</t>
    </rPh>
    <rPh sb="38" eb="40">
      <t>ジギョウ</t>
    </rPh>
    <phoneticPr fontId="5"/>
  </si>
  <si>
    <t>平成30年度</t>
    <rPh sb="0" eb="2">
      <t>ヘイセイ</t>
    </rPh>
    <rPh sb="4" eb="6">
      <t>ネンド</t>
    </rPh>
    <phoneticPr fontId="5"/>
  </si>
  <si>
    <t>令和2年度</t>
    <rPh sb="0" eb="2">
      <t>レイワ</t>
    </rPh>
    <rPh sb="3" eb="5">
      <t>ネンド</t>
    </rPh>
    <phoneticPr fontId="5"/>
  </si>
  <si>
    <t>平成11年度</t>
  </si>
  <si>
    <t>平成20年度</t>
  </si>
  <si>
    <t>令和12年度</t>
    <rPh sb="0" eb="2">
      <t>レイワ</t>
    </rPh>
    <rPh sb="4" eb="6">
      <t>ネンド</t>
    </rPh>
    <phoneticPr fontId="5"/>
  </si>
  <si>
    <t>家庭部門のCO2排出実態統計調査事業</t>
    <rPh sb="0" eb="2">
      <t>カテイ</t>
    </rPh>
    <rPh sb="2" eb="4">
      <t>ブモン</t>
    </rPh>
    <rPh sb="8" eb="10">
      <t>ハイシュツ</t>
    </rPh>
    <rPh sb="10" eb="12">
      <t>ジッタイ</t>
    </rPh>
    <rPh sb="12" eb="14">
      <t>トウケイ</t>
    </rPh>
    <rPh sb="14" eb="16">
      <t>チョウサ</t>
    </rPh>
    <rPh sb="16" eb="18">
      <t>ジギョウ</t>
    </rPh>
    <phoneticPr fontId="5"/>
  </si>
  <si>
    <t>環境再生・資源循環局</t>
    <rPh sb="0" eb="2">
      <t>カンキョウ</t>
    </rPh>
    <rPh sb="2" eb="4">
      <t>サイセイ</t>
    </rPh>
    <rPh sb="5" eb="7">
      <t>シゲン</t>
    </rPh>
    <rPh sb="7" eb="9">
      <t>ジュンカン</t>
    </rPh>
    <rPh sb="9" eb="10">
      <t>キョク</t>
    </rPh>
    <phoneticPr fontId="15"/>
  </si>
  <si>
    <t>大臣官房環境計画課</t>
    <rPh sb="0" eb="2">
      <t>ダイジン</t>
    </rPh>
    <rPh sb="2" eb="4">
      <t>カンボウ</t>
    </rPh>
    <rPh sb="4" eb="6">
      <t>カンキョウ</t>
    </rPh>
    <rPh sb="6" eb="9">
      <t>ケイカクカ</t>
    </rPh>
    <phoneticPr fontId="15"/>
  </si>
  <si>
    <t>地球環境局</t>
  </si>
  <si>
    <t>（項）地球温暖化対策推進費
　（大事項）地球温暖化対策の推進に必要な経費</t>
  </si>
  <si>
    <t>平成22年度</t>
  </si>
  <si>
    <t>令和4年度</t>
    <rPh sb="0" eb="2">
      <t>レイワ</t>
    </rPh>
    <rPh sb="3" eb="5">
      <t>ネンド</t>
    </rPh>
    <phoneticPr fontId="5"/>
  </si>
  <si>
    <t>CO2削減ポテンシャル診断推進事業</t>
    <rPh sb="3" eb="5">
      <t>サクゲン</t>
    </rPh>
    <rPh sb="11" eb="13">
      <t>シンダン</t>
    </rPh>
    <rPh sb="13" eb="15">
      <t>スイシン</t>
    </rPh>
    <rPh sb="15" eb="17">
      <t>ジギョウ</t>
    </rPh>
    <phoneticPr fontId="5"/>
  </si>
  <si>
    <t>先進対策の効率的実施によるＣＯ２排出量大幅削減事業</t>
    <rPh sb="0" eb="2">
      <t>センシン</t>
    </rPh>
    <rPh sb="2" eb="4">
      <t>タイサク</t>
    </rPh>
    <rPh sb="5" eb="8">
      <t>コウリツテキ</t>
    </rPh>
    <rPh sb="8" eb="10">
      <t>ジッシ</t>
    </rPh>
    <rPh sb="16" eb="19">
      <t>ハイシュツリョウ</t>
    </rPh>
    <rPh sb="19" eb="21">
      <t>オオハバ</t>
    </rPh>
    <rPh sb="21" eb="23">
      <t>サクゲン</t>
    </rPh>
    <rPh sb="23" eb="25">
      <t>ジギョウ</t>
    </rPh>
    <phoneticPr fontId="5"/>
  </si>
  <si>
    <t>平成24年度</t>
  </si>
  <si>
    <t>国際再生可能エネルギー機関分担金</t>
    <rPh sb="0" eb="2">
      <t>コクサイ</t>
    </rPh>
    <rPh sb="2" eb="4">
      <t>サイセイ</t>
    </rPh>
    <rPh sb="4" eb="6">
      <t>カノウ</t>
    </rPh>
    <rPh sb="11" eb="13">
      <t>キカン</t>
    </rPh>
    <rPh sb="13" eb="15">
      <t>ブンタン</t>
    </rPh>
    <rPh sb="15" eb="16">
      <t>キン</t>
    </rPh>
    <phoneticPr fontId="5"/>
  </si>
  <si>
    <t>ＣＯ２削減対策強化誘導型技術開発・実証事業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5"/>
  </si>
  <si>
    <t>エネルギー起源ＣＯ２排出削減技術評価・検証事業費</t>
    <rPh sb="5" eb="7">
      <t>キゲン</t>
    </rPh>
    <rPh sb="10" eb="12">
      <t>ハイシュツ</t>
    </rPh>
    <rPh sb="12" eb="14">
      <t>サクゲン</t>
    </rPh>
    <rPh sb="14" eb="16">
      <t>ギジュツ</t>
    </rPh>
    <rPh sb="16" eb="18">
      <t>ヒョウカ</t>
    </rPh>
    <rPh sb="19" eb="21">
      <t>ケンショウ</t>
    </rPh>
    <rPh sb="21" eb="24">
      <t>ジギョウヒ</t>
    </rPh>
    <phoneticPr fontId="5"/>
  </si>
  <si>
    <t>令和5年度</t>
    <rPh sb="0" eb="2">
      <t>レイワ</t>
    </rPh>
    <rPh sb="3" eb="5">
      <t>ネンド</t>
    </rPh>
    <phoneticPr fontId="5"/>
  </si>
  <si>
    <t>令和3年度</t>
    <rPh sb="0" eb="2">
      <t>レイワ</t>
    </rPh>
    <rPh sb="3" eb="5">
      <t>ネンド</t>
    </rPh>
    <phoneticPr fontId="5"/>
  </si>
  <si>
    <t>地球環境局</t>
    <rPh sb="0" eb="2">
      <t>チキュウ</t>
    </rPh>
    <rPh sb="2" eb="5">
      <t>カンキョウキョク</t>
    </rPh>
    <phoneticPr fontId="15"/>
  </si>
  <si>
    <t>地球環境局</t>
    <rPh sb="0" eb="2">
      <t>チキュウ</t>
    </rPh>
    <rPh sb="2" eb="5">
      <t>カンキョウキョク</t>
    </rPh>
    <phoneticPr fontId="5"/>
  </si>
  <si>
    <t>家庭における脱炭素ライフスタイル構築促進事業</t>
    <rPh sb="0" eb="2">
      <t>カテイ</t>
    </rPh>
    <rPh sb="6" eb="7">
      <t>ダツ</t>
    </rPh>
    <rPh sb="7" eb="9">
      <t>タンソ</t>
    </rPh>
    <rPh sb="16" eb="18">
      <t>コウチク</t>
    </rPh>
    <rPh sb="18" eb="20">
      <t>ソクシン</t>
    </rPh>
    <rPh sb="20" eb="22">
      <t>ジギョウ</t>
    </rPh>
    <phoneticPr fontId="5"/>
  </si>
  <si>
    <t>国際パートナーシップを活用した高効率ノンフロン機器導入拡大等事業</t>
    <rPh sb="11" eb="13">
      <t>カツヨウ</t>
    </rPh>
    <rPh sb="15" eb="18">
      <t>コウコウリツ</t>
    </rPh>
    <rPh sb="23" eb="25">
      <t>キキ</t>
    </rPh>
    <rPh sb="25" eb="27">
      <t>ドウニュウ</t>
    </rPh>
    <rPh sb="27" eb="29">
      <t>カクダイ</t>
    </rPh>
    <rPh sb="29" eb="30">
      <t>トウ</t>
    </rPh>
    <rPh sb="30" eb="32">
      <t>ジギョウ</t>
    </rPh>
    <phoneticPr fontId="5"/>
  </si>
  <si>
    <t>平成27年度</t>
    <rPh sb="0" eb="2">
      <t>ヘイセイ</t>
    </rPh>
    <rPh sb="4" eb="6">
      <t>ネンド</t>
    </rPh>
    <phoneticPr fontId="5"/>
  </si>
  <si>
    <t>平成29年度</t>
    <rPh sb="0" eb="2">
      <t>ヘイセイ</t>
    </rPh>
    <rPh sb="4" eb="6">
      <t>ネンド</t>
    </rPh>
    <phoneticPr fontId="5"/>
  </si>
  <si>
    <t>地球環境局
水・大気環境局</t>
    <rPh sb="0" eb="2">
      <t>チキュウ</t>
    </rPh>
    <rPh sb="2" eb="5">
      <t>カンキョウキョク</t>
    </rPh>
    <rPh sb="6" eb="7">
      <t>ミズ</t>
    </rPh>
    <rPh sb="8" eb="10">
      <t>タイキ</t>
    </rPh>
    <rPh sb="10" eb="13">
      <t>カンキョウキョク</t>
    </rPh>
    <phoneticPr fontId="5"/>
  </si>
  <si>
    <t>環境再生・資源循環局</t>
    <rPh sb="0" eb="2">
      <t>カンキョウ</t>
    </rPh>
    <rPh sb="2" eb="4">
      <t>サイセイ</t>
    </rPh>
    <rPh sb="5" eb="7">
      <t>シゲン</t>
    </rPh>
    <rPh sb="7" eb="9">
      <t>ジュンカン</t>
    </rPh>
    <rPh sb="9" eb="10">
      <t>キョク</t>
    </rPh>
    <phoneticPr fontId="6"/>
  </si>
  <si>
    <t>地球環境局</t>
    <rPh sb="0" eb="2">
      <t>チキュウ</t>
    </rPh>
    <rPh sb="2" eb="5">
      <t>カンキョウキョク</t>
    </rPh>
    <phoneticPr fontId="6"/>
  </si>
  <si>
    <t>水・大気環境局</t>
  </si>
  <si>
    <t>中小廃棄物処理施設における先導的廃棄物処理システム化等評価・検証事業</t>
    <rPh sb="0" eb="2">
      <t>チュウショウ</t>
    </rPh>
    <rPh sb="2" eb="5">
      <t>ハイキブツ</t>
    </rPh>
    <rPh sb="5" eb="7">
      <t>ショリ</t>
    </rPh>
    <rPh sb="7" eb="9">
      <t>シセツ</t>
    </rPh>
    <rPh sb="13" eb="16">
      <t>センドウテキ</t>
    </rPh>
    <rPh sb="16" eb="19">
      <t>ハイキブツ</t>
    </rPh>
    <rPh sb="19" eb="21">
      <t>ショリ</t>
    </rPh>
    <rPh sb="25" eb="26">
      <t>カ</t>
    </rPh>
    <rPh sb="26" eb="27">
      <t>トウ</t>
    </rPh>
    <rPh sb="27" eb="29">
      <t>ヒョウカ</t>
    </rPh>
    <rPh sb="30" eb="32">
      <t>ケンショウ</t>
    </rPh>
    <rPh sb="32" eb="34">
      <t>ジギョウ</t>
    </rPh>
    <phoneticPr fontId="5"/>
  </si>
  <si>
    <t>平成29年度</t>
  </si>
  <si>
    <t>再生可能エネルギー電気・熱自立的普及促進事業（一部経済産業省連携事業）</t>
    <rPh sb="23" eb="25">
      <t>イチブ</t>
    </rPh>
    <phoneticPr fontId="5"/>
  </si>
  <si>
    <t>地方公共団体カーボン・マネジメント強化事業</t>
  </si>
  <si>
    <t>平成28年度</t>
  </si>
  <si>
    <t>建築物等の脱炭素化・レジリエンス強化促進事業（一部経済産業省・国土交通省・厚生労働省連携事業）</t>
    <rPh sb="0" eb="3">
      <t>ケンチクブツ</t>
    </rPh>
    <rPh sb="3" eb="4">
      <t>トウ</t>
    </rPh>
    <rPh sb="5" eb="6">
      <t>ダツ</t>
    </rPh>
    <rPh sb="6" eb="8">
      <t>タンソ</t>
    </rPh>
    <rPh sb="8" eb="9">
      <t>カ</t>
    </rPh>
    <rPh sb="16" eb="18">
      <t>キョウカ</t>
    </rPh>
    <rPh sb="18" eb="20">
      <t>ソクシン</t>
    </rPh>
    <rPh sb="20" eb="22">
      <t>ジギョウ</t>
    </rPh>
    <phoneticPr fontId="5"/>
  </si>
  <si>
    <t>環境再生・資源循環局</t>
  </si>
  <si>
    <t>大臣官房環境計画課</t>
    <rPh sb="0" eb="2">
      <t>ダイジン</t>
    </rPh>
    <rPh sb="2" eb="4">
      <t>カンボウ</t>
    </rPh>
    <rPh sb="4" eb="6">
      <t>カンキョウ</t>
    </rPh>
    <rPh sb="6" eb="8">
      <t>ケイカク</t>
    </rPh>
    <rPh sb="8" eb="9">
      <t>カ</t>
    </rPh>
    <phoneticPr fontId="5"/>
  </si>
  <si>
    <t>海洋環境保全上適正な海底下CCS実施確保のための総合検討事業</t>
  </si>
  <si>
    <t>令和3年度</t>
    <rPh sb="0" eb="2">
      <t>レイワ</t>
    </rPh>
    <rPh sb="3" eb="5">
      <t>ネンド</t>
    </rPh>
    <phoneticPr fontId="4"/>
  </si>
  <si>
    <t>廃熱・未利用熱・営農地等の効率的活用による脱炭素化推進事業（一部農林水産省連携事業）</t>
    <rPh sb="0" eb="2">
      <t>ハイネツ</t>
    </rPh>
    <rPh sb="3" eb="6">
      <t>ミリヨウ</t>
    </rPh>
    <rPh sb="6" eb="7">
      <t>ネツ</t>
    </rPh>
    <rPh sb="8" eb="10">
      <t>エイノウ</t>
    </rPh>
    <rPh sb="10" eb="11">
      <t>チ</t>
    </rPh>
    <rPh sb="11" eb="12">
      <t>トウ</t>
    </rPh>
    <rPh sb="13" eb="16">
      <t>コウリツテキ</t>
    </rPh>
    <rPh sb="16" eb="18">
      <t>カツヨウ</t>
    </rPh>
    <rPh sb="21" eb="22">
      <t>ダツ</t>
    </rPh>
    <rPh sb="22" eb="24">
      <t>タンソ</t>
    </rPh>
    <rPh sb="24" eb="25">
      <t>カ</t>
    </rPh>
    <rPh sb="25" eb="27">
      <t>スイシン</t>
    </rPh>
    <rPh sb="27" eb="29">
      <t>ジギョウ</t>
    </rPh>
    <rPh sb="30" eb="32">
      <t>イチブ</t>
    </rPh>
    <rPh sb="32" eb="34">
      <t>ノウリン</t>
    </rPh>
    <rPh sb="34" eb="37">
      <t>スイサンショウ</t>
    </rPh>
    <rPh sb="37" eb="39">
      <t>レンケイ</t>
    </rPh>
    <rPh sb="39" eb="41">
      <t>ジギョウ</t>
    </rPh>
    <phoneticPr fontId="5"/>
  </si>
  <si>
    <t>設備の高効率化改修支援事業</t>
  </si>
  <si>
    <t>低炭素型の行動変容を促す情報発信（ナッジ）等による家庭等の自発的対策推進事業</t>
    <rPh sb="0" eb="3">
      <t>テイタンソ</t>
    </rPh>
    <rPh sb="3" eb="4">
      <t>ガタ</t>
    </rPh>
    <rPh sb="5" eb="7">
      <t>コウドウ</t>
    </rPh>
    <rPh sb="7" eb="9">
      <t>ヘンヨウ</t>
    </rPh>
    <rPh sb="10" eb="11">
      <t>ウナガ</t>
    </rPh>
    <rPh sb="12" eb="14">
      <t>ジョウホウ</t>
    </rPh>
    <rPh sb="14" eb="16">
      <t>ハッシン</t>
    </rPh>
    <rPh sb="21" eb="22">
      <t>トウ</t>
    </rPh>
    <rPh sb="25" eb="27">
      <t>カテイ</t>
    </rPh>
    <rPh sb="27" eb="28">
      <t>トウ</t>
    </rPh>
    <rPh sb="29" eb="32">
      <t>ジハツテキ</t>
    </rPh>
    <rPh sb="32" eb="34">
      <t>タイサク</t>
    </rPh>
    <rPh sb="34" eb="36">
      <t>スイシン</t>
    </rPh>
    <rPh sb="36" eb="38">
      <t>ジギョウ</t>
    </rPh>
    <phoneticPr fontId="5"/>
  </si>
  <si>
    <t>木材利用による業務用施設の断熱性能効果検証事業（農林水産省連携事業）</t>
  </si>
  <si>
    <t>大臣官房環境影響評価課</t>
    <rPh sb="0" eb="2">
      <t>ダイジン</t>
    </rPh>
    <rPh sb="2" eb="4">
      <t>カンボウ</t>
    </rPh>
    <rPh sb="4" eb="6">
      <t>カンキョウ</t>
    </rPh>
    <rPh sb="6" eb="11">
      <t>エイキョウヒョウカカ</t>
    </rPh>
    <phoneticPr fontId="5"/>
  </si>
  <si>
    <t>省エネ型浄化槽システム導入推進事業</t>
    <rPh sb="0" eb="1">
      <t>ショウ</t>
    </rPh>
    <rPh sb="3" eb="4">
      <t>ガタ</t>
    </rPh>
    <rPh sb="4" eb="7">
      <t>ジョウカソウ</t>
    </rPh>
    <rPh sb="11" eb="13">
      <t>ドウニュウ</t>
    </rPh>
    <rPh sb="13" eb="15">
      <t>スイシン</t>
    </rPh>
    <rPh sb="15" eb="17">
      <t>ジギョウ</t>
    </rPh>
    <phoneticPr fontId="5"/>
  </si>
  <si>
    <t>平成30年度</t>
  </si>
  <si>
    <t>水・大気環境局</t>
    <rPh sb="0" eb="1">
      <t>ミズ</t>
    </rPh>
    <rPh sb="2" eb="4">
      <t>タイキ</t>
    </rPh>
    <rPh sb="4" eb="6">
      <t>カンキョウ</t>
    </rPh>
    <rPh sb="6" eb="7">
      <t>キョク</t>
    </rPh>
    <phoneticPr fontId="4"/>
  </si>
  <si>
    <t>大臣官房環境計画課・環境経済課</t>
    <rPh sb="0" eb="2">
      <t>ダイジン</t>
    </rPh>
    <rPh sb="2" eb="4">
      <t>カンボウ</t>
    </rPh>
    <rPh sb="4" eb="6">
      <t>カンキョウ</t>
    </rPh>
    <rPh sb="6" eb="8">
      <t>ケイカク</t>
    </rPh>
    <rPh sb="8" eb="9">
      <t>カ</t>
    </rPh>
    <rPh sb="10" eb="12">
      <t>カンキョウ</t>
    </rPh>
    <rPh sb="12" eb="14">
      <t>ケイザイ</t>
    </rPh>
    <rPh sb="14" eb="15">
      <t>カ</t>
    </rPh>
    <phoneticPr fontId="5"/>
  </si>
  <si>
    <t>地球環境局
大臣官房環境影響評価課
自然環境局</t>
    <rPh sb="0" eb="2">
      <t>チキュウ</t>
    </rPh>
    <rPh sb="2" eb="4">
      <t>カンキョウ</t>
    </rPh>
    <rPh sb="4" eb="5">
      <t>キョク</t>
    </rPh>
    <phoneticPr fontId="5"/>
  </si>
  <si>
    <t>廃棄物処理システムにおけるエネルギー利活用・脱炭素化対策支援事業</t>
    <rPh sb="22" eb="23">
      <t>ダツ</t>
    </rPh>
    <phoneticPr fontId="5"/>
  </si>
  <si>
    <t>ESG金融ステップアップ・プログラム推進事業</t>
    <rPh sb="3" eb="5">
      <t>キンユウ</t>
    </rPh>
    <rPh sb="18" eb="20">
      <t>スイシン</t>
    </rPh>
    <rPh sb="20" eb="22">
      <t>ジギョウ</t>
    </rPh>
    <phoneticPr fontId="5"/>
  </si>
  <si>
    <t>令和元年度</t>
    <rPh sb="0" eb="2">
      <t>レイワ</t>
    </rPh>
    <rPh sb="2" eb="3">
      <t>ガン</t>
    </rPh>
    <rPh sb="3" eb="5">
      <t>ネンド</t>
    </rPh>
    <phoneticPr fontId="15"/>
  </si>
  <si>
    <t>令和元年度</t>
    <rPh sb="0" eb="2">
      <t>レイワ</t>
    </rPh>
    <rPh sb="2" eb="3">
      <t>ガン</t>
    </rPh>
    <rPh sb="3" eb="5">
      <t>ネンド</t>
    </rPh>
    <phoneticPr fontId="5"/>
  </si>
  <si>
    <t>温室効果ガス排出に関するデジタルガバメント構築事業</t>
    <rPh sb="0" eb="2">
      <t>オンシツ</t>
    </rPh>
    <rPh sb="2" eb="4">
      <t>コウカ</t>
    </rPh>
    <rPh sb="6" eb="8">
      <t>ハイシュツ</t>
    </rPh>
    <rPh sb="9" eb="10">
      <t>カン</t>
    </rPh>
    <rPh sb="21" eb="23">
      <t>コウチク</t>
    </rPh>
    <rPh sb="23" eb="25">
      <t>ジギョウ</t>
    </rPh>
    <phoneticPr fontId="5"/>
  </si>
  <si>
    <t>脱炭素社会を支えるプラスチック等資源循環システム構築実証事業</t>
    <rPh sb="0" eb="1">
      <t>ダツ</t>
    </rPh>
    <rPh sb="1" eb="3">
      <t>タンソ</t>
    </rPh>
    <rPh sb="3" eb="5">
      <t>シャカイ</t>
    </rPh>
    <rPh sb="6" eb="7">
      <t>ササ</t>
    </rPh>
    <rPh sb="15" eb="16">
      <t>トウ</t>
    </rPh>
    <rPh sb="16" eb="18">
      <t>シゲン</t>
    </rPh>
    <rPh sb="18" eb="20">
      <t>ジュンカン</t>
    </rPh>
    <rPh sb="24" eb="26">
      <t>コウチク</t>
    </rPh>
    <rPh sb="26" eb="28">
      <t>ジッショウ</t>
    </rPh>
    <rPh sb="28" eb="30">
      <t>ジギョウ</t>
    </rPh>
    <phoneticPr fontId="5"/>
  </si>
  <si>
    <t>環境再生・資源循環局</t>
    <rPh sb="0" eb="2">
      <t>カンキョウ</t>
    </rPh>
    <rPh sb="2" eb="4">
      <t>サイセイ</t>
    </rPh>
    <rPh sb="5" eb="7">
      <t>シゲン</t>
    </rPh>
    <rPh sb="7" eb="9">
      <t>ジュンカン</t>
    </rPh>
    <rPh sb="9" eb="10">
      <t>キョク</t>
    </rPh>
    <phoneticPr fontId="5"/>
  </si>
  <si>
    <t>大臣官房環境経済課
地球環境局</t>
    <rPh sb="0" eb="2">
      <t>ダイジン</t>
    </rPh>
    <rPh sb="2" eb="4">
      <t>カンボウ</t>
    </rPh>
    <rPh sb="4" eb="6">
      <t>カンキョウ</t>
    </rPh>
    <rPh sb="6" eb="8">
      <t>ケイザイ</t>
    </rPh>
    <rPh sb="8" eb="9">
      <t>カ</t>
    </rPh>
    <rPh sb="10" eb="12">
      <t>チキュウ</t>
    </rPh>
    <rPh sb="12" eb="14">
      <t>カンキョウ</t>
    </rPh>
    <rPh sb="14" eb="15">
      <t>キョク</t>
    </rPh>
    <phoneticPr fontId="5"/>
  </si>
  <si>
    <t>水・大気環境局</t>
    <rPh sb="0" eb="1">
      <t>ミズ</t>
    </rPh>
    <rPh sb="2" eb="4">
      <t>タイキ</t>
    </rPh>
    <rPh sb="4" eb="7">
      <t>カンキョウキョク</t>
    </rPh>
    <phoneticPr fontId="5"/>
  </si>
  <si>
    <t>環境再生・資源循環局
水・大気環境局</t>
    <rPh sb="0" eb="2">
      <t>カンキョウ</t>
    </rPh>
    <rPh sb="2" eb="4">
      <t>サイセイ</t>
    </rPh>
    <rPh sb="5" eb="7">
      <t>シゲン</t>
    </rPh>
    <rPh sb="7" eb="9">
      <t>ジュンカン</t>
    </rPh>
    <rPh sb="9" eb="10">
      <t>キョク</t>
    </rPh>
    <phoneticPr fontId="5"/>
  </si>
  <si>
    <t>世界を牽引するイノベーション確立のための部材や素材の社会実装・普及展開加速化事業</t>
    <rPh sb="0" eb="2">
      <t>セカイ</t>
    </rPh>
    <rPh sb="3" eb="5">
      <t>ケンイン</t>
    </rPh>
    <rPh sb="14" eb="16">
      <t>カクリツ</t>
    </rPh>
    <rPh sb="20" eb="22">
      <t>ブザイ</t>
    </rPh>
    <rPh sb="23" eb="25">
      <t>ソザイ</t>
    </rPh>
    <rPh sb="26" eb="28">
      <t>シャカイ</t>
    </rPh>
    <rPh sb="28" eb="30">
      <t>ジッソウ</t>
    </rPh>
    <rPh sb="31" eb="33">
      <t>フキュウ</t>
    </rPh>
    <rPh sb="33" eb="35">
      <t>テンカイ</t>
    </rPh>
    <rPh sb="35" eb="38">
      <t>カソクカ</t>
    </rPh>
    <rPh sb="38" eb="40">
      <t>ジギョウ</t>
    </rPh>
    <phoneticPr fontId="5"/>
  </si>
  <si>
    <t>令和元年度</t>
    <rPh sb="0" eb="2">
      <t>レイワ</t>
    </rPh>
    <rPh sb="2" eb="4">
      <t>ガンネン</t>
    </rPh>
    <rPh sb="4" eb="5">
      <t>ド</t>
    </rPh>
    <phoneticPr fontId="5"/>
  </si>
  <si>
    <t>令和2年度</t>
    <rPh sb="0" eb="2">
      <t>レイワ</t>
    </rPh>
    <rPh sb="3" eb="5">
      <t>ネンド</t>
    </rPh>
    <rPh sb="4" eb="5">
      <t>ド</t>
    </rPh>
    <phoneticPr fontId="5"/>
  </si>
  <si>
    <t>低炭素型ディーゼルトラック等普及加速化事業（国交省連携事業）</t>
  </si>
  <si>
    <t>浮体式洋上風力発電による地域の脱炭素化ビジネス促進事業</t>
  </si>
  <si>
    <t>脱炭素型金属リサイクルシステムの早期社会実装化に向けた実証事業</t>
  </si>
  <si>
    <t>事業全体のマネジメント・サイクル体制確立事業</t>
  </si>
  <si>
    <t>水・大気環境局</t>
    <rPh sb="0" eb="1">
      <t>ミズ</t>
    </rPh>
    <rPh sb="2" eb="4">
      <t>タイキ</t>
    </rPh>
    <rPh sb="4" eb="6">
      <t>カンキョウ</t>
    </rPh>
    <rPh sb="6" eb="7">
      <t>キョク</t>
    </rPh>
    <phoneticPr fontId="5"/>
  </si>
  <si>
    <t>世界銀行市場メカニズム実施基金への拠出金</t>
  </si>
  <si>
    <t>社会変革と物流脱炭素化を同時実現する先進技術導入促進事業（国土交通省連携事業）</t>
  </si>
  <si>
    <t>気候変動枠組条約拠出金</t>
  </si>
  <si>
    <t>平成19年度</t>
  </si>
  <si>
    <t>国別登録簿運営経費</t>
    <rPh sb="0" eb="2">
      <t>クニベツ</t>
    </rPh>
    <rPh sb="2" eb="4">
      <t>トウロク</t>
    </rPh>
    <rPh sb="4" eb="5">
      <t>ボ</t>
    </rPh>
    <phoneticPr fontId="5"/>
  </si>
  <si>
    <t>平成14年度</t>
  </si>
  <si>
    <t>二国間クレジット制度（JCM）資金支援事業（プロジェクト補助）</t>
    <rPh sb="0" eb="3">
      <t>ニコクカン</t>
    </rPh>
    <rPh sb="8" eb="10">
      <t>セイド</t>
    </rPh>
    <rPh sb="15" eb="17">
      <t>シキン</t>
    </rPh>
    <rPh sb="17" eb="19">
      <t>シエン</t>
    </rPh>
    <rPh sb="19" eb="21">
      <t>ジギョウ</t>
    </rPh>
    <rPh sb="20" eb="21">
      <t>ギョウ</t>
    </rPh>
    <rPh sb="28" eb="30">
      <t>ホジョ</t>
    </rPh>
    <phoneticPr fontId="5"/>
  </si>
  <si>
    <t>二国間クレジット制度（JCM）資金支援事業（ＡＤＢ拠出金）</t>
    <rPh sb="0" eb="3">
      <t>ニコクカン</t>
    </rPh>
    <rPh sb="8" eb="10">
      <t>セイド</t>
    </rPh>
    <rPh sb="15" eb="17">
      <t>シキン</t>
    </rPh>
    <rPh sb="17" eb="19">
      <t>シエン</t>
    </rPh>
    <rPh sb="19" eb="21">
      <t>ジギョウ</t>
    </rPh>
    <rPh sb="25" eb="27">
      <t>キョシュツ</t>
    </rPh>
    <rPh sb="27" eb="28">
      <t>キン</t>
    </rPh>
    <phoneticPr fontId="5"/>
  </si>
  <si>
    <t>二国間クレジット制度（ＪＣＭ）基盤整備事業（制度構築・案件形成支援）</t>
    <rPh sb="8" eb="10">
      <t>セイド</t>
    </rPh>
    <rPh sb="15" eb="17">
      <t>キバン</t>
    </rPh>
    <rPh sb="17" eb="19">
      <t>セイビ</t>
    </rPh>
    <rPh sb="19" eb="21">
      <t>ジギョウ</t>
    </rPh>
    <rPh sb="22" eb="24">
      <t>セイド</t>
    </rPh>
    <rPh sb="24" eb="26">
      <t>コウチク</t>
    </rPh>
    <rPh sb="27" eb="29">
      <t>アンケン</t>
    </rPh>
    <rPh sb="29" eb="31">
      <t>ケイセイ</t>
    </rPh>
    <rPh sb="31" eb="33">
      <t>シエン</t>
    </rPh>
    <phoneticPr fontId="5"/>
  </si>
  <si>
    <t>終了(予定)なし</t>
    <rPh sb="0" eb="2">
      <t>シュウリョウ</t>
    </rPh>
    <rPh sb="3" eb="5">
      <t>ヨテイ</t>
    </rPh>
    <phoneticPr fontId="4"/>
  </si>
  <si>
    <t>令和8年度</t>
    <rPh sb="0" eb="2">
      <t>レイワ</t>
    </rPh>
    <rPh sb="3" eb="5">
      <t>ネンド</t>
    </rPh>
    <phoneticPr fontId="5"/>
  </si>
  <si>
    <t>平成18年度</t>
  </si>
  <si>
    <t>施策名：2.地球環境の保全</t>
    <rPh sb="0" eb="2">
      <t>シサク</t>
    </rPh>
    <rPh sb="2" eb="3">
      <t>メイ</t>
    </rPh>
    <rPh sb="6" eb="8">
      <t>チキュウ</t>
    </rPh>
    <rPh sb="8" eb="10">
      <t>カンキョウ</t>
    </rPh>
    <rPh sb="11" eb="13">
      <t>ホゼン</t>
    </rPh>
    <phoneticPr fontId="5"/>
  </si>
  <si>
    <t>平成元年度</t>
  </si>
  <si>
    <t>経済協力開発機構拠出金</t>
  </si>
  <si>
    <t>平成7年度</t>
  </si>
  <si>
    <t>排出・吸収量世界標準算定方式確立事業拠出金等</t>
  </si>
  <si>
    <t>平成9年度</t>
  </si>
  <si>
    <t>国際連合環境計画拠出金等</t>
  </si>
  <si>
    <t>国際連合気候変動枠組条約事務局拠出金</t>
  </si>
  <si>
    <t>平成21年度</t>
  </si>
  <si>
    <t>国際連携戦略推進費</t>
  </si>
  <si>
    <t>環境国際協力推進費</t>
  </si>
  <si>
    <t>モントリオール議定書多数国間基金拠出金（HFC分)（ODA)</t>
  </si>
  <si>
    <t>（項）地球環境保全費
　（大事項）地球環境の保全に必要な経費</t>
  </si>
  <si>
    <t>地球環境戦略研究機関拠出金</t>
  </si>
  <si>
    <t>地球環境に関するアジア太平洋地域共同研究・観測事業拠出金</t>
  </si>
  <si>
    <t>地球環境保全試験研究費</t>
  </si>
  <si>
    <t>平成13年度</t>
  </si>
  <si>
    <t>（項）地球環境保全等試験研究費
　（大事項）地球環境保全等試験研究に必要な経費</t>
  </si>
  <si>
    <t>施策名：3.大気・水・土壌環境等の保全</t>
    <rPh sb="0" eb="2">
      <t>シサク</t>
    </rPh>
    <rPh sb="2" eb="3">
      <t>メイ</t>
    </rPh>
    <rPh sb="6" eb="8">
      <t>タイキ</t>
    </rPh>
    <rPh sb="9" eb="10">
      <t>ミズ</t>
    </rPh>
    <rPh sb="11" eb="13">
      <t>ドジョウ</t>
    </rPh>
    <rPh sb="13" eb="15">
      <t>カンキョウ</t>
    </rPh>
    <rPh sb="15" eb="16">
      <t>トウ</t>
    </rPh>
    <rPh sb="17" eb="19">
      <t>ホゼン</t>
    </rPh>
    <phoneticPr fontId="16"/>
  </si>
  <si>
    <t>大気環境基準設定等業務費</t>
    <rPh sb="8" eb="9">
      <t>トウ</t>
    </rPh>
    <phoneticPr fontId="10"/>
  </si>
  <si>
    <t>昭和49年度</t>
  </si>
  <si>
    <t>大気環境監視測定網整備推進費</t>
  </si>
  <si>
    <t>昭和46年度</t>
  </si>
  <si>
    <t>大気汚染防止規制等対策推進費</t>
  </si>
  <si>
    <t>昭和47年度</t>
  </si>
  <si>
    <t>有害大気汚染物質等対策推進費</t>
  </si>
  <si>
    <t>平成5年度</t>
  </si>
  <si>
    <t>アスベスト飛散防止総合対策費</t>
    <rPh sb="5" eb="7">
      <t>ヒサン</t>
    </rPh>
    <rPh sb="7" eb="9">
      <t>ボウシ</t>
    </rPh>
    <rPh sb="9" eb="11">
      <t>ソウゴウ</t>
    </rPh>
    <rPh sb="11" eb="14">
      <t>タイサクヒ</t>
    </rPh>
    <phoneticPr fontId="10"/>
  </si>
  <si>
    <t>在日米軍施設・区域周辺環境保全対策費</t>
  </si>
  <si>
    <t>昭和53年度</t>
  </si>
  <si>
    <t>コベネフィット・アプローチ推進事業費</t>
    <rPh sb="13" eb="15">
      <t>スイシン</t>
    </rPh>
    <rPh sb="15" eb="17">
      <t>ジギョウ</t>
    </rPh>
    <phoneticPr fontId="10"/>
  </si>
  <si>
    <t>ICT等を活用した公害防止管理のスマート化検討費（「公害防止管理推進調査対策検討費」を名称変更）</t>
    <rPh sb="43" eb="45">
      <t>メイショウ</t>
    </rPh>
    <rPh sb="45" eb="47">
      <t>ヘンコウ</t>
    </rPh>
    <phoneticPr fontId="15"/>
  </si>
  <si>
    <t>微小粒子状物質（ＰＭ２．５）等総合対策費</t>
    <rPh sb="14" eb="15">
      <t>トウ</t>
    </rPh>
    <phoneticPr fontId="10"/>
  </si>
  <si>
    <t>大気環境監視システム整備経費</t>
  </si>
  <si>
    <t>越境大気汚染対策推進費</t>
  </si>
  <si>
    <t>自動車大気汚染対策等推進費</t>
    <rPh sb="0" eb="3">
      <t>ジドウシャ</t>
    </rPh>
    <rPh sb="3" eb="5">
      <t>タイキ</t>
    </rPh>
    <rPh sb="5" eb="7">
      <t>オセン</t>
    </rPh>
    <rPh sb="7" eb="9">
      <t>タイサク</t>
    </rPh>
    <rPh sb="9" eb="10">
      <t>トウ</t>
    </rPh>
    <rPh sb="10" eb="13">
      <t>スイシンヒ</t>
    </rPh>
    <phoneticPr fontId="10"/>
  </si>
  <si>
    <t>水・大気環境局</t>
    <rPh sb="0" eb="1">
      <t>ミズ</t>
    </rPh>
    <rPh sb="2" eb="4">
      <t>タイキ</t>
    </rPh>
    <rPh sb="4" eb="6">
      <t>カンキョウ</t>
    </rPh>
    <rPh sb="6" eb="7">
      <t>キョク</t>
    </rPh>
    <phoneticPr fontId="10"/>
  </si>
  <si>
    <t>一般会計</t>
    <rPh sb="0" eb="2">
      <t>イッパン</t>
    </rPh>
    <rPh sb="2" eb="4">
      <t>カイケイ</t>
    </rPh>
    <phoneticPr fontId="10"/>
  </si>
  <si>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10"/>
  </si>
  <si>
    <t>オフロード特殊自動車排出ガス対策推進事業</t>
    <rPh sb="5" eb="7">
      <t>トクシュ</t>
    </rPh>
    <rPh sb="7" eb="10">
      <t>ジドウシャ</t>
    </rPh>
    <rPh sb="10" eb="12">
      <t>ハイシュツ</t>
    </rPh>
    <rPh sb="14" eb="16">
      <t>タイサク</t>
    </rPh>
    <rPh sb="16" eb="18">
      <t>スイシン</t>
    </rPh>
    <rPh sb="18" eb="20">
      <t>ジギョウ</t>
    </rPh>
    <phoneticPr fontId="15"/>
  </si>
  <si>
    <t>船舶・航空機排出ガス対策検討調査費</t>
    <rPh sb="0" eb="2">
      <t>センパク</t>
    </rPh>
    <rPh sb="3" eb="6">
      <t>コウクウキ</t>
    </rPh>
    <rPh sb="6" eb="8">
      <t>ハイシュツ</t>
    </rPh>
    <rPh sb="10" eb="12">
      <t>タイサク</t>
    </rPh>
    <rPh sb="12" eb="14">
      <t>ケントウ</t>
    </rPh>
    <rPh sb="14" eb="16">
      <t>チョウサ</t>
    </rPh>
    <rPh sb="16" eb="17">
      <t>ヒ</t>
    </rPh>
    <phoneticPr fontId="10"/>
  </si>
  <si>
    <t>令和4年度</t>
    <rPh sb="0" eb="2">
      <t>レイワ</t>
    </rPh>
    <rPh sb="3" eb="5">
      <t>ネンド</t>
    </rPh>
    <phoneticPr fontId="10"/>
  </si>
  <si>
    <t>自動車排出ガス・騒音規制強化等の推進</t>
  </si>
  <si>
    <t>平成12年度</t>
  </si>
  <si>
    <t>自動車交通環境監視測定費</t>
    <rPh sb="0" eb="3">
      <t>ジドウシャ</t>
    </rPh>
    <rPh sb="3" eb="5">
      <t>コウツウ</t>
    </rPh>
    <rPh sb="5" eb="7">
      <t>カンキョウ</t>
    </rPh>
    <rPh sb="7" eb="9">
      <t>カンシ</t>
    </rPh>
    <rPh sb="9" eb="11">
      <t>ソクテイ</t>
    </rPh>
    <rPh sb="11" eb="12">
      <t>ヒ</t>
    </rPh>
    <phoneticPr fontId="10"/>
  </si>
  <si>
    <t>昭和38年度</t>
  </si>
  <si>
    <t>東アジア酸性雨モニタリングネットワーク拠出金</t>
    <rPh sb="0" eb="1">
      <t>ヒガシ</t>
    </rPh>
    <phoneticPr fontId="12"/>
  </si>
  <si>
    <t>環境測定等に関する調査費</t>
    <rPh sb="4" eb="5">
      <t>トウ</t>
    </rPh>
    <rPh sb="6" eb="7">
      <t>カン</t>
    </rPh>
    <rPh sb="9" eb="12">
      <t>チョウサヒ</t>
    </rPh>
    <phoneticPr fontId="10"/>
  </si>
  <si>
    <t>昭和50年度</t>
  </si>
  <si>
    <t>水銀大気排出対策推進事業費</t>
    <rPh sb="0" eb="2">
      <t>スイギン</t>
    </rPh>
    <rPh sb="2" eb="4">
      <t>タイキ</t>
    </rPh>
    <rPh sb="4" eb="6">
      <t>ハイシュツ</t>
    </rPh>
    <rPh sb="6" eb="8">
      <t>タイサク</t>
    </rPh>
    <rPh sb="8" eb="10">
      <t>スイシン</t>
    </rPh>
    <rPh sb="10" eb="13">
      <t>ジギョウヒ</t>
    </rPh>
    <phoneticPr fontId="11"/>
  </si>
  <si>
    <t>平成27年度</t>
    <rPh sb="0" eb="2">
      <t>ヘイセイ</t>
    </rPh>
    <rPh sb="4" eb="6">
      <t>ネンド</t>
    </rPh>
    <phoneticPr fontId="10"/>
  </si>
  <si>
    <t>終了(予定)なし</t>
    <rPh sb="0" eb="2">
      <t>シュウリョウ</t>
    </rPh>
    <rPh sb="3" eb="5">
      <t>ヨテイ</t>
    </rPh>
    <phoneticPr fontId="11"/>
  </si>
  <si>
    <t>ＥＳＴ普及推進・エコモビリティ技術海外展開推進費</t>
  </si>
  <si>
    <t>水・大気環境局</t>
    <rPh sb="0" eb="1">
      <t>ミズ</t>
    </rPh>
    <rPh sb="2" eb="4">
      <t>タイキ</t>
    </rPh>
    <rPh sb="4" eb="6">
      <t>カンキョウ</t>
    </rPh>
    <rPh sb="6" eb="7">
      <t>キョク</t>
    </rPh>
    <phoneticPr fontId="15"/>
  </si>
  <si>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15"/>
  </si>
  <si>
    <t>（項）地方環境対策費
　（大事項）大気・水・土壌環境等の保全に必要な経費</t>
    <rPh sb="1" eb="2">
      <t>コウ</t>
    </rPh>
    <rPh sb="3" eb="5">
      <t>チホウ</t>
    </rPh>
    <rPh sb="5" eb="7">
      <t>カンキョウ</t>
    </rPh>
    <rPh sb="7" eb="9">
      <t>タイサク</t>
    </rPh>
    <rPh sb="9" eb="10">
      <t>ヒ</t>
    </rPh>
    <rPh sb="13" eb="15">
      <t>ダイジ</t>
    </rPh>
    <rPh sb="15" eb="16">
      <t>コウ</t>
    </rPh>
    <rPh sb="17" eb="19">
      <t>タイキ</t>
    </rPh>
    <rPh sb="20" eb="21">
      <t>ミズ</t>
    </rPh>
    <rPh sb="22" eb="24">
      <t>ドジョウ</t>
    </rPh>
    <rPh sb="24" eb="26">
      <t>カンキョウ</t>
    </rPh>
    <rPh sb="26" eb="27">
      <t>トウ</t>
    </rPh>
    <rPh sb="28" eb="30">
      <t>ホゼン</t>
    </rPh>
    <rPh sb="31" eb="33">
      <t>ヒツヨウ</t>
    </rPh>
    <rPh sb="34" eb="36">
      <t>ケイヒ</t>
    </rPh>
    <phoneticPr fontId="15"/>
  </si>
  <si>
    <t>水・大気環境局</t>
    <rPh sb="0" eb="1">
      <t>ミズ</t>
    </rPh>
    <rPh sb="2" eb="4">
      <t>タイキ</t>
    </rPh>
    <rPh sb="4" eb="6">
      <t>カンキョウ</t>
    </rPh>
    <rPh sb="6" eb="7">
      <t>キョク</t>
    </rPh>
    <phoneticPr fontId="11"/>
  </si>
  <si>
    <t>一般会計</t>
    <rPh sb="0" eb="2">
      <t>イッパン</t>
    </rPh>
    <rPh sb="2" eb="4">
      <t>カイケイ</t>
    </rPh>
    <phoneticPr fontId="11"/>
  </si>
  <si>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11"/>
  </si>
  <si>
    <t>騒音・振動・悪臭等公害防止強化対策費</t>
    <rPh sb="0" eb="2">
      <t>ソウオン</t>
    </rPh>
    <rPh sb="3" eb="5">
      <t>シンドウ</t>
    </rPh>
    <rPh sb="6" eb="8">
      <t>アクシュウ</t>
    </rPh>
    <rPh sb="8" eb="9">
      <t>トウ</t>
    </rPh>
    <rPh sb="9" eb="11">
      <t>コウガイ</t>
    </rPh>
    <rPh sb="11" eb="13">
      <t>ボウシ</t>
    </rPh>
    <rPh sb="13" eb="15">
      <t>キョウカ</t>
    </rPh>
    <rPh sb="15" eb="18">
      <t>タイサクヒ</t>
    </rPh>
    <phoneticPr fontId="10"/>
  </si>
  <si>
    <t>昭和63年度</t>
  </si>
  <si>
    <t>クールシティ推進事業</t>
    <rPh sb="6" eb="8">
      <t>スイシン</t>
    </rPh>
    <rPh sb="8" eb="10">
      <t>ジギョウ</t>
    </rPh>
    <phoneticPr fontId="10"/>
  </si>
  <si>
    <t>交通騒音振動対策調査検討費</t>
    <rPh sb="0" eb="2">
      <t>コウツウ</t>
    </rPh>
    <rPh sb="2" eb="4">
      <t>ソウオン</t>
    </rPh>
    <rPh sb="4" eb="6">
      <t>シンドウ</t>
    </rPh>
    <rPh sb="6" eb="8">
      <t>タイサク</t>
    </rPh>
    <rPh sb="8" eb="10">
      <t>チョウサ</t>
    </rPh>
    <rPh sb="10" eb="13">
      <t>ケントウヒ</t>
    </rPh>
    <phoneticPr fontId="10"/>
  </si>
  <si>
    <t>オリンピック・パラリンピック暑熱環境測定事業</t>
  </si>
  <si>
    <t>平成29年度</t>
    <rPh sb="0" eb="2">
      <t>ヘイセイ</t>
    </rPh>
    <rPh sb="4" eb="6">
      <t>ネンド</t>
    </rPh>
    <phoneticPr fontId="10"/>
  </si>
  <si>
    <t>（項）大気・水・土壌環境等保全費
　（大事項）大気・水・土壌環境等の保全に必要な経費</t>
  </si>
  <si>
    <t>水質環境基準検討費</t>
  </si>
  <si>
    <t>排水対策推進費</t>
  </si>
  <si>
    <t>水質関連情報利用基盤整備費</t>
  </si>
  <si>
    <t>総量削減及び閉鎖性海域管理推進費</t>
    <rPh sb="0" eb="2">
      <t>ソウリョウ</t>
    </rPh>
    <rPh sb="2" eb="4">
      <t>サクゲン</t>
    </rPh>
    <rPh sb="4" eb="5">
      <t>オヨ</t>
    </rPh>
    <rPh sb="6" eb="9">
      <t>ヘイサセイ</t>
    </rPh>
    <rPh sb="9" eb="11">
      <t>カイイキ</t>
    </rPh>
    <rPh sb="11" eb="13">
      <t>カンリ</t>
    </rPh>
    <rPh sb="13" eb="16">
      <t>スイシンヒ</t>
    </rPh>
    <phoneticPr fontId="10"/>
  </si>
  <si>
    <t>有明海・八代海等再生評価支援事業費</t>
    <rPh sb="0" eb="3">
      <t>アリアケカイ</t>
    </rPh>
    <rPh sb="4" eb="6">
      <t>ヤツシロ</t>
    </rPh>
    <rPh sb="6" eb="7">
      <t>カイ</t>
    </rPh>
    <rPh sb="7" eb="8">
      <t>トウ</t>
    </rPh>
    <rPh sb="8" eb="10">
      <t>サイセイ</t>
    </rPh>
    <rPh sb="10" eb="12">
      <t>ヒョウカ</t>
    </rPh>
    <rPh sb="12" eb="14">
      <t>シエン</t>
    </rPh>
    <rPh sb="14" eb="17">
      <t>ジギョウヒ</t>
    </rPh>
    <phoneticPr fontId="10"/>
  </si>
  <si>
    <t>豊かさを実感できる海の再生事業</t>
    <rPh sb="0" eb="1">
      <t>ユタ</t>
    </rPh>
    <rPh sb="4" eb="6">
      <t>ジッカン</t>
    </rPh>
    <rPh sb="9" eb="10">
      <t>ウミ</t>
    </rPh>
    <rPh sb="11" eb="13">
      <t>サイセイ</t>
    </rPh>
    <rPh sb="13" eb="15">
      <t>ジギョウ</t>
    </rPh>
    <phoneticPr fontId="10"/>
  </si>
  <si>
    <t>湖沼環境対策等推進費</t>
  </si>
  <si>
    <t>地下水・地盤環境対策費</t>
    <rPh sb="0" eb="3">
      <t>チカスイ</t>
    </rPh>
    <rPh sb="4" eb="6">
      <t>ジバン</t>
    </rPh>
    <rPh sb="6" eb="8">
      <t>カンキョウ</t>
    </rPh>
    <rPh sb="8" eb="11">
      <t>タイサクヒ</t>
    </rPh>
    <phoneticPr fontId="10"/>
  </si>
  <si>
    <t>国際的水環境改善活動推進等経費</t>
    <rPh sb="12" eb="13">
      <t>トウ</t>
    </rPh>
    <rPh sb="13" eb="15">
      <t>ケイヒ</t>
    </rPh>
    <phoneticPr fontId="10"/>
  </si>
  <si>
    <t>海洋環境関連条約対応事業</t>
    <rPh sb="0" eb="2">
      <t>カイヨウ</t>
    </rPh>
    <rPh sb="2" eb="4">
      <t>カンキョウ</t>
    </rPh>
    <rPh sb="4" eb="6">
      <t>カンレン</t>
    </rPh>
    <rPh sb="6" eb="8">
      <t>ジョウヤク</t>
    </rPh>
    <rPh sb="8" eb="10">
      <t>タイオウ</t>
    </rPh>
    <rPh sb="10" eb="12">
      <t>ジギョウ</t>
    </rPh>
    <phoneticPr fontId="10"/>
  </si>
  <si>
    <t>昭和61年度</t>
  </si>
  <si>
    <t>海洋環境モニタリング推進事業</t>
    <rPh sb="12" eb="14">
      <t>ジギョウ</t>
    </rPh>
    <phoneticPr fontId="10"/>
  </si>
  <si>
    <t>ロンドン議定書実施のための不発弾陸上処理事業</t>
    <rPh sb="20" eb="22">
      <t>ジギョウ</t>
    </rPh>
    <phoneticPr fontId="10"/>
  </si>
  <si>
    <t>漂流・漂着・海底ごみに係る削減方策総合検討事業</t>
    <rPh sb="6" eb="8">
      <t>カイテイ</t>
    </rPh>
    <rPh sb="17" eb="19">
      <t>ソウゴウ</t>
    </rPh>
    <rPh sb="19" eb="21">
      <t>ケントウ</t>
    </rPh>
    <rPh sb="21" eb="23">
      <t>ジギョウ</t>
    </rPh>
    <phoneticPr fontId="10"/>
  </si>
  <si>
    <t>我が国の優れた水処理技術の海外展開支援</t>
    <rPh sb="0" eb="1">
      <t>ワ</t>
    </rPh>
    <rPh sb="2" eb="3">
      <t>クニ</t>
    </rPh>
    <rPh sb="4" eb="5">
      <t>スグ</t>
    </rPh>
    <rPh sb="7" eb="8">
      <t>ミズ</t>
    </rPh>
    <rPh sb="8" eb="10">
      <t>ショリ</t>
    </rPh>
    <rPh sb="10" eb="12">
      <t>ギジュツ</t>
    </rPh>
    <rPh sb="13" eb="15">
      <t>カイガイ</t>
    </rPh>
    <rPh sb="15" eb="17">
      <t>テンカイ</t>
    </rPh>
    <rPh sb="17" eb="19">
      <t>シエン</t>
    </rPh>
    <phoneticPr fontId="10"/>
  </si>
  <si>
    <t>国連大学拠出金</t>
  </si>
  <si>
    <t>放射性物質による水質汚濁状況の常時監視</t>
  </si>
  <si>
    <t>健全な水循環に係る総合対策推進費</t>
    <rPh sb="0" eb="2">
      <t>ケンゼン</t>
    </rPh>
    <rPh sb="3" eb="4">
      <t>ミズ</t>
    </rPh>
    <rPh sb="4" eb="6">
      <t>ジュンカン</t>
    </rPh>
    <rPh sb="7" eb="8">
      <t>カカ</t>
    </rPh>
    <rPh sb="9" eb="11">
      <t>ソウゴウ</t>
    </rPh>
    <rPh sb="11" eb="13">
      <t>タイサク</t>
    </rPh>
    <rPh sb="13" eb="16">
      <t>スイシンヒ</t>
    </rPh>
    <phoneticPr fontId="11"/>
  </si>
  <si>
    <t>琵琶湖保全再生等推進費</t>
    <rPh sb="0" eb="3">
      <t>ビワコ</t>
    </rPh>
    <rPh sb="3" eb="5">
      <t>ホゼン</t>
    </rPh>
    <rPh sb="5" eb="8">
      <t>サイセイナド</t>
    </rPh>
    <rPh sb="8" eb="10">
      <t>スイシン</t>
    </rPh>
    <rPh sb="10" eb="11">
      <t>ヒ</t>
    </rPh>
    <phoneticPr fontId="10"/>
  </si>
  <si>
    <t>二国間水環境改善活動推進費</t>
  </si>
  <si>
    <t>令和元年度</t>
    <rPh sb="0" eb="2">
      <t>レイワ</t>
    </rPh>
    <rPh sb="2" eb="5">
      <t>ガンネンド</t>
    </rPh>
    <phoneticPr fontId="15"/>
  </si>
  <si>
    <t>海洋プラスチックごみ総合対策</t>
  </si>
  <si>
    <t>令和2年度</t>
    <rPh sb="0" eb="2">
      <t>レイワ</t>
    </rPh>
    <rPh sb="3" eb="5">
      <t>ネンド</t>
    </rPh>
    <phoneticPr fontId="10"/>
  </si>
  <si>
    <t>水・大気環境局</t>
    <rPh sb="0" eb="1">
      <t>ミズ</t>
    </rPh>
    <rPh sb="2" eb="4">
      <t>タイキ</t>
    </rPh>
    <rPh sb="4" eb="7">
      <t>カンキョウキョク</t>
    </rPh>
    <phoneticPr fontId="15"/>
  </si>
  <si>
    <t>土壌汚染対策費</t>
    <rPh sb="0" eb="2">
      <t>ドジョウ</t>
    </rPh>
    <rPh sb="2" eb="4">
      <t>オセン</t>
    </rPh>
    <rPh sb="4" eb="7">
      <t>タイサクヒ</t>
    </rPh>
    <phoneticPr fontId="10"/>
  </si>
  <si>
    <t>農薬登録基準等設定費</t>
    <rPh sb="0" eb="2">
      <t>ノウヤク</t>
    </rPh>
    <rPh sb="2" eb="4">
      <t>トウロク</t>
    </rPh>
    <rPh sb="4" eb="6">
      <t>キジュン</t>
    </rPh>
    <rPh sb="6" eb="7">
      <t>トウ</t>
    </rPh>
    <rPh sb="7" eb="9">
      <t>セッテイ</t>
    </rPh>
    <rPh sb="9" eb="10">
      <t>ヒ</t>
    </rPh>
    <phoneticPr fontId="10"/>
  </si>
  <si>
    <t>平成17年度</t>
    <rPh sb="0" eb="2">
      <t>ヘイセイ</t>
    </rPh>
    <phoneticPr fontId="10"/>
  </si>
  <si>
    <t>ダイオキシン類総合対策費</t>
    <rPh sb="6" eb="7">
      <t>ルイ</t>
    </rPh>
    <rPh sb="7" eb="9">
      <t>ソウゴウ</t>
    </rPh>
    <rPh sb="9" eb="12">
      <t>タイサクヒ</t>
    </rPh>
    <phoneticPr fontId="10"/>
  </si>
  <si>
    <t>平成２９年度対象</t>
    <rPh sb="0" eb="2">
      <t>ヘイセイ</t>
    </rPh>
    <rPh sb="4" eb="6">
      <t>ネンド</t>
    </rPh>
    <rPh sb="6" eb="8">
      <t>タイショウ</t>
    </rPh>
    <phoneticPr fontId="10"/>
  </si>
  <si>
    <t>施策名：4.廃棄物・リサイクル対策の推進</t>
    <rPh sb="0" eb="2">
      <t>シサク</t>
    </rPh>
    <rPh sb="2" eb="3">
      <t>メイ</t>
    </rPh>
    <rPh sb="6" eb="9">
      <t>ハイキブツ</t>
    </rPh>
    <rPh sb="15" eb="17">
      <t>タイサク</t>
    </rPh>
    <rPh sb="18" eb="20">
      <t>スイシン</t>
    </rPh>
    <phoneticPr fontId="16"/>
  </si>
  <si>
    <t>循環型社会形成推進等経費</t>
    <rPh sb="0" eb="3">
      <t>ジュンカンガタ</t>
    </rPh>
    <rPh sb="3" eb="5">
      <t>シャカイ</t>
    </rPh>
    <rPh sb="5" eb="7">
      <t>ケイセイ</t>
    </rPh>
    <rPh sb="7" eb="9">
      <t>スイシン</t>
    </rPh>
    <rPh sb="9" eb="10">
      <t>トウ</t>
    </rPh>
    <rPh sb="10" eb="12">
      <t>ケイヒ</t>
    </rPh>
    <phoneticPr fontId="15"/>
  </si>
  <si>
    <t>終了(予定)なし</t>
    <rPh sb="0" eb="2">
      <t>シュウリョウ</t>
    </rPh>
    <rPh sb="3" eb="5">
      <t>ヨテイ</t>
    </rPh>
    <phoneticPr fontId="15"/>
  </si>
  <si>
    <t>UNEP「持続可能な資源管理に関する国際パネル」支援</t>
    <rPh sb="10" eb="12">
      <t>シゲン</t>
    </rPh>
    <rPh sb="12" eb="14">
      <t>カンリ</t>
    </rPh>
    <phoneticPr fontId="15"/>
  </si>
  <si>
    <t>アジア・アフリカ諸国における３Ｒの戦略的実施支援事業拠出金</t>
    <rPh sb="8" eb="10">
      <t>ショコク</t>
    </rPh>
    <rPh sb="17" eb="20">
      <t>センリャクテキ</t>
    </rPh>
    <rPh sb="20" eb="22">
      <t>ジッシ</t>
    </rPh>
    <rPh sb="22" eb="24">
      <t>シエン</t>
    </rPh>
    <rPh sb="24" eb="26">
      <t>ジギョウ</t>
    </rPh>
    <rPh sb="26" eb="29">
      <t>キョシュツキン</t>
    </rPh>
    <phoneticPr fontId="15"/>
  </si>
  <si>
    <t>循環経済構築力強化プログラム事業</t>
    <rPh sb="0" eb="2">
      <t>ジュンカン</t>
    </rPh>
    <rPh sb="2" eb="4">
      <t>ケイザイ</t>
    </rPh>
    <rPh sb="4" eb="7">
      <t>コウチクリョク</t>
    </rPh>
    <rPh sb="7" eb="9">
      <t>キョウカ</t>
    </rPh>
    <rPh sb="14" eb="16">
      <t>ジギョウ</t>
    </rPh>
    <phoneticPr fontId="15"/>
  </si>
  <si>
    <t>我が国循環産業の戦略的国際展開・育成事業（国際展開支援）</t>
    <rPh sb="0" eb="1">
      <t>ワ</t>
    </rPh>
    <rPh sb="2" eb="3">
      <t>クニ</t>
    </rPh>
    <rPh sb="3" eb="5">
      <t>ジュンカン</t>
    </rPh>
    <rPh sb="5" eb="7">
      <t>サンギョウ</t>
    </rPh>
    <rPh sb="8" eb="11">
      <t>センリャクテキ</t>
    </rPh>
    <rPh sb="11" eb="13">
      <t>コクサイ</t>
    </rPh>
    <rPh sb="13" eb="15">
      <t>テンカイ</t>
    </rPh>
    <rPh sb="16" eb="18">
      <t>イクセイ</t>
    </rPh>
    <rPh sb="18" eb="20">
      <t>ジギョウ</t>
    </rPh>
    <rPh sb="21" eb="23">
      <t>コクサイ</t>
    </rPh>
    <rPh sb="23" eb="25">
      <t>テンカイ</t>
    </rPh>
    <rPh sb="25" eb="27">
      <t>シエン</t>
    </rPh>
    <phoneticPr fontId="15"/>
  </si>
  <si>
    <t>富山物質循環フレームワーク等国際動向を踏まえた循環型社会形成推進に関する検討事業</t>
    <rPh sb="33" eb="34">
      <t>カン</t>
    </rPh>
    <rPh sb="36" eb="38">
      <t>ケントウ</t>
    </rPh>
    <rPh sb="38" eb="40">
      <t>ジギョウ</t>
    </rPh>
    <phoneticPr fontId="15"/>
  </si>
  <si>
    <t>令和2年度</t>
    <rPh sb="0" eb="2">
      <t>レイワ</t>
    </rPh>
    <rPh sb="3" eb="5">
      <t>ネンド</t>
    </rPh>
    <phoneticPr fontId="0"/>
  </si>
  <si>
    <t>国際原子力機関拠出金</t>
    <rPh sb="0" eb="2">
      <t>コクサイ</t>
    </rPh>
    <rPh sb="2" eb="5">
      <t>ゲンシリョク</t>
    </rPh>
    <rPh sb="5" eb="7">
      <t>キカン</t>
    </rPh>
    <rPh sb="7" eb="10">
      <t>キョシュツキン</t>
    </rPh>
    <phoneticPr fontId="15"/>
  </si>
  <si>
    <t>（項）廃棄物・リサイクル対策推進費
　（大事項）廃棄物・リサイクル対策の推進に必要な経費</t>
    <rPh sb="1" eb="2">
      <t>コウ</t>
    </rPh>
    <rPh sb="3" eb="6">
      <t>ハイキブツ</t>
    </rPh>
    <rPh sb="12" eb="14">
      <t>タイサク</t>
    </rPh>
    <rPh sb="14" eb="17">
      <t>スイシンヒ</t>
    </rPh>
    <rPh sb="20" eb="22">
      <t>ダイジ</t>
    </rPh>
    <rPh sb="22" eb="23">
      <t>コウ</t>
    </rPh>
    <rPh sb="24" eb="27">
      <t>ハイキブツ</t>
    </rPh>
    <rPh sb="33" eb="35">
      <t>タイサク</t>
    </rPh>
    <rPh sb="36" eb="38">
      <t>スイシン</t>
    </rPh>
    <rPh sb="39" eb="41">
      <t>ヒツヨウ</t>
    </rPh>
    <rPh sb="42" eb="44">
      <t>ケイヒ</t>
    </rPh>
    <phoneticPr fontId="15"/>
  </si>
  <si>
    <t>（項）廃棄物・リサイクル対策推進費
　（大事項）廃棄物・リサイクル対策の推進に必要な経費</t>
  </si>
  <si>
    <t>容器包装等のプラスチック資源循環推進事業費</t>
    <rPh sb="0" eb="2">
      <t>ヨウキ</t>
    </rPh>
    <rPh sb="2" eb="4">
      <t>ホウソウ</t>
    </rPh>
    <rPh sb="4" eb="5">
      <t>トウ</t>
    </rPh>
    <rPh sb="12" eb="14">
      <t>シゲン</t>
    </rPh>
    <rPh sb="14" eb="16">
      <t>ジュンカン</t>
    </rPh>
    <rPh sb="16" eb="18">
      <t>スイシン</t>
    </rPh>
    <rPh sb="18" eb="21">
      <t>ジギョウヒ</t>
    </rPh>
    <phoneticPr fontId="18"/>
  </si>
  <si>
    <t>家電リサイクル推進事業費</t>
    <rPh sb="0" eb="2">
      <t>カデン</t>
    </rPh>
    <rPh sb="7" eb="9">
      <t>スイシン</t>
    </rPh>
    <rPh sb="9" eb="12">
      <t>ジギョウヒ</t>
    </rPh>
    <phoneticPr fontId="15"/>
  </si>
  <si>
    <t>建設リサイクル推進事業費</t>
    <rPh sb="0" eb="2">
      <t>ケンセツ</t>
    </rPh>
    <rPh sb="7" eb="9">
      <t>スイシン</t>
    </rPh>
    <rPh sb="9" eb="12">
      <t>ジギョウヒ</t>
    </rPh>
    <phoneticPr fontId="15"/>
  </si>
  <si>
    <t>自動車リサイクル推進事業費</t>
    <rPh sb="0" eb="3">
      <t>ジドウシャ</t>
    </rPh>
    <rPh sb="8" eb="10">
      <t>スイシン</t>
    </rPh>
    <rPh sb="10" eb="13">
      <t>ジギョウヒ</t>
    </rPh>
    <phoneticPr fontId="15"/>
  </si>
  <si>
    <t>小型家電リサイクル推進事業費</t>
    <rPh sb="0" eb="2">
      <t>コガタ</t>
    </rPh>
    <rPh sb="2" eb="4">
      <t>カデン</t>
    </rPh>
    <rPh sb="9" eb="11">
      <t>スイシン</t>
    </rPh>
    <rPh sb="11" eb="14">
      <t>ジギョウヒ</t>
    </rPh>
    <phoneticPr fontId="15"/>
  </si>
  <si>
    <t>リサイクルプロセスの横断的高度化・効率化事業</t>
    <rPh sb="10" eb="13">
      <t>オウダンテキ</t>
    </rPh>
    <rPh sb="13" eb="16">
      <t>コウドカ</t>
    </rPh>
    <rPh sb="17" eb="20">
      <t>コウリツカ</t>
    </rPh>
    <rPh sb="20" eb="22">
      <t>ジギョウ</t>
    </rPh>
    <phoneticPr fontId="15"/>
  </si>
  <si>
    <t>廃棄物処理等に係る情報提供経費等</t>
    <rPh sb="0" eb="3">
      <t>ハイキブツ</t>
    </rPh>
    <rPh sb="3" eb="5">
      <t>ショリ</t>
    </rPh>
    <rPh sb="5" eb="6">
      <t>トウ</t>
    </rPh>
    <rPh sb="7" eb="8">
      <t>カカ</t>
    </rPh>
    <rPh sb="9" eb="11">
      <t>ジョウホウ</t>
    </rPh>
    <rPh sb="11" eb="13">
      <t>テイキョウ</t>
    </rPh>
    <rPh sb="13" eb="15">
      <t>ケイヒ</t>
    </rPh>
    <rPh sb="15" eb="16">
      <t>トウ</t>
    </rPh>
    <phoneticPr fontId="15"/>
  </si>
  <si>
    <t>災害等廃棄物処理事業費補助金</t>
    <rPh sb="10" eb="11">
      <t>ヒ</t>
    </rPh>
    <rPh sb="11" eb="14">
      <t>ホジョキン</t>
    </rPh>
    <phoneticPr fontId="15"/>
  </si>
  <si>
    <t>廃棄物処理施設整備費補助</t>
    <rPh sb="9" eb="10">
      <t>ヒ</t>
    </rPh>
    <phoneticPr fontId="15"/>
  </si>
  <si>
    <t>循環型社会形成推進交付金</t>
  </si>
  <si>
    <t>平成17年度</t>
  </si>
  <si>
    <t>廃棄物処理施設災害復旧事業</t>
    <rPh sb="0" eb="3">
      <t>ハイキブツ</t>
    </rPh>
    <rPh sb="3" eb="5">
      <t>ショリ</t>
    </rPh>
    <rPh sb="5" eb="7">
      <t>シセツ</t>
    </rPh>
    <rPh sb="7" eb="9">
      <t>サイガイ</t>
    </rPh>
    <rPh sb="9" eb="11">
      <t>フッキュウ</t>
    </rPh>
    <rPh sb="11" eb="13">
      <t>ジギョウ</t>
    </rPh>
    <phoneticPr fontId="15"/>
  </si>
  <si>
    <t>大規模災害に備えた廃棄物処理体制検討・拠点整備事業</t>
    <rPh sb="0" eb="3">
      <t>ダイキボ</t>
    </rPh>
    <rPh sb="3" eb="5">
      <t>サイガイ</t>
    </rPh>
    <rPh sb="6" eb="7">
      <t>ソナ</t>
    </rPh>
    <rPh sb="9" eb="12">
      <t>ハイキブツ</t>
    </rPh>
    <rPh sb="12" eb="14">
      <t>ショリ</t>
    </rPh>
    <rPh sb="14" eb="16">
      <t>タイセイ</t>
    </rPh>
    <rPh sb="16" eb="18">
      <t>ケントウ</t>
    </rPh>
    <rPh sb="19" eb="21">
      <t>キョテン</t>
    </rPh>
    <rPh sb="21" eb="23">
      <t>セイビ</t>
    </rPh>
    <rPh sb="23" eb="25">
      <t>ジギョウ</t>
    </rPh>
    <phoneticPr fontId="15"/>
  </si>
  <si>
    <t>平成29年度</t>
    <rPh sb="0" eb="2">
      <t>ヘイセイ</t>
    </rPh>
    <rPh sb="4" eb="6">
      <t>ネンド</t>
    </rPh>
    <phoneticPr fontId="15"/>
  </si>
  <si>
    <t>高齢化社会に対応した廃棄物処理体制構築検討業務</t>
    <rPh sb="10" eb="13">
      <t>ハイキブツ</t>
    </rPh>
    <rPh sb="13" eb="15">
      <t>ショリ</t>
    </rPh>
    <rPh sb="15" eb="17">
      <t>タイセイ</t>
    </rPh>
    <rPh sb="17" eb="19">
      <t>コウチク</t>
    </rPh>
    <rPh sb="19" eb="21">
      <t>ケントウ</t>
    </rPh>
    <rPh sb="21" eb="23">
      <t>ギョウム</t>
    </rPh>
    <phoneticPr fontId="15"/>
  </si>
  <si>
    <t>平成30年度</t>
    <rPh sb="0" eb="2">
      <t>ヘイセイ</t>
    </rPh>
    <rPh sb="4" eb="6">
      <t>ネンド</t>
    </rPh>
    <phoneticPr fontId="15"/>
  </si>
  <si>
    <t>地域に多面的価値を創出する廃棄物処理施設整備促進業務</t>
  </si>
  <si>
    <t>バイオマスプラスチック利活用検討業務</t>
  </si>
  <si>
    <t>リチウムイオン電池等処理困難物対策検討業務</t>
    <rPh sb="7" eb="21">
      <t>デンチトウショリコンナンブツタイサクケントウギョウム</t>
    </rPh>
    <phoneticPr fontId="15"/>
  </si>
  <si>
    <t>一般会計</t>
  </si>
  <si>
    <t>（項）廃棄物処理施設整備費
　（大事項）廃棄物処理施設整備に必要な経費</t>
    <rPh sb="1" eb="2">
      <t>コウ</t>
    </rPh>
    <rPh sb="3" eb="6">
      <t>ハイキブツ</t>
    </rPh>
    <rPh sb="6" eb="8">
      <t>ショリ</t>
    </rPh>
    <rPh sb="8" eb="10">
      <t>シセツ</t>
    </rPh>
    <rPh sb="10" eb="13">
      <t>セイビヒ</t>
    </rPh>
    <rPh sb="16" eb="18">
      <t>ダイジ</t>
    </rPh>
    <rPh sb="18" eb="19">
      <t>コウ</t>
    </rPh>
    <rPh sb="20" eb="23">
      <t>ハイキブツ</t>
    </rPh>
    <rPh sb="23" eb="25">
      <t>ショリ</t>
    </rPh>
    <rPh sb="25" eb="27">
      <t>シセツ</t>
    </rPh>
    <rPh sb="27" eb="29">
      <t>セイビ</t>
    </rPh>
    <rPh sb="30" eb="32">
      <t>ヒツヨウ</t>
    </rPh>
    <rPh sb="33" eb="35">
      <t>ケイヒ</t>
    </rPh>
    <phoneticPr fontId="15"/>
  </si>
  <si>
    <t>（項）廃棄物処理施設災害復旧事業費
　（大事項）廃棄物処理施設災害復旧事業に必要な経費</t>
    <rPh sb="1" eb="2">
      <t>コウ</t>
    </rPh>
    <rPh sb="3" eb="6">
      <t>ハイキブツ</t>
    </rPh>
    <rPh sb="6" eb="8">
      <t>ショリ</t>
    </rPh>
    <rPh sb="8" eb="10">
      <t>シセツ</t>
    </rPh>
    <rPh sb="10" eb="12">
      <t>サイガイ</t>
    </rPh>
    <rPh sb="12" eb="14">
      <t>フッキュウ</t>
    </rPh>
    <rPh sb="14" eb="17">
      <t>ジギョウヒ</t>
    </rPh>
    <rPh sb="20" eb="22">
      <t>ダイジ</t>
    </rPh>
    <rPh sb="22" eb="23">
      <t>コウ</t>
    </rPh>
    <rPh sb="24" eb="27">
      <t>ハイキブツ</t>
    </rPh>
    <rPh sb="27" eb="29">
      <t>ショリ</t>
    </rPh>
    <rPh sb="29" eb="31">
      <t>シセツ</t>
    </rPh>
    <rPh sb="31" eb="33">
      <t>サイガイ</t>
    </rPh>
    <rPh sb="33" eb="35">
      <t>フッキュウ</t>
    </rPh>
    <rPh sb="35" eb="37">
      <t>ジギョウ</t>
    </rPh>
    <rPh sb="38" eb="40">
      <t>ヒツヨウ</t>
    </rPh>
    <rPh sb="41" eb="43">
      <t>ケイヒ</t>
    </rPh>
    <phoneticPr fontId="15"/>
  </si>
  <si>
    <t>廃棄物処理システム開発費</t>
  </si>
  <si>
    <t>廃棄物処分基準等設定費</t>
    <rPh sb="0" eb="3">
      <t>ハイキブツ</t>
    </rPh>
    <rPh sb="3" eb="5">
      <t>ショブン</t>
    </rPh>
    <rPh sb="5" eb="7">
      <t>キジュン</t>
    </rPh>
    <rPh sb="7" eb="8">
      <t>トウ</t>
    </rPh>
    <rPh sb="8" eb="10">
      <t>セッテイ</t>
    </rPh>
    <rPh sb="10" eb="11">
      <t>ヒ</t>
    </rPh>
    <phoneticPr fontId="15"/>
  </si>
  <si>
    <t>平成4年度</t>
  </si>
  <si>
    <t>産業廃棄物等処理対策推進費</t>
    <rPh sb="0" eb="2">
      <t>サンギョウ</t>
    </rPh>
    <rPh sb="2" eb="5">
      <t>ハイキブツ</t>
    </rPh>
    <rPh sb="5" eb="6">
      <t>トウ</t>
    </rPh>
    <rPh sb="6" eb="8">
      <t>ショリ</t>
    </rPh>
    <rPh sb="8" eb="10">
      <t>タイサク</t>
    </rPh>
    <rPh sb="10" eb="13">
      <t>スイシンヒ</t>
    </rPh>
    <phoneticPr fontId="15"/>
  </si>
  <si>
    <t>平成2年度</t>
  </si>
  <si>
    <t>産業廃棄物処理業からの暴力団排除対策推進事業費</t>
    <rPh sb="0" eb="2">
      <t>サンギョウ</t>
    </rPh>
    <rPh sb="2" eb="5">
      <t>ハイキブツ</t>
    </rPh>
    <rPh sb="5" eb="8">
      <t>ショリギョウ</t>
    </rPh>
    <rPh sb="11" eb="14">
      <t>ボウリョクダン</t>
    </rPh>
    <rPh sb="14" eb="16">
      <t>ハイジョ</t>
    </rPh>
    <rPh sb="16" eb="18">
      <t>タイサク</t>
    </rPh>
    <rPh sb="18" eb="20">
      <t>スイシン</t>
    </rPh>
    <rPh sb="20" eb="23">
      <t>ジギョウヒ</t>
    </rPh>
    <phoneticPr fontId="15"/>
  </si>
  <si>
    <t>電子マニフェスト普及拡大事業</t>
    <rPh sb="0" eb="2">
      <t>デンシ</t>
    </rPh>
    <rPh sb="8" eb="10">
      <t>フキュウ</t>
    </rPh>
    <rPh sb="10" eb="12">
      <t>カクダイ</t>
    </rPh>
    <rPh sb="12" eb="14">
      <t>ジギョウ</t>
    </rPh>
    <phoneticPr fontId="15"/>
  </si>
  <si>
    <t>石綿含有廃棄物無害化処理技術認定事業</t>
  </si>
  <si>
    <t>ＰＣＢ廃棄物適正処理対策推進事業</t>
    <rPh sb="6" eb="8">
      <t>テキセイ</t>
    </rPh>
    <rPh sb="8" eb="10">
      <t>ショリ</t>
    </rPh>
    <rPh sb="10" eb="12">
      <t>タイサク</t>
    </rPh>
    <rPh sb="12" eb="14">
      <t>スイシン</t>
    </rPh>
    <rPh sb="14" eb="16">
      <t>ジギョウ</t>
    </rPh>
    <phoneticPr fontId="15"/>
  </si>
  <si>
    <t>令和9年度</t>
    <rPh sb="0" eb="2">
      <t>レイワ</t>
    </rPh>
    <rPh sb="3" eb="5">
      <t>ネンド</t>
    </rPh>
    <phoneticPr fontId="0"/>
  </si>
  <si>
    <t>ＰＣＢ廃棄物対策推進費補助金</t>
  </si>
  <si>
    <t>水俣条約に基づく水銀廃棄物の環境上適正な管理推進事業</t>
    <rPh sb="0" eb="2">
      <t>ミナマタ</t>
    </rPh>
    <rPh sb="2" eb="4">
      <t>ジョウヤク</t>
    </rPh>
    <rPh sb="5" eb="6">
      <t>モト</t>
    </rPh>
    <rPh sb="8" eb="10">
      <t>スイギン</t>
    </rPh>
    <rPh sb="10" eb="13">
      <t>ハイキブツ</t>
    </rPh>
    <rPh sb="14" eb="16">
      <t>カンキョウ</t>
    </rPh>
    <rPh sb="16" eb="17">
      <t>ジョウ</t>
    </rPh>
    <rPh sb="17" eb="19">
      <t>テキセイ</t>
    </rPh>
    <rPh sb="24" eb="26">
      <t>ジギョウ</t>
    </rPh>
    <phoneticPr fontId="15"/>
  </si>
  <si>
    <t>平成26年度</t>
    <rPh sb="0" eb="2">
      <t>ヘイセイ</t>
    </rPh>
    <rPh sb="4" eb="6">
      <t>ネンド</t>
    </rPh>
    <phoneticPr fontId="16"/>
  </si>
  <si>
    <t>産業廃棄物処理業のグリーン成長・地域魅力創出促進支援事業</t>
    <rPh sb="0" eb="2">
      <t>サンギョウ</t>
    </rPh>
    <rPh sb="2" eb="5">
      <t>ハイキブツ</t>
    </rPh>
    <rPh sb="5" eb="8">
      <t>ショリギョウ</t>
    </rPh>
    <rPh sb="13" eb="15">
      <t>セイチョウ</t>
    </rPh>
    <rPh sb="16" eb="18">
      <t>チイキ</t>
    </rPh>
    <rPh sb="18" eb="20">
      <t>ミリョク</t>
    </rPh>
    <rPh sb="20" eb="22">
      <t>ソウシュツ</t>
    </rPh>
    <rPh sb="22" eb="24">
      <t>ソクシン</t>
    </rPh>
    <rPh sb="24" eb="26">
      <t>シエン</t>
    </rPh>
    <rPh sb="26" eb="28">
      <t>ジギョウ</t>
    </rPh>
    <phoneticPr fontId="16"/>
  </si>
  <si>
    <t>平成27年度</t>
    <rPh sb="0" eb="2">
      <t>ヘイセイ</t>
    </rPh>
    <rPh sb="4" eb="6">
      <t>ネンド</t>
    </rPh>
    <phoneticPr fontId="15"/>
  </si>
  <si>
    <t>環境再生・資源循環局</t>
    <rPh sb="0" eb="2">
      <t>カンキョウ</t>
    </rPh>
    <rPh sb="2" eb="4">
      <t>サイセイ</t>
    </rPh>
    <rPh sb="5" eb="7">
      <t>シゲン</t>
    </rPh>
    <rPh sb="7" eb="9">
      <t>ジュンカン</t>
    </rPh>
    <rPh sb="9" eb="10">
      <t>キョク</t>
    </rPh>
    <phoneticPr fontId="16"/>
  </si>
  <si>
    <t>一般会計</t>
    <rPh sb="0" eb="2">
      <t>イッパン</t>
    </rPh>
    <rPh sb="2" eb="4">
      <t>カイケイ</t>
    </rPh>
    <phoneticPr fontId="16"/>
  </si>
  <si>
    <t>（項）廃棄物・リサイクル対策推進費
　（大事項）廃棄物・リサイクル対策の推進に必要な経費</t>
    <rPh sb="1" eb="2">
      <t>コウ</t>
    </rPh>
    <rPh sb="3" eb="6">
      <t>ハイキブツ</t>
    </rPh>
    <rPh sb="12" eb="14">
      <t>タイサク</t>
    </rPh>
    <rPh sb="14" eb="17">
      <t>スイシンヒ</t>
    </rPh>
    <rPh sb="20" eb="22">
      <t>ダイジ</t>
    </rPh>
    <rPh sb="22" eb="23">
      <t>コウ</t>
    </rPh>
    <rPh sb="24" eb="27">
      <t>ハイキブツ</t>
    </rPh>
    <rPh sb="33" eb="35">
      <t>タイサク</t>
    </rPh>
    <rPh sb="36" eb="38">
      <t>スイシン</t>
    </rPh>
    <rPh sb="39" eb="41">
      <t>ヒツヨウ</t>
    </rPh>
    <rPh sb="42" eb="44">
      <t>ケイヒ</t>
    </rPh>
    <phoneticPr fontId="16"/>
  </si>
  <si>
    <t>産業廃棄物適正処理推進費</t>
    <rPh sb="0" eb="2">
      <t>サンギョウ</t>
    </rPh>
    <rPh sb="2" eb="5">
      <t>ハイキブツ</t>
    </rPh>
    <rPh sb="5" eb="7">
      <t>テキセイ</t>
    </rPh>
    <rPh sb="7" eb="9">
      <t>ショリ</t>
    </rPh>
    <rPh sb="9" eb="12">
      <t>スイシンヒ</t>
    </rPh>
    <phoneticPr fontId="15"/>
  </si>
  <si>
    <t>有害廃棄物等の環境上適正な管理事業等拠出金</t>
    <rPh sb="0" eb="2">
      <t>ユウガイ</t>
    </rPh>
    <rPh sb="2" eb="5">
      <t>ハイキブツ</t>
    </rPh>
    <rPh sb="5" eb="6">
      <t>トウ</t>
    </rPh>
    <rPh sb="7" eb="9">
      <t>カンキョウ</t>
    </rPh>
    <rPh sb="9" eb="10">
      <t>ジョウ</t>
    </rPh>
    <rPh sb="10" eb="12">
      <t>テキセイ</t>
    </rPh>
    <rPh sb="13" eb="15">
      <t>カンリ</t>
    </rPh>
    <rPh sb="15" eb="17">
      <t>ジギョウ</t>
    </rPh>
    <rPh sb="17" eb="18">
      <t>トウ</t>
    </rPh>
    <rPh sb="18" eb="21">
      <t>キョシュツキン</t>
    </rPh>
    <phoneticPr fontId="15"/>
  </si>
  <si>
    <t>クリアランス物管理システム運用費</t>
    <rPh sb="6" eb="7">
      <t>ブツ</t>
    </rPh>
    <rPh sb="7" eb="9">
      <t>カンリ</t>
    </rPh>
    <rPh sb="13" eb="15">
      <t>ウンヨウ</t>
    </rPh>
    <rPh sb="15" eb="16">
      <t>ヒ</t>
    </rPh>
    <phoneticPr fontId="15"/>
  </si>
  <si>
    <t>バーゼル条約実施等経費</t>
    <rPh sb="4" eb="6">
      <t>ジョウヤク</t>
    </rPh>
    <rPh sb="6" eb="9">
      <t>ジッシナド</t>
    </rPh>
    <rPh sb="9" eb="11">
      <t>ケイヒ</t>
    </rPh>
    <phoneticPr fontId="15"/>
  </si>
  <si>
    <t>平成8年度</t>
  </si>
  <si>
    <t>産業廃棄物不法投棄等原状回復措置推進費補助金</t>
  </si>
  <si>
    <t>平成25年度</t>
    <rPh sb="0" eb="2">
      <t>ヘイセイ</t>
    </rPh>
    <rPh sb="4" eb="6">
      <t>ネンド</t>
    </rPh>
    <phoneticPr fontId="16"/>
  </si>
  <si>
    <t>終了(予定)なし</t>
    <rPh sb="0" eb="2">
      <t>シュウリョウ</t>
    </rPh>
    <rPh sb="3" eb="5">
      <t>ヨテイ</t>
    </rPh>
    <phoneticPr fontId="16"/>
  </si>
  <si>
    <t>課題対応型産業廃棄物処理施設運用支援事業</t>
    <rPh sb="0" eb="2">
      <t>カダイ</t>
    </rPh>
    <rPh sb="2" eb="5">
      <t>タイオウガタ</t>
    </rPh>
    <rPh sb="5" eb="7">
      <t>サンギョウ</t>
    </rPh>
    <rPh sb="7" eb="10">
      <t>ハイキブツ</t>
    </rPh>
    <rPh sb="10" eb="12">
      <t>ショリ</t>
    </rPh>
    <rPh sb="12" eb="14">
      <t>シセツ</t>
    </rPh>
    <rPh sb="14" eb="16">
      <t>ウンヨウ</t>
    </rPh>
    <rPh sb="16" eb="18">
      <t>シエン</t>
    </rPh>
    <rPh sb="18" eb="20">
      <t>ジギョウ</t>
    </rPh>
    <phoneticPr fontId="15"/>
  </si>
  <si>
    <t>平成29年度</t>
    <rPh sb="0" eb="2">
      <t>ヘイセイ</t>
    </rPh>
    <rPh sb="4" eb="6">
      <t>ネンド</t>
    </rPh>
    <phoneticPr fontId="16"/>
  </si>
  <si>
    <t>船舶の再資源化解体適正化推進費</t>
    <rPh sb="0" eb="2">
      <t>センパク</t>
    </rPh>
    <rPh sb="3" eb="7">
      <t>サイシゲンカ</t>
    </rPh>
    <rPh sb="7" eb="9">
      <t>カイタイ</t>
    </rPh>
    <rPh sb="9" eb="12">
      <t>テキセイカ</t>
    </rPh>
    <rPh sb="12" eb="15">
      <t>スイシンヒ</t>
    </rPh>
    <phoneticPr fontId="15"/>
  </si>
  <si>
    <t>（項）地方環境対策費
　（大事項）廃棄物・リサイクル対策の推進に必要な経費</t>
    <rPh sb="13" eb="15">
      <t>ダイジ</t>
    </rPh>
    <rPh sb="15" eb="16">
      <t>コウ</t>
    </rPh>
    <rPh sb="17" eb="20">
      <t>ハイキブツ</t>
    </rPh>
    <rPh sb="26" eb="28">
      <t>タイサク</t>
    </rPh>
    <rPh sb="29" eb="31">
      <t>スイシン</t>
    </rPh>
    <rPh sb="32" eb="34">
      <t>ヒツヨウ</t>
    </rPh>
    <rPh sb="35" eb="37">
      <t>ケイヒ</t>
    </rPh>
    <phoneticPr fontId="15"/>
  </si>
  <si>
    <t>浄化槽指導普及事業費等</t>
    <rPh sb="0" eb="3">
      <t>ジョウカソウ</t>
    </rPh>
    <rPh sb="3" eb="5">
      <t>シドウ</t>
    </rPh>
    <rPh sb="5" eb="7">
      <t>フキュウ</t>
    </rPh>
    <rPh sb="7" eb="10">
      <t>ジギョウヒ</t>
    </rPh>
    <rPh sb="10" eb="11">
      <t>トウ</t>
    </rPh>
    <phoneticPr fontId="15"/>
  </si>
  <si>
    <t>施策名：5.生物多様性の保全と自然との共生の推進</t>
    <rPh sb="0" eb="2">
      <t>シサク</t>
    </rPh>
    <rPh sb="2" eb="3">
      <t>メイ</t>
    </rPh>
    <rPh sb="6" eb="8">
      <t>セイブツ</t>
    </rPh>
    <rPh sb="8" eb="11">
      <t>タヨウセイ</t>
    </rPh>
    <rPh sb="12" eb="14">
      <t>ホゼン</t>
    </rPh>
    <rPh sb="15" eb="17">
      <t>シゼン</t>
    </rPh>
    <rPh sb="19" eb="21">
      <t>キョウセイ</t>
    </rPh>
    <rPh sb="22" eb="24">
      <t>スイシン</t>
    </rPh>
    <phoneticPr fontId="16"/>
  </si>
  <si>
    <t>国際分担金等経費</t>
  </si>
  <si>
    <t>昭和54年度</t>
  </si>
  <si>
    <t>生物多様性センター維持運営費</t>
  </si>
  <si>
    <t>平成27年度</t>
    <rPh sb="0" eb="2">
      <t>ヘイセイ</t>
    </rPh>
    <rPh sb="4" eb="6">
      <t>ネンド</t>
    </rPh>
    <phoneticPr fontId="16"/>
  </si>
  <si>
    <t>自然環境保全基礎調査費</t>
  </si>
  <si>
    <t>昭和44年度</t>
  </si>
  <si>
    <t>地球規模生物多様性モニタリング推進事業</t>
  </si>
  <si>
    <t>平成15年度</t>
  </si>
  <si>
    <t>地球規模生物多様性情報システム整備推進費</t>
  </si>
  <si>
    <t>平成6年度</t>
  </si>
  <si>
    <t>平成28年度</t>
    <rPh sb="0" eb="2">
      <t>ヘイセイ</t>
    </rPh>
    <rPh sb="4" eb="6">
      <t>ネンド</t>
    </rPh>
    <phoneticPr fontId="15"/>
  </si>
  <si>
    <t>生物多様性国家戦略推進費</t>
    <rPh sb="0" eb="2">
      <t>セイブツ</t>
    </rPh>
    <rPh sb="2" eb="5">
      <t>タヨウセイ</t>
    </rPh>
    <rPh sb="5" eb="7">
      <t>コッカ</t>
    </rPh>
    <rPh sb="7" eb="9">
      <t>センリャク</t>
    </rPh>
    <rPh sb="9" eb="12">
      <t>スイシンヒ</t>
    </rPh>
    <phoneticPr fontId="15"/>
  </si>
  <si>
    <t>「国連生物多様性の10年」推進事業費</t>
  </si>
  <si>
    <t>アジア保護地域イニシアティブ構築推進事業</t>
    <rPh sb="3" eb="5">
      <t>ホゴ</t>
    </rPh>
    <rPh sb="5" eb="7">
      <t>チイキ</t>
    </rPh>
    <rPh sb="14" eb="16">
      <t>コウチク</t>
    </rPh>
    <rPh sb="16" eb="18">
      <t>スイシン</t>
    </rPh>
    <rPh sb="18" eb="20">
      <t>ジギョウ</t>
    </rPh>
    <phoneticPr fontId="15"/>
  </si>
  <si>
    <t>西之島総合学術調査事業費</t>
  </si>
  <si>
    <t>令和3年度</t>
    <rPh sb="0" eb="2">
      <t>レイワ</t>
    </rPh>
    <rPh sb="3" eb="5">
      <t>ネンド</t>
    </rPh>
    <phoneticPr fontId="15"/>
  </si>
  <si>
    <t>自然環境局</t>
    <rPh sb="0" eb="2">
      <t>シゼン</t>
    </rPh>
    <rPh sb="2" eb="5">
      <t>カンキョウキョク</t>
    </rPh>
    <phoneticPr fontId="15"/>
  </si>
  <si>
    <t>（項）生物多様性保全等推進費
　（大事項）生物多様性の保全等の推進に必要な経費</t>
  </si>
  <si>
    <t>（項）環境保全施設整備費
　（大事項）環境保全施設整備に必要な経費</t>
    <rPh sb="3" eb="5">
      <t>カンキョウ</t>
    </rPh>
    <rPh sb="5" eb="7">
      <t>ホゼン</t>
    </rPh>
    <rPh sb="7" eb="9">
      <t>シセツ</t>
    </rPh>
    <rPh sb="9" eb="12">
      <t>セイビヒ</t>
    </rPh>
    <rPh sb="19" eb="21">
      <t>カンキョウ</t>
    </rPh>
    <rPh sb="21" eb="23">
      <t>ホゼン</t>
    </rPh>
    <rPh sb="23" eb="25">
      <t>シセツ</t>
    </rPh>
    <rPh sb="25" eb="27">
      <t>セイビ</t>
    </rPh>
    <phoneticPr fontId="15"/>
  </si>
  <si>
    <t>自然環境局</t>
  </si>
  <si>
    <t>放射線による自然生態系への影響調査費</t>
  </si>
  <si>
    <t>気候変動適応計画推進のための浅海域生態現況把握調査</t>
  </si>
  <si>
    <t>サンゴ礁生態系保全対策推進費</t>
    <rPh sb="3" eb="4">
      <t>ショウ</t>
    </rPh>
    <rPh sb="4" eb="7">
      <t>セイタイケイ</t>
    </rPh>
    <rPh sb="7" eb="9">
      <t>ホゼン</t>
    </rPh>
    <rPh sb="9" eb="11">
      <t>タイサク</t>
    </rPh>
    <rPh sb="11" eb="14">
      <t>スイシンヒ</t>
    </rPh>
    <phoneticPr fontId="15"/>
  </si>
  <si>
    <t>昭和57年度</t>
  </si>
  <si>
    <t>森林・乾燥地・極地保全対策費</t>
  </si>
  <si>
    <t>地方環境事務所電子政府システム維持管理更新費</t>
  </si>
  <si>
    <t>国民公園等魅力向上推進事業</t>
  </si>
  <si>
    <t>自然環境局</t>
    <rPh sb="0" eb="2">
      <t>シゼン</t>
    </rPh>
    <rPh sb="2" eb="5">
      <t>カンキョウキョク</t>
    </rPh>
    <phoneticPr fontId="7"/>
  </si>
  <si>
    <t>一般会計</t>
    <rPh sb="0" eb="2">
      <t>イッパン</t>
    </rPh>
    <rPh sb="2" eb="4">
      <t>カイケイ</t>
    </rPh>
    <phoneticPr fontId="7"/>
  </si>
  <si>
    <t>原生的な自然環境の危機対策事業</t>
  </si>
  <si>
    <t>生物多様性及び生態系サービスに関する科学政策プラットフォーム推進費</t>
    <rPh sb="0" eb="2">
      <t>セイブツ</t>
    </rPh>
    <rPh sb="2" eb="5">
      <t>タヨウセイ</t>
    </rPh>
    <rPh sb="5" eb="6">
      <t>オヨ</t>
    </rPh>
    <rPh sb="7" eb="10">
      <t>セイタイケイ</t>
    </rPh>
    <rPh sb="15" eb="16">
      <t>カン</t>
    </rPh>
    <rPh sb="18" eb="20">
      <t>カガク</t>
    </rPh>
    <rPh sb="20" eb="22">
      <t>セイサク</t>
    </rPh>
    <rPh sb="30" eb="33">
      <t>スイシンヒ</t>
    </rPh>
    <phoneticPr fontId="15"/>
  </si>
  <si>
    <t>生物多様性保全推進支援事業</t>
    <rPh sb="7" eb="9">
      <t>スイシン</t>
    </rPh>
    <phoneticPr fontId="15"/>
  </si>
  <si>
    <t>自然再生活動推進費</t>
  </si>
  <si>
    <t>国立・国定公園新規指定等推進事業費</t>
    <rPh sb="7" eb="9">
      <t>シンキ</t>
    </rPh>
    <rPh sb="9" eb="11">
      <t>シテイ</t>
    </rPh>
    <rPh sb="11" eb="12">
      <t>トウ</t>
    </rPh>
    <rPh sb="12" eb="14">
      <t>スイシン</t>
    </rPh>
    <phoneticPr fontId="15"/>
  </si>
  <si>
    <t>国立公園内生物多様性保全対策費</t>
  </si>
  <si>
    <t>（項）地方環境対策費
　（大事項）生物多様性の保全等の推進に必要な経費</t>
    <rPh sb="1" eb="2">
      <t>コウ</t>
    </rPh>
    <rPh sb="3" eb="5">
      <t>チホウ</t>
    </rPh>
    <rPh sb="5" eb="7">
      <t>カンキョウ</t>
    </rPh>
    <rPh sb="7" eb="10">
      <t>タイサクヒ</t>
    </rPh>
    <rPh sb="13" eb="14">
      <t>ダイ</t>
    </rPh>
    <rPh sb="14" eb="16">
      <t>ジコウ</t>
    </rPh>
    <rPh sb="17" eb="19">
      <t>セイブツ</t>
    </rPh>
    <rPh sb="19" eb="22">
      <t>タヨウセイ</t>
    </rPh>
    <rPh sb="23" eb="25">
      <t>ホゼン</t>
    </rPh>
    <rPh sb="25" eb="26">
      <t>トウ</t>
    </rPh>
    <rPh sb="27" eb="29">
      <t>スイシン</t>
    </rPh>
    <rPh sb="30" eb="32">
      <t>ヒツヨウ</t>
    </rPh>
    <rPh sb="33" eb="35">
      <t>ケイヒ</t>
    </rPh>
    <phoneticPr fontId="15"/>
  </si>
  <si>
    <t>日光国立公園「那須平成の森」管理運営事業</t>
    <rPh sb="18" eb="20">
      <t>ジギョウ</t>
    </rPh>
    <phoneticPr fontId="15"/>
  </si>
  <si>
    <t>山岳環境保全対策事業</t>
    <rPh sb="8" eb="10">
      <t>ジギョウ</t>
    </rPh>
    <phoneticPr fontId="15"/>
  </si>
  <si>
    <t>令和12年度</t>
    <rPh sb="0" eb="2">
      <t>レイワ</t>
    </rPh>
    <rPh sb="4" eb="6">
      <t>ネンド</t>
    </rPh>
    <phoneticPr fontId="15"/>
  </si>
  <si>
    <t>日本の国立公園と世界遺産を活かした地域活性化推進費</t>
  </si>
  <si>
    <t>国立公園満喫プロジェクト推進事業</t>
    <rPh sb="0" eb="2">
      <t>コクリツ</t>
    </rPh>
    <rPh sb="2" eb="4">
      <t>コウエン</t>
    </rPh>
    <rPh sb="4" eb="6">
      <t>マンキツ</t>
    </rPh>
    <rPh sb="12" eb="14">
      <t>スイシン</t>
    </rPh>
    <rPh sb="14" eb="16">
      <t>ジギョウ</t>
    </rPh>
    <phoneticPr fontId="15"/>
  </si>
  <si>
    <t>特定民有地買上事業費</t>
  </si>
  <si>
    <t>鳥獣保護管理強化総合対策事業</t>
  </si>
  <si>
    <t>特定地域自然林保全整備</t>
  </si>
  <si>
    <t>世界遺産保全管理拠点施設等整備</t>
    <rPh sb="10" eb="12">
      <t>シセツ</t>
    </rPh>
    <rPh sb="12" eb="13">
      <t>トウ</t>
    </rPh>
    <rPh sb="13" eb="15">
      <t>セイビ</t>
    </rPh>
    <phoneticPr fontId="15"/>
  </si>
  <si>
    <t>生物多様性保全回復施設整備交付金事業</t>
  </si>
  <si>
    <t>国立公園管理計画等策定調査費</t>
  </si>
  <si>
    <t>国立公園等民間活用特定自然環境保全活動(グリーンワーカー)事業費</t>
  </si>
  <si>
    <t>ポスト2020目標に向けた民間取組を活用した新たな自然環境保護のあり方検討費</t>
  </si>
  <si>
    <t>沖合海底自然環境保全地域管理事業費</t>
  </si>
  <si>
    <t>自然生態系を基盤とする防災減災推進費</t>
  </si>
  <si>
    <t>（項）環境保全施設整備費
　（大事項）環境保全施設整備に必要な経費</t>
  </si>
  <si>
    <t>（項）地方環境対策費
　（大事項）生物多様性の保全等の推進に必要な経費</t>
    <rPh sb="3" eb="5">
      <t>チホウ</t>
    </rPh>
    <rPh sb="5" eb="7">
      <t>カンキョウ</t>
    </rPh>
    <rPh sb="7" eb="10">
      <t>タイサクヒ</t>
    </rPh>
    <phoneticPr fontId="15"/>
  </si>
  <si>
    <t>国際希少野生動植物種流通管理対策費</t>
    <rPh sb="0" eb="2">
      <t>コクサイ</t>
    </rPh>
    <rPh sb="2" eb="4">
      <t>キショウ</t>
    </rPh>
    <rPh sb="4" eb="6">
      <t>ヤセイ</t>
    </rPh>
    <rPh sb="6" eb="9">
      <t>ドウショクブツ</t>
    </rPh>
    <rPh sb="9" eb="10">
      <t>シュ</t>
    </rPh>
    <rPh sb="10" eb="12">
      <t>リュウツウ</t>
    </rPh>
    <rPh sb="12" eb="14">
      <t>カンリ</t>
    </rPh>
    <rPh sb="14" eb="17">
      <t>タイサクヒ</t>
    </rPh>
    <phoneticPr fontId="15"/>
  </si>
  <si>
    <t>トキ生息環境保護推進協力費</t>
  </si>
  <si>
    <t>鳥獣保護基盤整備費</t>
  </si>
  <si>
    <t>希少種保護推進費</t>
  </si>
  <si>
    <t>外来生物対策費</t>
  </si>
  <si>
    <t>野生鳥獣感染症対策事業費</t>
  </si>
  <si>
    <t>遺伝子組換え生物対策費</t>
  </si>
  <si>
    <t>指定管理鳥獣捕獲等事業</t>
    <rPh sb="0" eb="2">
      <t>シテイ</t>
    </rPh>
    <rPh sb="2" eb="4">
      <t>カンリ</t>
    </rPh>
    <rPh sb="4" eb="6">
      <t>チョウジュウ</t>
    </rPh>
    <rPh sb="6" eb="8">
      <t>ホカク</t>
    </rPh>
    <rPh sb="8" eb="9">
      <t>トウ</t>
    </rPh>
    <rPh sb="9" eb="11">
      <t>ジギョウ</t>
    </rPh>
    <phoneticPr fontId="15"/>
  </si>
  <si>
    <t>野生生物保護センター等整備・維持費</t>
    <rPh sb="0" eb="4">
      <t>ヤセイセイブツ</t>
    </rPh>
    <rPh sb="4" eb="6">
      <t>ホゴ</t>
    </rPh>
    <rPh sb="11" eb="13">
      <t>セイビ</t>
    </rPh>
    <phoneticPr fontId="15"/>
  </si>
  <si>
    <t>希少野生動植物種生息地等保護区管理費</t>
  </si>
  <si>
    <t>国指定鳥獣保護区管理強化費</t>
  </si>
  <si>
    <t>外来生物対策管理事業地方事務費</t>
  </si>
  <si>
    <t>特定外来生物防除等推進事業</t>
  </si>
  <si>
    <t>野生生物専門員活用事業費</t>
  </si>
  <si>
    <t>里地里山及び湿地における絶滅危惧種分布重要地域抽出調査費</t>
  </si>
  <si>
    <t>動物適正飼養推進・基盤強化事業</t>
  </si>
  <si>
    <t>動物収容・譲渡対策施設整備費補助</t>
  </si>
  <si>
    <t>愛玩動物看護師制度構築検討調査費</t>
  </si>
  <si>
    <t>犬猫のマイクロチップ情報登録システム構築費</t>
  </si>
  <si>
    <t>エコツーリズム総合推進事業費</t>
  </si>
  <si>
    <t>温泉の保護及び安全・適正利用推進事業</t>
  </si>
  <si>
    <t>自然公園等事業費等</t>
    <rPh sb="8" eb="9">
      <t>トウ</t>
    </rPh>
    <phoneticPr fontId="15"/>
  </si>
  <si>
    <t>自然公園等利用ふれあい推進事業経費</t>
  </si>
  <si>
    <t>（項）自然公園等事業費
　（大事項）自然公園等事業に必要な経費</t>
  </si>
  <si>
    <t>三陸復興国立公園再編成等推進事業費</t>
  </si>
  <si>
    <t>施策名：6.化学物質対策の推進</t>
    <rPh sb="0" eb="2">
      <t>シサク</t>
    </rPh>
    <rPh sb="2" eb="3">
      <t>メイ</t>
    </rPh>
    <rPh sb="6" eb="8">
      <t>カガク</t>
    </rPh>
    <rPh sb="8" eb="10">
      <t>ブッシツ</t>
    </rPh>
    <rPh sb="10" eb="12">
      <t>タイサク</t>
    </rPh>
    <rPh sb="13" eb="15">
      <t>スイシン</t>
    </rPh>
    <phoneticPr fontId="16"/>
  </si>
  <si>
    <t>化学物質環境リスク初期評価推進費</t>
    <rPh sb="13" eb="15">
      <t>スイシン</t>
    </rPh>
    <rPh sb="15" eb="16">
      <t>ヒ</t>
    </rPh>
    <phoneticPr fontId="15"/>
  </si>
  <si>
    <t>ＰＲＴＲ制度運用・データ活用事業</t>
    <rPh sb="4" eb="6">
      <t>セイド</t>
    </rPh>
    <rPh sb="6" eb="8">
      <t>ウンヨウ</t>
    </rPh>
    <rPh sb="12" eb="14">
      <t>カツヨウ</t>
    </rPh>
    <rPh sb="14" eb="16">
      <t>ジギョウ</t>
    </rPh>
    <phoneticPr fontId="15"/>
  </si>
  <si>
    <t>化学物質の審査及び製造等の規制に関する法律施行経費</t>
  </si>
  <si>
    <t>化学物質緊急安全点検調査費</t>
    <rPh sb="0" eb="2">
      <t>カガク</t>
    </rPh>
    <rPh sb="2" eb="4">
      <t>ブッシツ</t>
    </rPh>
    <rPh sb="4" eb="6">
      <t>キンキュウ</t>
    </rPh>
    <rPh sb="6" eb="8">
      <t>アンゼン</t>
    </rPh>
    <rPh sb="8" eb="10">
      <t>テンケン</t>
    </rPh>
    <rPh sb="10" eb="13">
      <t>チョウサヒ</t>
    </rPh>
    <phoneticPr fontId="15"/>
  </si>
  <si>
    <t>ＰＯＰs（残留性有機汚染物質）条約対応関係事業</t>
  </si>
  <si>
    <t>化学物質国際対応政策強化事業費</t>
    <rPh sb="0" eb="2">
      <t>カガク</t>
    </rPh>
    <rPh sb="2" eb="4">
      <t>ブッシツ</t>
    </rPh>
    <rPh sb="4" eb="6">
      <t>コクサイ</t>
    </rPh>
    <rPh sb="6" eb="8">
      <t>タイオウ</t>
    </rPh>
    <rPh sb="8" eb="10">
      <t>セイサク</t>
    </rPh>
    <rPh sb="10" eb="12">
      <t>キョウカ</t>
    </rPh>
    <rPh sb="12" eb="15">
      <t>ジギョウヒ</t>
    </rPh>
    <phoneticPr fontId="15"/>
  </si>
  <si>
    <t>水銀に関する水俣条約実施推進事業</t>
    <rPh sb="0" eb="2">
      <t>スイギン</t>
    </rPh>
    <rPh sb="3" eb="4">
      <t>カン</t>
    </rPh>
    <rPh sb="6" eb="8">
      <t>ミナマタ</t>
    </rPh>
    <rPh sb="8" eb="10">
      <t>ジョウヤク</t>
    </rPh>
    <rPh sb="10" eb="12">
      <t>ジッシ</t>
    </rPh>
    <rPh sb="12" eb="14">
      <t>スイシン</t>
    </rPh>
    <rPh sb="14" eb="16">
      <t>ジギョウ</t>
    </rPh>
    <phoneticPr fontId="15"/>
  </si>
  <si>
    <t>平成20年度</t>
    <rPh sb="0" eb="2">
      <t>ヘイセイ</t>
    </rPh>
    <rPh sb="4" eb="6">
      <t>ネンド</t>
    </rPh>
    <phoneticPr fontId="15"/>
  </si>
  <si>
    <t>茨城県神栖市における有機ヒ素化合物汚染等への緊急対応策</t>
    <rPh sb="0" eb="3">
      <t>イバラキケン</t>
    </rPh>
    <rPh sb="3" eb="6">
      <t>カミスシ</t>
    </rPh>
    <rPh sb="10" eb="12">
      <t>ユウキ</t>
    </rPh>
    <rPh sb="13" eb="14">
      <t>ソ</t>
    </rPh>
    <rPh sb="14" eb="17">
      <t>カゴウブツ</t>
    </rPh>
    <rPh sb="17" eb="20">
      <t>オセントウ</t>
    </rPh>
    <rPh sb="22" eb="24">
      <t>キンキュウ</t>
    </rPh>
    <rPh sb="24" eb="26">
      <t>タイオウ</t>
    </rPh>
    <rPh sb="26" eb="27">
      <t>サク</t>
    </rPh>
    <phoneticPr fontId="15"/>
  </si>
  <si>
    <t>環境保健部</t>
    <rPh sb="0" eb="2">
      <t>カンキョウ</t>
    </rPh>
    <rPh sb="2" eb="5">
      <t>ホケンブ</t>
    </rPh>
    <phoneticPr fontId="15"/>
  </si>
  <si>
    <t>（項）化学物質対策推進費
　（大事項）化学物質対策の推進に必要な経費</t>
  </si>
  <si>
    <t>施策名：7.環境保健対策の推進</t>
    <rPh sb="0" eb="2">
      <t>セサク</t>
    </rPh>
    <rPh sb="2" eb="3">
      <t>メイ</t>
    </rPh>
    <rPh sb="6" eb="8">
      <t>カンキョウ</t>
    </rPh>
    <rPh sb="8" eb="10">
      <t>ホケン</t>
    </rPh>
    <rPh sb="10" eb="12">
      <t>タイサク</t>
    </rPh>
    <rPh sb="13" eb="15">
      <t>スイシン</t>
    </rPh>
    <phoneticPr fontId="16"/>
  </si>
  <si>
    <t>公害健康被害補償基本統計調査</t>
    <rPh sb="0" eb="2">
      <t>コウガイ</t>
    </rPh>
    <rPh sb="2" eb="4">
      <t>ケンコウ</t>
    </rPh>
    <rPh sb="4" eb="6">
      <t>ヒガイ</t>
    </rPh>
    <rPh sb="6" eb="8">
      <t>ホショウ</t>
    </rPh>
    <rPh sb="8" eb="10">
      <t>キホン</t>
    </rPh>
    <rPh sb="10" eb="12">
      <t>トウケイ</t>
    </rPh>
    <rPh sb="12" eb="14">
      <t>チョウサ</t>
    </rPh>
    <phoneticPr fontId="15"/>
  </si>
  <si>
    <t>環境保健サーベイランス調査費（健康影響等調査）</t>
    <rPh sb="15" eb="17">
      <t>ケンコウ</t>
    </rPh>
    <phoneticPr fontId="15"/>
  </si>
  <si>
    <t>公害健康被害補償給付支給事務費交付金</t>
  </si>
  <si>
    <t>公害保健福祉事業助成費</t>
  </si>
  <si>
    <t>公害健康被害補償基礎調査費</t>
  </si>
  <si>
    <t>昭和51年度</t>
  </si>
  <si>
    <t>自立支援型公害健康被害予防事業推進費</t>
    <rPh sb="15" eb="18">
      <t>スイシンヒ</t>
    </rPh>
    <phoneticPr fontId="15"/>
  </si>
  <si>
    <t>自動車重量税財源公害健康被害補償に係る納付金財源交付</t>
    <rPh sb="0" eb="3">
      <t>ジドウシャ</t>
    </rPh>
    <rPh sb="3" eb="6">
      <t>ジュウリョウゼイ</t>
    </rPh>
    <rPh sb="6" eb="8">
      <t>ザイゲン</t>
    </rPh>
    <rPh sb="8" eb="10">
      <t>コウガイ</t>
    </rPh>
    <rPh sb="10" eb="12">
      <t>ケンコウ</t>
    </rPh>
    <rPh sb="12" eb="14">
      <t>ヒガイ</t>
    </rPh>
    <rPh sb="14" eb="16">
      <t>ホショウ</t>
    </rPh>
    <rPh sb="17" eb="18">
      <t>カカ</t>
    </rPh>
    <rPh sb="19" eb="22">
      <t>ノウフキン</t>
    </rPh>
    <rPh sb="22" eb="24">
      <t>ザイゲン</t>
    </rPh>
    <rPh sb="24" eb="26">
      <t>コウフ</t>
    </rPh>
    <phoneticPr fontId="15"/>
  </si>
  <si>
    <t>水俣病総合対策関係経費</t>
    <rPh sb="0" eb="3">
      <t>ミナマタビョウ</t>
    </rPh>
    <rPh sb="3" eb="5">
      <t>ソウゴウ</t>
    </rPh>
    <rPh sb="5" eb="7">
      <t>タイサク</t>
    </rPh>
    <rPh sb="7" eb="9">
      <t>カンケイ</t>
    </rPh>
    <rPh sb="9" eb="11">
      <t>ケイヒ</t>
    </rPh>
    <phoneticPr fontId="15"/>
  </si>
  <si>
    <t>水俣病対策地方債償還費</t>
  </si>
  <si>
    <t>石綿問題への緊急対応に必要な経費</t>
    <rPh sb="0" eb="2">
      <t>イシワタ</t>
    </rPh>
    <rPh sb="2" eb="4">
      <t>モンダイ</t>
    </rPh>
    <rPh sb="6" eb="8">
      <t>キンキュウ</t>
    </rPh>
    <rPh sb="8" eb="10">
      <t>タイオウ</t>
    </rPh>
    <rPh sb="11" eb="13">
      <t>ヒツヨウ</t>
    </rPh>
    <rPh sb="14" eb="16">
      <t>ケイヒ</t>
    </rPh>
    <phoneticPr fontId="15"/>
  </si>
  <si>
    <t>（項）環境保健対策推進費
　（大事項）環境保健対策の推進に必要な経費</t>
    <rPh sb="1" eb="2">
      <t>コウ</t>
    </rPh>
    <rPh sb="3" eb="5">
      <t>カンキョウ</t>
    </rPh>
    <rPh sb="5" eb="7">
      <t>ホケン</t>
    </rPh>
    <rPh sb="7" eb="9">
      <t>タイサク</t>
    </rPh>
    <rPh sb="9" eb="12">
      <t>スイシンヒ</t>
    </rPh>
    <rPh sb="15" eb="17">
      <t>ダイジ</t>
    </rPh>
    <rPh sb="17" eb="18">
      <t>コウ</t>
    </rPh>
    <rPh sb="19" eb="21">
      <t>カンキョウ</t>
    </rPh>
    <rPh sb="21" eb="23">
      <t>ホケン</t>
    </rPh>
    <rPh sb="23" eb="25">
      <t>タイサク</t>
    </rPh>
    <rPh sb="26" eb="28">
      <t>スイシン</t>
    </rPh>
    <rPh sb="29" eb="31">
      <t>ヒツヨウ</t>
    </rPh>
    <rPh sb="32" eb="34">
      <t>ケイヒ</t>
    </rPh>
    <phoneticPr fontId="15"/>
  </si>
  <si>
    <t>（項）自動車重量税財源公害健康被害補償費
　（大事項）自動車重量税財源公害健康被害補償に必要な経費</t>
    <rPh sb="1" eb="2">
      <t>コウ</t>
    </rPh>
    <rPh sb="3" eb="6">
      <t>ジドウシャ</t>
    </rPh>
    <rPh sb="6" eb="9">
      <t>ジュウリョウゼイ</t>
    </rPh>
    <rPh sb="9" eb="11">
      <t>ザイゲン</t>
    </rPh>
    <rPh sb="11" eb="13">
      <t>コウガイ</t>
    </rPh>
    <rPh sb="13" eb="15">
      <t>ケンコウ</t>
    </rPh>
    <rPh sb="15" eb="17">
      <t>ヒガイ</t>
    </rPh>
    <rPh sb="17" eb="20">
      <t>ホショウヒ</t>
    </rPh>
    <rPh sb="23" eb="25">
      <t>ダイジ</t>
    </rPh>
    <rPh sb="25" eb="26">
      <t>コウ</t>
    </rPh>
    <rPh sb="27" eb="30">
      <t>ジドウシャ</t>
    </rPh>
    <rPh sb="30" eb="33">
      <t>ジュウリョウゼイ</t>
    </rPh>
    <rPh sb="33" eb="35">
      <t>ザイゲン</t>
    </rPh>
    <rPh sb="35" eb="37">
      <t>コウガイ</t>
    </rPh>
    <rPh sb="37" eb="39">
      <t>ケンコウ</t>
    </rPh>
    <rPh sb="39" eb="41">
      <t>ヒガイ</t>
    </rPh>
    <rPh sb="41" eb="43">
      <t>ホショウ</t>
    </rPh>
    <rPh sb="44" eb="46">
      <t>ヒツヨウ</t>
    </rPh>
    <rPh sb="47" eb="49">
      <t>ケイヒ</t>
    </rPh>
    <phoneticPr fontId="15"/>
  </si>
  <si>
    <t>環境中の多様な因子による健康影響に関する基礎調査費</t>
    <rPh sb="0" eb="3">
      <t>カンキョウチュウ</t>
    </rPh>
    <rPh sb="4" eb="6">
      <t>タヨウ</t>
    </rPh>
    <rPh sb="7" eb="9">
      <t>インシ</t>
    </rPh>
    <rPh sb="12" eb="14">
      <t>ケンコウ</t>
    </rPh>
    <rPh sb="14" eb="16">
      <t>エイキョウ</t>
    </rPh>
    <rPh sb="17" eb="18">
      <t>カン</t>
    </rPh>
    <rPh sb="20" eb="22">
      <t>キソ</t>
    </rPh>
    <rPh sb="22" eb="24">
      <t>チョウサ</t>
    </rPh>
    <rPh sb="24" eb="25">
      <t>ヒ</t>
    </rPh>
    <phoneticPr fontId="15"/>
  </si>
  <si>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phoneticPr fontId="15"/>
  </si>
  <si>
    <t>国等におけるグリーン購入推進等経費</t>
  </si>
  <si>
    <t>製品対策推進経費</t>
  </si>
  <si>
    <t>国等における環境配慮契約等推進経費</t>
  </si>
  <si>
    <t>税制全体のグリーン化推進検討経費</t>
  </si>
  <si>
    <t>企業行動推進経費</t>
  </si>
  <si>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8">
      <t>コウジョウヒ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5"/>
  </si>
  <si>
    <t>公害防止計画策定経費</t>
  </si>
  <si>
    <t>昭和45年度</t>
  </si>
  <si>
    <t>地方公共団体実行計画を核とした地域の脱炭素化基盤整備事業</t>
  </si>
  <si>
    <t>環境で地方を元気にする地域循環共生圏づくりプラットフォーム事業費</t>
    <rPh sb="0" eb="2">
      <t>カンキョウ</t>
    </rPh>
    <rPh sb="3" eb="5">
      <t>チホウ</t>
    </rPh>
    <rPh sb="6" eb="8">
      <t>ゲンキ</t>
    </rPh>
    <rPh sb="11" eb="13">
      <t>チイキ</t>
    </rPh>
    <rPh sb="13" eb="15">
      <t>ジュンカン</t>
    </rPh>
    <rPh sb="15" eb="18">
      <t>キョウセイケン</t>
    </rPh>
    <rPh sb="29" eb="32">
      <t>ジギョウヒ</t>
    </rPh>
    <phoneticPr fontId="15"/>
  </si>
  <si>
    <t>令和5年度</t>
    <rPh sb="0" eb="2">
      <t>レイワ</t>
    </rPh>
    <rPh sb="3" eb="5">
      <t>ネンド</t>
    </rPh>
    <phoneticPr fontId="15"/>
  </si>
  <si>
    <t>大臣官房環境計画課</t>
    <rPh sb="0" eb="2">
      <t>ダイジン</t>
    </rPh>
    <rPh sb="2" eb="4">
      <t>カンボウ</t>
    </rPh>
    <rPh sb="4" eb="6">
      <t>カンキョウ</t>
    </rPh>
    <rPh sb="6" eb="8">
      <t>ケイカク</t>
    </rPh>
    <rPh sb="8" eb="9">
      <t>カ</t>
    </rPh>
    <phoneticPr fontId="15"/>
  </si>
  <si>
    <t>（項）環境政策基盤整備費
　（大事項）環境政策基盤整備等に必要な経費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15"/>
  </si>
  <si>
    <t>地球環境パートナーシッププラザ運営</t>
  </si>
  <si>
    <t>地方環境パートナーシップ推進事業</t>
  </si>
  <si>
    <t>地域課題の解決に向けた地域循環共生圏パートナーシップ基盤強化事業</t>
  </si>
  <si>
    <t>大臣官房総合政策課</t>
    <rPh sb="0" eb="2">
      <t>ダイジン</t>
    </rPh>
    <rPh sb="2" eb="4">
      <t>カンボウ</t>
    </rPh>
    <rPh sb="4" eb="6">
      <t>ソウゴウ</t>
    </rPh>
    <rPh sb="6" eb="8">
      <t>セイサク</t>
    </rPh>
    <rPh sb="8" eb="9">
      <t>カ</t>
    </rPh>
    <phoneticPr fontId="15"/>
  </si>
  <si>
    <t>（項）地方環境対策費
　（大事項）環境・経済・社会の統合的向上に必要な経費</t>
  </si>
  <si>
    <t>大臣官房総合政策課</t>
    <rPh sb="0" eb="2">
      <t>ダイジン</t>
    </rPh>
    <rPh sb="2" eb="4">
      <t>カンボウ</t>
    </rPh>
    <rPh sb="4" eb="6">
      <t>ソウゴウ</t>
    </rPh>
    <rPh sb="6" eb="9">
      <t>セイサクカ</t>
    </rPh>
    <phoneticPr fontId="15"/>
  </si>
  <si>
    <t>（項）環境政策基盤整備費
　（大事項）環境政策基盤整備等に必要な経費</t>
  </si>
  <si>
    <t>国連大学拠出金（国連大学ESDプログラム推進事業費）</t>
    <rPh sb="0" eb="2">
      <t>コクレン</t>
    </rPh>
    <rPh sb="2" eb="4">
      <t>ダイガク</t>
    </rPh>
    <rPh sb="4" eb="7">
      <t>キョシュツキン</t>
    </rPh>
    <rPh sb="8" eb="10">
      <t>コクレン</t>
    </rPh>
    <rPh sb="10" eb="12">
      <t>ダイガク</t>
    </rPh>
    <rPh sb="20" eb="22">
      <t>スイシン</t>
    </rPh>
    <rPh sb="22" eb="25">
      <t>ジギョウヒ</t>
    </rPh>
    <phoneticPr fontId="15"/>
  </si>
  <si>
    <t>環境教育強化総合対策事業</t>
    <rPh sb="0" eb="2">
      <t>カンキョウ</t>
    </rPh>
    <rPh sb="2" eb="4">
      <t>キョウイク</t>
    </rPh>
    <rPh sb="4" eb="6">
      <t>キョウカ</t>
    </rPh>
    <rPh sb="6" eb="8">
      <t>ソウゴウ</t>
    </rPh>
    <rPh sb="8" eb="10">
      <t>タイサク</t>
    </rPh>
    <rPh sb="10" eb="12">
      <t>ジギョウ</t>
    </rPh>
    <phoneticPr fontId="15"/>
  </si>
  <si>
    <t>「国連ESDの10年」後の環境教育推進費</t>
    <rPh sb="1" eb="3">
      <t>コクレン</t>
    </rPh>
    <rPh sb="9" eb="10">
      <t>ネン</t>
    </rPh>
    <rPh sb="11" eb="12">
      <t>ゴ</t>
    </rPh>
    <rPh sb="13" eb="15">
      <t>カンキョウ</t>
    </rPh>
    <rPh sb="15" eb="17">
      <t>キョウイク</t>
    </rPh>
    <rPh sb="17" eb="20">
      <t>スイシンヒ</t>
    </rPh>
    <phoneticPr fontId="15"/>
  </si>
  <si>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7">
      <t>コウジョウ</t>
    </rPh>
    <rPh sb="17" eb="18">
      <t>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5"/>
  </si>
  <si>
    <t>施策名：9.環境政策の基盤整備</t>
    <rPh sb="0" eb="2">
      <t>セサク</t>
    </rPh>
    <rPh sb="2" eb="3">
      <t>メイ</t>
    </rPh>
    <rPh sb="6" eb="8">
      <t>カンキョウ</t>
    </rPh>
    <rPh sb="8" eb="10">
      <t>セイサク</t>
    </rPh>
    <rPh sb="11" eb="13">
      <t>キバン</t>
    </rPh>
    <rPh sb="13" eb="15">
      <t>セイビ</t>
    </rPh>
    <phoneticPr fontId="16"/>
  </si>
  <si>
    <t>環境行政年次報告書作成等経費</t>
  </si>
  <si>
    <t>昭和43年度</t>
  </si>
  <si>
    <t>環境保全経費見積調整費</t>
  </si>
  <si>
    <t>環境統計・環境情報の総合的な整備推進費</t>
    <rPh sb="0" eb="2">
      <t>カンキョウ</t>
    </rPh>
    <rPh sb="2" eb="4">
      <t>トウケイ</t>
    </rPh>
    <rPh sb="5" eb="7">
      <t>カンキョウ</t>
    </rPh>
    <rPh sb="7" eb="9">
      <t>ジョウホウ</t>
    </rPh>
    <rPh sb="10" eb="13">
      <t>ソウゴウテキ</t>
    </rPh>
    <rPh sb="14" eb="16">
      <t>セイビ</t>
    </rPh>
    <rPh sb="16" eb="19">
      <t>スイシンヒ</t>
    </rPh>
    <phoneticPr fontId="15"/>
  </si>
  <si>
    <t>環境基本計画推進事業費</t>
    <rPh sb="0" eb="2">
      <t>カンキョウ</t>
    </rPh>
    <rPh sb="8" eb="11">
      <t>ジギョウヒ</t>
    </rPh>
    <phoneticPr fontId="15"/>
  </si>
  <si>
    <t>環境影響評価制度高度化経費</t>
  </si>
  <si>
    <t>昭和55年度</t>
  </si>
  <si>
    <t>環境アセスメント技術調査費</t>
  </si>
  <si>
    <t>環境影響評価制度合理化・最適化経費</t>
  </si>
  <si>
    <t>地方環境事務所における環境影響評価審査体制強化費</t>
  </si>
  <si>
    <t>環境影響評価審査体制強化費</t>
  </si>
  <si>
    <t>大臣官房環境影響評価課</t>
    <rPh sb="0" eb="2">
      <t>ダイジン</t>
    </rPh>
    <rPh sb="2" eb="4">
      <t>カンボウ</t>
    </rPh>
    <rPh sb="4" eb="6">
      <t>カンキョウ</t>
    </rPh>
    <rPh sb="6" eb="11">
      <t>エイキョウヒョウカカ</t>
    </rPh>
    <phoneticPr fontId="15"/>
  </si>
  <si>
    <t>大臣官房環境影響評価課</t>
  </si>
  <si>
    <t>大臣官房環境影響評価課</t>
    <rPh sb="0" eb="2">
      <t>ダイジン</t>
    </rPh>
    <rPh sb="2" eb="4">
      <t>カンボウ</t>
    </rPh>
    <rPh sb="4" eb="6">
      <t>カンキョウ</t>
    </rPh>
    <rPh sb="6" eb="8">
      <t>エイキョウ</t>
    </rPh>
    <rPh sb="8" eb="10">
      <t>ヒョウカ</t>
    </rPh>
    <rPh sb="10" eb="11">
      <t>カ</t>
    </rPh>
    <phoneticPr fontId="15"/>
  </si>
  <si>
    <t>（項）地方環境対策費
　（大事項）環境政策基盤整備等に必要な経費</t>
  </si>
  <si>
    <t>大気汚染物質による曝露影響研究費</t>
  </si>
  <si>
    <t>農薬影響対策費</t>
  </si>
  <si>
    <t>環境研究・技術開発推進事業</t>
  </si>
  <si>
    <t>グリーン経済の実現に向けた政策研究と環境ビジネス情報整備・発信事業</t>
    <rPh sb="4" eb="6">
      <t>ケイザイ</t>
    </rPh>
    <rPh sb="7" eb="9">
      <t>ジツゲン</t>
    </rPh>
    <rPh sb="10" eb="11">
      <t>ム</t>
    </rPh>
    <rPh sb="13" eb="15">
      <t>セイサク</t>
    </rPh>
    <rPh sb="15" eb="17">
      <t>ケンキュウ</t>
    </rPh>
    <rPh sb="18" eb="20">
      <t>カンキョウ</t>
    </rPh>
    <rPh sb="24" eb="26">
      <t>ジョウホウ</t>
    </rPh>
    <rPh sb="26" eb="28">
      <t>セイビ</t>
    </rPh>
    <rPh sb="29" eb="31">
      <t>ハッシン</t>
    </rPh>
    <rPh sb="31" eb="33">
      <t>ジギョウ</t>
    </rPh>
    <phoneticPr fontId="15"/>
  </si>
  <si>
    <t>環境技術実証事業</t>
  </si>
  <si>
    <t>子どもの健康と環境に関する全国調査（エコチル調査）</t>
    <rPh sb="0" eb="1">
      <t>コ</t>
    </rPh>
    <rPh sb="4" eb="6">
      <t>ケンコウ</t>
    </rPh>
    <rPh sb="7" eb="9">
      <t>カンキョウ</t>
    </rPh>
    <rPh sb="10" eb="11">
      <t>カン</t>
    </rPh>
    <rPh sb="13" eb="15">
      <t>ゼンコク</t>
    </rPh>
    <rPh sb="15" eb="17">
      <t>チョウサ</t>
    </rPh>
    <rPh sb="22" eb="24">
      <t>チョウサ</t>
    </rPh>
    <phoneticPr fontId="15"/>
  </si>
  <si>
    <t>令和14年度</t>
    <rPh sb="0" eb="2">
      <t>レイワ</t>
    </rPh>
    <phoneticPr fontId="15"/>
  </si>
  <si>
    <t>環境汚染等健康影響基礎調査費</t>
  </si>
  <si>
    <t>化学物質環境実態調査費</t>
    <rPh sb="6" eb="8">
      <t>ジッタイ</t>
    </rPh>
    <phoneticPr fontId="15"/>
  </si>
  <si>
    <t>化学物質の人へのばく露総合調査事業費</t>
    <rPh sb="0" eb="2">
      <t>カガク</t>
    </rPh>
    <rPh sb="2" eb="4">
      <t>ブッシツ</t>
    </rPh>
    <rPh sb="5" eb="6">
      <t>ヒト</t>
    </rPh>
    <rPh sb="10" eb="11">
      <t>ロ</t>
    </rPh>
    <rPh sb="11" eb="13">
      <t>ソウゴウ</t>
    </rPh>
    <rPh sb="13" eb="15">
      <t>チョウサ</t>
    </rPh>
    <rPh sb="15" eb="18">
      <t>ジギョウヒ</t>
    </rPh>
    <phoneticPr fontId="15"/>
  </si>
  <si>
    <t>水俣病に関する総合的研究</t>
  </si>
  <si>
    <t>昭和48年度</t>
  </si>
  <si>
    <t>（項）環境政策基盤整備費
　（大事項）環境問題に対する調査・研究・技術開発に必要な経費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10"/>
  </si>
  <si>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15"/>
  </si>
  <si>
    <t>国立水俣病総合研究センター</t>
  </si>
  <si>
    <t>イタイイタイ病及び慢性カドミウム中毒に関する総合的研究</t>
    <rPh sb="6" eb="7">
      <t>ビョウ</t>
    </rPh>
    <rPh sb="7" eb="8">
      <t>オヨ</t>
    </rPh>
    <rPh sb="9" eb="11">
      <t>マンセイ</t>
    </rPh>
    <rPh sb="16" eb="18">
      <t>チュウドク</t>
    </rPh>
    <rPh sb="19" eb="20">
      <t>カン</t>
    </rPh>
    <rPh sb="22" eb="25">
      <t>ソウゴウテキ</t>
    </rPh>
    <rPh sb="25" eb="27">
      <t>ケンキュウ</t>
    </rPh>
    <phoneticPr fontId="15"/>
  </si>
  <si>
    <t>イタイイタイ病及び慢性砒素中毒発生地域住民健康影響実態調査費</t>
    <rPh sb="6" eb="7">
      <t>ビョウ</t>
    </rPh>
    <rPh sb="7" eb="8">
      <t>オヨ</t>
    </rPh>
    <rPh sb="9" eb="11">
      <t>マンセイ</t>
    </rPh>
    <rPh sb="11" eb="13">
      <t>ヒソ</t>
    </rPh>
    <rPh sb="13" eb="15">
      <t>チュウドク</t>
    </rPh>
    <rPh sb="15" eb="17">
      <t>ハッセイ</t>
    </rPh>
    <rPh sb="17" eb="19">
      <t>チイキ</t>
    </rPh>
    <rPh sb="19" eb="21">
      <t>ジュウミン</t>
    </rPh>
    <rPh sb="21" eb="23">
      <t>ケンコウ</t>
    </rPh>
    <rPh sb="23" eb="25">
      <t>エイキョウ</t>
    </rPh>
    <rPh sb="25" eb="27">
      <t>ジッタイ</t>
    </rPh>
    <rPh sb="27" eb="29">
      <t>チョウサ</t>
    </rPh>
    <rPh sb="29" eb="30">
      <t>ヒ</t>
    </rPh>
    <phoneticPr fontId="15"/>
  </si>
  <si>
    <t>熱中症対策推進事業</t>
    <rPh sb="0" eb="3">
      <t>ネッチュウショウ</t>
    </rPh>
    <rPh sb="3" eb="5">
      <t>タイサク</t>
    </rPh>
    <rPh sb="5" eb="7">
      <t>スイシン</t>
    </rPh>
    <rPh sb="7" eb="9">
      <t>ジギョウ</t>
    </rPh>
    <phoneticPr fontId="15"/>
  </si>
  <si>
    <t>気候変動に関する政府間パネル（IPCC）評価報告書作成支援事業</t>
    <rPh sb="0" eb="2">
      <t>キコウ</t>
    </rPh>
    <rPh sb="2" eb="4">
      <t>ヘンドウ</t>
    </rPh>
    <rPh sb="5" eb="6">
      <t>カン</t>
    </rPh>
    <rPh sb="8" eb="11">
      <t>セイフカン</t>
    </rPh>
    <rPh sb="20" eb="22">
      <t>ヒョウカ</t>
    </rPh>
    <rPh sb="22" eb="25">
      <t>ホウコクショ</t>
    </rPh>
    <rPh sb="25" eb="27">
      <t>サクセイ</t>
    </rPh>
    <rPh sb="27" eb="29">
      <t>シエン</t>
    </rPh>
    <rPh sb="29" eb="31">
      <t>ジギョウ</t>
    </rPh>
    <phoneticPr fontId="15"/>
  </si>
  <si>
    <t>（項）環境調査研修所
　（大事項）環境保全に関する調査、研修等に必要な経費
（項）環境調査研修所施設費
　（大事項）環境調査研修所施設整備に必要な経費</t>
    <rPh sb="3" eb="5">
      <t>カンキョウ</t>
    </rPh>
    <rPh sb="5" eb="7">
      <t>チョウサ</t>
    </rPh>
    <rPh sb="7" eb="10">
      <t>ケンシュウジョ</t>
    </rPh>
    <rPh sb="17" eb="19">
      <t>カンキョウ</t>
    </rPh>
    <rPh sb="19" eb="21">
      <t>ホゼン</t>
    </rPh>
    <rPh sb="22" eb="23">
      <t>カン</t>
    </rPh>
    <rPh sb="25" eb="27">
      <t>チョウサ</t>
    </rPh>
    <rPh sb="28" eb="30">
      <t>ケンシュウ</t>
    </rPh>
    <rPh sb="30" eb="31">
      <t>トウ</t>
    </rPh>
    <rPh sb="32" eb="34">
      <t>ヒツヨウ</t>
    </rPh>
    <rPh sb="35" eb="37">
      <t>ケイヒ</t>
    </rPh>
    <rPh sb="48" eb="51">
      <t>シセツヒ</t>
    </rPh>
    <rPh sb="67" eb="69">
      <t>セイビ</t>
    </rPh>
    <phoneticPr fontId="15"/>
  </si>
  <si>
    <t>（項）環境政策基盤整備費
　（大事項）環境問題に対する調査・研究・技術開発に必要な経費</t>
  </si>
  <si>
    <t>情報基盤の強化対策費</t>
  </si>
  <si>
    <t>環境保全普及推進費</t>
    <rPh sb="0" eb="2">
      <t>カンキョウ</t>
    </rPh>
    <rPh sb="2" eb="4">
      <t>ホゼン</t>
    </rPh>
    <rPh sb="4" eb="6">
      <t>フキュウ</t>
    </rPh>
    <rPh sb="6" eb="9">
      <t>スイシンヒ</t>
    </rPh>
    <phoneticPr fontId="15"/>
  </si>
  <si>
    <t>環境調査研修所</t>
    <rPh sb="0" eb="2">
      <t>カンキョウ</t>
    </rPh>
    <rPh sb="2" eb="4">
      <t>チョウサ</t>
    </rPh>
    <rPh sb="4" eb="7">
      <t>ケンシュウショ</t>
    </rPh>
    <phoneticPr fontId="15"/>
  </si>
  <si>
    <t>諸外国における環境法制に共通的に存在する基本問題の収集分析費</t>
    <rPh sb="0" eb="3">
      <t>ショガイコク</t>
    </rPh>
    <rPh sb="7" eb="9">
      <t>カンキョウ</t>
    </rPh>
    <rPh sb="9" eb="11">
      <t>ホウセイ</t>
    </rPh>
    <rPh sb="12" eb="15">
      <t>キョウツウテキ</t>
    </rPh>
    <rPh sb="16" eb="18">
      <t>ソンザイ</t>
    </rPh>
    <rPh sb="20" eb="22">
      <t>キホン</t>
    </rPh>
    <rPh sb="22" eb="24">
      <t>モンダイ</t>
    </rPh>
    <rPh sb="25" eb="27">
      <t>シュウシュウ</t>
    </rPh>
    <rPh sb="27" eb="29">
      <t>ブンセキ</t>
    </rPh>
    <rPh sb="29" eb="30">
      <t>ヒ</t>
    </rPh>
    <phoneticPr fontId="15"/>
  </si>
  <si>
    <t>災害対応強化費</t>
  </si>
  <si>
    <t>大臣官房総務課</t>
    <rPh sb="0" eb="2">
      <t>ダイジン</t>
    </rPh>
    <rPh sb="2" eb="4">
      <t>カンボウ</t>
    </rPh>
    <rPh sb="4" eb="7">
      <t>ソウムカ</t>
    </rPh>
    <phoneticPr fontId="15"/>
  </si>
  <si>
    <t>（項）環境政策基盤整備費
　（大事項）環境政策基盤整備等に必要な経費</t>
    <rPh sb="1" eb="2">
      <t>コウ</t>
    </rPh>
    <rPh sb="3" eb="5">
      <t>カンキョウ</t>
    </rPh>
    <rPh sb="5" eb="7">
      <t>セイサク</t>
    </rPh>
    <rPh sb="7" eb="9">
      <t>キバン</t>
    </rPh>
    <rPh sb="9" eb="12">
      <t>セイビヒ</t>
    </rPh>
    <rPh sb="15" eb="16">
      <t>ダイ</t>
    </rPh>
    <rPh sb="16" eb="18">
      <t>ジコウ</t>
    </rPh>
    <rPh sb="19" eb="21">
      <t>カンキョウ</t>
    </rPh>
    <rPh sb="21" eb="23">
      <t>セイサク</t>
    </rPh>
    <rPh sb="23" eb="25">
      <t>キバン</t>
    </rPh>
    <rPh sb="25" eb="27">
      <t>セイビ</t>
    </rPh>
    <rPh sb="27" eb="28">
      <t>トウ</t>
    </rPh>
    <rPh sb="29" eb="31">
      <t>ヒツヨウ</t>
    </rPh>
    <rPh sb="32" eb="34">
      <t>ケイヒ</t>
    </rPh>
    <phoneticPr fontId="15"/>
  </si>
  <si>
    <t>環境調査研修所</t>
    <rPh sb="0" eb="2">
      <t>カンキョウ</t>
    </rPh>
    <rPh sb="2" eb="4">
      <t>チョウサ</t>
    </rPh>
    <rPh sb="4" eb="7">
      <t>ケンシュウジョ</t>
    </rPh>
    <phoneticPr fontId="15"/>
  </si>
  <si>
    <t>（項）環境調査研修所
　（大事項）環境保全に関する調査、研修等に必要な経費
（項）環境調査研修所施設費
　（大事項）環境調査研修所施設整備に必要な経費</t>
    <rPh sb="1" eb="2">
      <t>コウ</t>
    </rPh>
    <rPh sb="3" eb="5">
      <t>カンキョウ</t>
    </rPh>
    <rPh sb="5" eb="7">
      <t>チョウサ</t>
    </rPh>
    <rPh sb="7" eb="10">
      <t>ケンシュウジョ</t>
    </rPh>
    <rPh sb="13" eb="15">
      <t>ダイジ</t>
    </rPh>
    <rPh sb="15" eb="16">
      <t>コウ</t>
    </rPh>
    <rPh sb="17" eb="19">
      <t>カンキョウ</t>
    </rPh>
    <rPh sb="19" eb="21">
      <t>ホゼン</t>
    </rPh>
    <rPh sb="22" eb="23">
      <t>カン</t>
    </rPh>
    <rPh sb="25" eb="27">
      <t>チョウサ</t>
    </rPh>
    <rPh sb="28" eb="31">
      <t>ケンシュウトウ</t>
    </rPh>
    <rPh sb="32" eb="34">
      <t>ヒツヨウ</t>
    </rPh>
    <rPh sb="35" eb="37">
      <t>ケイヒ</t>
    </rPh>
    <phoneticPr fontId="15"/>
  </si>
  <si>
    <t>大臣官房総合政策課</t>
    <rPh sb="4" eb="6">
      <t>ソウゴウ</t>
    </rPh>
    <rPh sb="6" eb="8">
      <t>セイサク</t>
    </rPh>
    <rPh sb="8" eb="9">
      <t>カ</t>
    </rPh>
    <phoneticPr fontId="15"/>
  </si>
  <si>
    <t>（項）環境政策基盤整備費
　（大事項）環境政策基盤整備等に必要な経費</t>
    <rPh sb="1" eb="2">
      <t>コウ</t>
    </rPh>
    <rPh sb="3" eb="5">
      <t>カンキョウ</t>
    </rPh>
    <rPh sb="5" eb="7">
      <t>セイサク</t>
    </rPh>
    <rPh sb="7" eb="9">
      <t>キバン</t>
    </rPh>
    <rPh sb="9" eb="12">
      <t>セイビヒ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15"/>
  </si>
  <si>
    <t>施策名：10.放射性物質による環境の汚染への対処</t>
    <rPh sb="7" eb="10">
      <t>ホウシャセイ</t>
    </rPh>
    <rPh sb="10" eb="12">
      <t>ブッシツ</t>
    </rPh>
    <rPh sb="15" eb="17">
      <t>カンキョウ</t>
    </rPh>
    <rPh sb="18" eb="20">
      <t>オセン</t>
    </rPh>
    <rPh sb="22" eb="24">
      <t>タイショ</t>
    </rPh>
    <phoneticPr fontId="15"/>
  </si>
  <si>
    <t>原子力被災者に対する健康管理・健康調査</t>
  </si>
  <si>
    <t>（項）環境政策基盤整備費
　（大事項）環境問題に対する調査・研究・技術開発に必要な経費
（項）環境保健対策推進費
　（大事項）環境保健対策の推進に必要な経費</t>
    <rPh sb="46" eb="47">
      <t>コウ</t>
    </rPh>
    <rPh sb="48" eb="50">
      <t>カンキョウ</t>
    </rPh>
    <rPh sb="50" eb="52">
      <t>ホケン</t>
    </rPh>
    <rPh sb="52" eb="54">
      <t>タイサク</t>
    </rPh>
    <rPh sb="54" eb="57">
      <t>スイシンヒ</t>
    </rPh>
    <rPh sb="60" eb="62">
      <t>ダイジ</t>
    </rPh>
    <rPh sb="62" eb="63">
      <t>コウ</t>
    </rPh>
    <rPh sb="64" eb="66">
      <t>カンキョウ</t>
    </rPh>
    <rPh sb="66" eb="68">
      <t>ホケン</t>
    </rPh>
    <rPh sb="68" eb="70">
      <t>タイサク</t>
    </rPh>
    <rPh sb="71" eb="73">
      <t>スイシン</t>
    </rPh>
    <rPh sb="74" eb="76">
      <t>ヒツヨウ</t>
    </rPh>
    <rPh sb="77" eb="79">
      <t>ケイヒ</t>
    </rPh>
    <phoneticPr fontId="15"/>
  </si>
  <si>
    <t>ｴﾈﾙｷﾞｰ対策特別会計電源開発促進勘定</t>
    <rPh sb="6" eb="8">
      <t>タイサク</t>
    </rPh>
    <rPh sb="8" eb="10">
      <t>トクベツ</t>
    </rPh>
    <rPh sb="10" eb="12">
      <t>カイケイ</t>
    </rPh>
    <rPh sb="12" eb="14">
      <t>デンゲン</t>
    </rPh>
    <rPh sb="14" eb="16">
      <t>カイハツ</t>
    </rPh>
    <rPh sb="16" eb="18">
      <t>ソクシン</t>
    </rPh>
    <rPh sb="18" eb="20">
      <t>カンジョウ</t>
    </rPh>
    <phoneticPr fontId="15"/>
  </si>
  <si>
    <t>（項）原子力安全規制対策費
　（大事項）原子力の安全規制対策に必要な経費</t>
  </si>
  <si>
    <t>環境本省施設整備費</t>
  </si>
  <si>
    <t>地方環境事務所管理施設等整備費</t>
    <rPh sb="0" eb="2">
      <t>チホウ</t>
    </rPh>
    <rPh sb="2" eb="4">
      <t>カンキョウ</t>
    </rPh>
    <rPh sb="4" eb="6">
      <t>ジム</t>
    </rPh>
    <rPh sb="6" eb="7">
      <t>ショ</t>
    </rPh>
    <rPh sb="7" eb="9">
      <t>カンリ</t>
    </rPh>
    <rPh sb="9" eb="12">
      <t>シセツナド</t>
    </rPh>
    <rPh sb="12" eb="15">
      <t>セイビヒ</t>
    </rPh>
    <phoneticPr fontId="15"/>
  </si>
  <si>
    <t>独立行政法人環境再生保全機構運営費交付金</t>
    <rPh sb="17" eb="20">
      <t>コウフキン</t>
    </rPh>
    <phoneticPr fontId="15"/>
  </si>
  <si>
    <t>国立研究開発法人国立環境研究所運営費交付金</t>
    <rPh sb="0" eb="2">
      <t>コクリツ</t>
    </rPh>
    <rPh sb="2" eb="4">
      <t>ケンキュウ</t>
    </rPh>
    <rPh sb="4" eb="6">
      <t>カイハツ</t>
    </rPh>
    <rPh sb="6" eb="8">
      <t>ホウジン</t>
    </rPh>
    <phoneticPr fontId="15"/>
  </si>
  <si>
    <t>国立研究開発法人国立環境研究所施設費補助</t>
    <rPh sb="0" eb="2">
      <t>コクリツ</t>
    </rPh>
    <rPh sb="2" eb="4">
      <t>ケンキュウ</t>
    </rPh>
    <rPh sb="4" eb="6">
      <t>カイハツ</t>
    </rPh>
    <rPh sb="6" eb="8">
      <t>ホウジン</t>
    </rPh>
    <phoneticPr fontId="15"/>
  </si>
  <si>
    <t>大臣官房秘書課</t>
    <rPh sb="0" eb="2">
      <t>ダイジン</t>
    </rPh>
    <rPh sb="2" eb="4">
      <t>カンボウ</t>
    </rPh>
    <rPh sb="4" eb="7">
      <t>ヒショカ</t>
    </rPh>
    <phoneticPr fontId="15"/>
  </si>
  <si>
    <t>（項）地方環境事務所施設費
（大事項）地方環境事務所施設整備に必要な経費</t>
    <rPh sb="3" eb="5">
      <t>チホウ</t>
    </rPh>
    <rPh sb="5" eb="7">
      <t>カンキョウ</t>
    </rPh>
    <rPh sb="7" eb="10">
      <t>ジムショ</t>
    </rPh>
    <rPh sb="10" eb="12">
      <t>シセツ</t>
    </rPh>
    <rPh sb="12" eb="13">
      <t>ヒ</t>
    </rPh>
    <rPh sb="19" eb="21">
      <t>チホウ</t>
    </rPh>
    <rPh sb="21" eb="23">
      <t>カンキョウ</t>
    </rPh>
    <rPh sb="23" eb="26">
      <t>ジムショ</t>
    </rPh>
    <rPh sb="26" eb="28">
      <t>シセツ</t>
    </rPh>
    <rPh sb="28" eb="30">
      <t>セイビ</t>
    </rPh>
    <rPh sb="31" eb="33">
      <t>ヒツヨウ</t>
    </rPh>
    <rPh sb="34" eb="36">
      <t>ケイヒ</t>
    </rPh>
    <phoneticPr fontId="15"/>
  </si>
  <si>
    <t>（項）独立行政法人環境再生保全機構運営費
　（大事項）独立行政法人環境再生保全機構運営費交付金に必要な経費
　（大事項）独立行政法人環境再生保全機構環境保全研究・技術開発運営費交付金に必要な経費</t>
    <rPh sb="3" eb="5">
      <t>ドクリツ</t>
    </rPh>
    <rPh sb="5" eb="7">
      <t>ギョウセイ</t>
    </rPh>
    <rPh sb="7" eb="9">
      <t>ホウジン</t>
    </rPh>
    <rPh sb="9" eb="11">
      <t>カンキョウ</t>
    </rPh>
    <rPh sb="27" eb="29">
      <t>ドクリツ</t>
    </rPh>
    <rPh sb="29" eb="31">
      <t>ギョウセイ</t>
    </rPh>
    <rPh sb="31" eb="33">
      <t>ホウジン</t>
    </rPh>
    <rPh sb="56" eb="59">
      <t>ダイジコウ</t>
    </rPh>
    <rPh sb="60" eb="62">
      <t>ドクリツ</t>
    </rPh>
    <rPh sb="62" eb="64">
      <t>ギョウセイ</t>
    </rPh>
    <rPh sb="64" eb="66">
      <t>ホウジン</t>
    </rPh>
    <rPh sb="66" eb="68">
      <t>カンキョウ</t>
    </rPh>
    <rPh sb="68" eb="70">
      <t>サイセイ</t>
    </rPh>
    <rPh sb="70" eb="72">
      <t>ホゼン</t>
    </rPh>
    <rPh sb="72" eb="74">
      <t>キコウ</t>
    </rPh>
    <rPh sb="74" eb="76">
      <t>カンキョウ</t>
    </rPh>
    <rPh sb="76" eb="78">
      <t>ホゼン</t>
    </rPh>
    <rPh sb="78" eb="80">
      <t>ケンキュウ</t>
    </rPh>
    <rPh sb="81" eb="83">
      <t>ギジュツ</t>
    </rPh>
    <rPh sb="83" eb="85">
      <t>カイハツ</t>
    </rPh>
    <rPh sb="85" eb="88">
      <t>ウンエイヒ</t>
    </rPh>
    <rPh sb="88" eb="91">
      <t>コウフキン</t>
    </rPh>
    <rPh sb="92" eb="94">
      <t>ヒツヨウ</t>
    </rPh>
    <rPh sb="95" eb="97">
      <t>ケイヒ</t>
    </rPh>
    <phoneticPr fontId="15"/>
  </si>
  <si>
    <t>（項）国立研究開発法人国立環境研究所運営費
　（大事項）国立研究開発法人国立環境研究所運営費交付金に必要な経費</t>
    <rPh sb="3" eb="5">
      <t>コクリツ</t>
    </rPh>
    <rPh sb="5" eb="7">
      <t>ケンキュウ</t>
    </rPh>
    <rPh sb="7" eb="9">
      <t>カイハツ</t>
    </rPh>
    <rPh sb="9" eb="11">
      <t>ホウジン</t>
    </rPh>
    <rPh sb="11" eb="13">
      <t>コクリツ</t>
    </rPh>
    <rPh sb="13" eb="15">
      <t>カンキョウ</t>
    </rPh>
    <rPh sb="15" eb="18">
      <t>ケンキュウジョ</t>
    </rPh>
    <rPh sb="18" eb="21">
      <t>ウンエイヒ</t>
    </rPh>
    <rPh sb="24" eb="25">
      <t>ダイ</t>
    </rPh>
    <rPh sb="25" eb="27">
      <t>ジコウ</t>
    </rPh>
    <rPh sb="28" eb="30">
      <t>コクリツ</t>
    </rPh>
    <rPh sb="30" eb="32">
      <t>ケンキュウ</t>
    </rPh>
    <rPh sb="32" eb="34">
      <t>カイハツ</t>
    </rPh>
    <rPh sb="34" eb="36">
      <t>ホウジン</t>
    </rPh>
    <rPh sb="36" eb="38">
      <t>コクリツ</t>
    </rPh>
    <rPh sb="38" eb="40">
      <t>カンキョウ</t>
    </rPh>
    <rPh sb="40" eb="43">
      <t>ケンキュウジョ</t>
    </rPh>
    <rPh sb="43" eb="46">
      <t>ウンエイヒ</t>
    </rPh>
    <rPh sb="46" eb="49">
      <t>コウフキン</t>
    </rPh>
    <rPh sb="50" eb="52">
      <t>ヒツヨウ</t>
    </rPh>
    <rPh sb="53" eb="55">
      <t>ケイヒ</t>
    </rPh>
    <phoneticPr fontId="15"/>
  </si>
  <si>
    <t>（項）国立研究開発法人国立環境研究所施設整備費
　（大事項）国立研究開発法人国立環境研究所施設整備に必要な経費</t>
    <rPh sb="3" eb="5">
      <t>コクリツ</t>
    </rPh>
    <rPh sb="5" eb="7">
      <t>ケンキュウ</t>
    </rPh>
    <rPh sb="7" eb="9">
      <t>カイハツ</t>
    </rPh>
    <rPh sb="9" eb="11">
      <t>ホウジン</t>
    </rPh>
    <rPh sb="11" eb="13">
      <t>コクリツ</t>
    </rPh>
    <rPh sb="13" eb="15">
      <t>カンキョウ</t>
    </rPh>
    <rPh sb="15" eb="18">
      <t>ケンキュウジョ</t>
    </rPh>
    <rPh sb="18" eb="20">
      <t>シセツ</t>
    </rPh>
    <rPh sb="20" eb="23">
      <t>セイビヒ</t>
    </rPh>
    <rPh sb="26" eb="28">
      <t>ダイジ</t>
    </rPh>
    <rPh sb="28" eb="29">
      <t>コウ</t>
    </rPh>
    <rPh sb="30" eb="32">
      <t>コクリツ</t>
    </rPh>
    <rPh sb="32" eb="34">
      <t>ケンキュウ</t>
    </rPh>
    <rPh sb="34" eb="36">
      <t>カイハツ</t>
    </rPh>
    <rPh sb="36" eb="38">
      <t>ホウジン</t>
    </rPh>
    <rPh sb="38" eb="40">
      <t>コクリツ</t>
    </rPh>
    <rPh sb="40" eb="42">
      <t>カンキョウ</t>
    </rPh>
    <rPh sb="42" eb="45">
      <t>ケンキュウジョ</t>
    </rPh>
    <rPh sb="45" eb="47">
      <t>シセツ</t>
    </rPh>
    <rPh sb="47" eb="49">
      <t>セイビ</t>
    </rPh>
    <rPh sb="50" eb="52">
      <t>ヒツヨウ</t>
    </rPh>
    <rPh sb="53" eb="55">
      <t>ケイヒ</t>
    </rPh>
    <phoneticPr fontId="15"/>
  </si>
  <si>
    <t>ｴﾈﾙｷﾞｰ対策特別会計ｴﾈﾙｷﾞｰ需給勘定</t>
    <phoneticPr fontId="5"/>
  </si>
  <si>
    <t>ｴﾈﾙｷﾞｰ対策特別会計ｴﾈﾙｷﾞｰ需給勘定</t>
    <rPh sb="5" eb="7">
      <t>タイサク</t>
    </rPh>
    <rPh sb="7" eb="9">
      <t>トクベツ</t>
    </rPh>
    <rPh sb="9" eb="11">
      <t>カイケイ</t>
    </rPh>
    <rPh sb="11" eb="16">
      <t>エネルギー</t>
    </rPh>
    <rPh sb="18" eb="20">
      <t>カンジョウ</t>
    </rPh>
    <phoneticPr fontId="5"/>
  </si>
  <si>
    <t>ｴﾈﾙｷﾞｰ対策特別会計電源開発促進勘定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5"/>
  </si>
  <si>
    <t>廃棄物処理施設を核とした地域循環共生圏構築促進事業</t>
  </si>
  <si>
    <t>地域脱炭素投資促進ファンド事業</t>
  </si>
  <si>
    <t>-</t>
  </si>
  <si>
    <t>温室効果ガス排出量算定・報告・公表制度基盤整備事業費等</t>
  </si>
  <si>
    <t>J-クレジット制度運営・促進事業</t>
  </si>
  <si>
    <t>温室効果ｶﾞｽ排出抑制等指針策定調査事業　</t>
  </si>
  <si>
    <t>CCUS早期社会実装のための脱炭素・循環型社会モデル構築事業（一部経済産業省連携事業）</t>
  </si>
  <si>
    <t>省CO2型リサイクル等高度化設備導入促進事業</t>
  </si>
  <si>
    <t>セルロースナノファイバー（CNF）等の次世代素材活用推進事業（経済産業省・農林水産省連携事業）</t>
  </si>
  <si>
    <t>風力発電等に係るゾーニング導入可能性検討モデル事業</t>
  </si>
  <si>
    <t>脱フロン・低炭素社会の早期実現のための省エネ型自然冷媒機器導入加速化事業（農林水産省・経済産業省・国土交通省連携事業）</t>
  </si>
  <si>
    <t>戸建住宅におけるネット・ゼロ・エネルギー・ハウス（ZEH）化支援事業（経済産業省・国土交通省連携事業）</t>
  </si>
  <si>
    <t>水素を活用した社会基盤構築事業（一部国土交通省連携事業）</t>
  </si>
  <si>
    <t>代替燃料活用による船舶からのCO2排出削減対策モデル事業（国土交通省連携事業）</t>
  </si>
  <si>
    <t>空調負荷低減を実現する革新的快適新素材創出事業</t>
  </si>
  <si>
    <t>脱炭素・資源循環「まち・暮らし創生」ＦＳ事業</t>
  </si>
  <si>
    <t>パリ協定の実施に向けた検討経費</t>
  </si>
  <si>
    <t>気候技術センター・ネットワーク(CTCN)を活用した脱炭素技術の移転支援</t>
  </si>
  <si>
    <t>我が国循環産業の戦略的国際展開による海外でのCO2削減支援事業</t>
  </si>
  <si>
    <t>気候変動影響評価・適応推進事業</t>
  </si>
  <si>
    <t>フロン等対策推進調査費</t>
  </si>
  <si>
    <t>環境省</t>
  </si>
  <si>
    <t>令和２年度対象</t>
  </si>
  <si>
    <t>令和２年度対象</t>
    <phoneticPr fontId="5"/>
  </si>
  <si>
    <t>「脱炭素×復興まちづくり」推進事業</t>
  </si>
  <si>
    <t>ゼロカーボンシティ実現に向けた地域の気候変動対策基盤整備事業</t>
  </si>
  <si>
    <t>工場・事業場における先導的な脱炭素化取組推進事業</t>
  </si>
  <si>
    <t>脱炭素化・先導的廃棄物処理システム実証事業</t>
  </si>
  <si>
    <t>脱炭素社会の構築に向けたESGリース促進事業</t>
  </si>
  <si>
    <t>脱炭素社会構築のための資源循環高度化設備導入促進事業</t>
  </si>
  <si>
    <t>離島における再エネ主力化・レジリエンス強化実証事業</t>
  </si>
  <si>
    <t>施策名：1.地球温暖化対策の推進</t>
    <phoneticPr fontId="5"/>
  </si>
  <si>
    <t>大臣官房　環境計画課</t>
  </si>
  <si>
    <t>大臣官房　環境経済課</t>
  </si>
  <si>
    <t>大臣官房　環境計画課、環境影響評価課</t>
  </si>
  <si>
    <t>施策名：4.廃棄物・リサイクル対策の推進</t>
  </si>
  <si>
    <t>施策名：5.生物多様性の保全と自然との共生の推進</t>
  </si>
  <si>
    <t>生物多様性の主流化推進事業費</t>
  </si>
  <si>
    <t>自然環境局</t>
    <rPh sb="0" eb="2">
      <t>シゼン</t>
    </rPh>
    <rPh sb="2" eb="5">
      <t>カンキョウキョク</t>
    </rPh>
    <phoneticPr fontId="0"/>
  </si>
  <si>
    <t>一般会計</t>
    <rPh sb="0" eb="2">
      <t>イッパン</t>
    </rPh>
    <rPh sb="2" eb="4">
      <t>カイケイ</t>
    </rPh>
    <phoneticPr fontId="0"/>
  </si>
  <si>
    <t>ロングトレイル体制強化等推進事業</t>
  </si>
  <si>
    <t>野生鳥獣由来の人獣共通感染症対策基盤事業</t>
  </si>
  <si>
    <t>施策名：9.環境政策の基盤整備</t>
  </si>
  <si>
    <t>意識変革及び行動変容につなげるナッジの横断的活用推進事業</t>
  </si>
  <si>
    <t>イノベーション創出のための環境スタートアップ研究開発支援事業</t>
  </si>
  <si>
    <t>大臣官房総合政策課</t>
    <rPh sb="0" eb="2">
      <t>ダイジン</t>
    </rPh>
    <rPh sb="2" eb="4">
      <t>カンボウ</t>
    </rPh>
    <rPh sb="4" eb="6">
      <t>ソウゴウ</t>
    </rPh>
    <rPh sb="6" eb="9">
      <t>セイサクカ</t>
    </rPh>
    <phoneticPr fontId="16"/>
  </si>
  <si>
    <t>（項）環境政策基盤整備費
　（大事項）環境政策基盤整備等に必要な経費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16"/>
  </si>
  <si>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phoneticPr fontId="16"/>
  </si>
  <si>
    <t>一般会計
環境本省</t>
  </si>
  <si>
    <t>－</t>
  </si>
  <si>
    <t>（項）環境本省共通費
（大事項）審議会等に必要な経費</t>
  </si>
  <si>
    <t>（項）環境政策基盤整備費
（大事項）環境政策基盤整備等に必要な経費</t>
  </si>
  <si>
    <t>環境政策基盤整備等に必要な共通経費</t>
  </si>
  <si>
    <t>独立行政法人評価検討会経費</t>
  </si>
  <si>
    <t>（項）大気・水・土壌環境等保全費
（大事項）大気・水・土壌環境等の保全に必要な経費</t>
  </si>
  <si>
    <t>大気・水・土壌環境等保全対策共通経費</t>
  </si>
  <si>
    <t>（項）廃棄物・リサイクル対策推進費
　　（大事項）廃棄物・リサイクル対策の推進に必要な経費</t>
  </si>
  <si>
    <t>廃棄物対策等共通経費</t>
  </si>
  <si>
    <t>（項）廃棄物処理施設整備事業調査諸費
（大事項）廃棄物処理施設整備事業調査諸費に必要な経費</t>
  </si>
  <si>
    <t>（項）環境・経済・社会の統合的向上費
（大事項）環境・経済・社会の統合的向上に必要な経費</t>
  </si>
  <si>
    <t>環境・経済・社会の統合的向上共通経費</t>
  </si>
  <si>
    <t>（項）環境調査研修所
（大事項）環境調査研修所に必要な経費</t>
  </si>
  <si>
    <t>人件費</t>
  </si>
  <si>
    <t>環境調査研修所共通経費</t>
  </si>
  <si>
    <t>（項）化学物質対策推進費
（大事項）化学物質対策の推進に必要な経費</t>
  </si>
  <si>
    <t>化学物質対策推進共通経費</t>
  </si>
  <si>
    <t>（項）環境保健対策推進費
（大事項）環境保健対策の推進に必要な経費</t>
  </si>
  <si>
    <t>環境保健対策推進共通経費</t>
  </si>
  <si>
    <t>公害健康被害補償不服審査会等経費</t>
  </si>
  <si>
    <t>認定業務等促進関係経費</t>
    <rPh sb="0" eb="2">
      <t>ニンテイ</t>
    </rPh>
    <rPh sb="2" eb="5">
      <t>ギョウムトウ</t>
    </rPh>
    <rPh sb="5" eb="7">
      <t>ソクシン</t>
    </rPh>
    <rPh sb="7" eb="9">
      <t>カンケイ</t>
    </rPh>
    <rPh sb="9" eb="11">
      <t>ケイヒ</t>
    </rPh>
    <phoneticPr fontId="15"/>
  </si>
  <si>
    <t>放射線の健康管理・健康不安対策に必要な経費</t>
  </si>
  <si>
    <t>（項）石綿健康被害救済事務費労働保険特別会計へ繰入
（大事項）石綿健康被害救済事務の労働保険特別会計への繰入経費</t>
  </si>
  <si>
    <t>石綿健康被害救済事務の財源の労働保険特別会計への繰入経費</t>
  </si>
  <si>
    <t>（項）環境政策基盤整備費
（大事項）環境問題に対する調査・研究・技術開発に必要な経費</t>
  </si>
  <si>
    <t>環境問題に対する調査・研究・技術開発共通経費</t>
  </si>
  <si>
    <t>（項）事務取扱費
（大事項）原子力の安全規制対策に必要な経費</t>
  </si>
  <si>
    <t>（項）環境調査研修所
（大事項）環境保全に関する調査、研修等に必要な経費</t>
  </si>
  <si>
    <t>環境保全調査・研修等共通経費
（国立水俣病総合研究センターの調査・研究に必要な共通経費）</t>
  </si>
  <si>
    <t>（項）石油石炭税財源エネルギー需給構造高度化対策費エネルギー対策特別会計へ繰入
（大事項）石油石炭税財源エネルギー需給構造高度化対策に係るエネルギー対策特別エネルギー需給勘定へ繰入れに必要な経費</t>
  </si>
  <si>
    <t>特別会計繰入経費</t>
  </si>
  <si>
    <t>（項）地球環境保全費
（大事項）地球環境の保全に必要な経費</t>
  </si>
  <si>
    <t>地球環境保全対策共通経費</t>
  </si>
  <si>
    <t>国際会議等派遣等経費</t>
  </si>
  <si>
    <t>エネルギー対策特別会計エネルギー需給勘定</t>
  </si>
  <si>
    <t>（項）事務取扱費
（大事項）事務取扱いに必要な経費</t>
  </si>
  <si>
    <t>（項）事務取扱費
（大事項）温暖化対策に必要な経費</t>
  </si>
  <si>
    <t>（項）諸支出金
（大事項）返納金等の払戻しに必要な経費</t>
  </si>
  <si>
    <t>（項）予備費
（大事項）予備費</t>
  </si>
  <si>
    <t>（項）生物多様性保全等推進費
（大事項）生物多様性保全等共通経費</t>
  </si>
  <si>
    <t>生物多様性保全等共通経費</t>
  </si>
  <si>
    <t>（項）自然公園等事業工事諸費
（大事項）自然公園等事業工事諸費に必要な経費</t>
  </si>
  <si>
    <t>自然公園等事業費（うち既定定員に伴う経費等）</t>
  </si>
  <si>
    <t>一般会計
地方環境事務所</t>
  </si>
  <si>
    <t>（項）地方環境事務所共通費
（大事項）地方環境事務所一般行政に必要な経費</t>
  </si>
  <si>
    <t>（項）地方環境対策費
（大事項）生物多様性の保全等の推進に必要な経費</t>
  </si>
  <si>
    <t>対象外指定経費</t>
  </si>
  <si>
    <t>類似経費（４）</t>
  </si>
  <si>
    <t>類似経費（５）</t>
  </si>
  <si>
    <t>類似経費（１）</t>
  </si>
  <si>
    <t>類似経費（５）
正規職員が直接消費する（目）職員旅費や備品、消耗品等のための（目）庁費を計上。</t>
  </si>
  <si>
    <t>類似経費（２）</t>
  </si>
  <si>
    <t>類似経費（５）
環境省設置法第7条に基づき設置された公害健康被害補償不服審査会の委員手当、委員の旅費、委員が直接消費する備品、消耗品等の事務経費であるため。</t>
  </si>
  <si>
    <t>類似経費（５）
環境省組織令第41条に基づき設置された臨時水俣病認定審査会の委員手当、委員の旅費、委員が直接消費する備品、消耗品等の事務経費や水俣病訴訟関係の事務経費であるため。</t>
  </si>
  <si>
    <t>類似経費（５）
正規職員が直接消費する（目）職員旅費や備品、消耗品等ののための（目）環境保全調査費を計上。</t>
  </si>
  <si>
    <t>対象目整理表対象外</t>
  </si>
  <si>
    <t>類似経費（５）
正規職員が直接消費する（目）環境保全研究職員旅費を計上。</t>
  </si>
  <si>
    <t>類似経費（３）</t>
  </si>
  <si>
    <t>類似経費（５）
正規職員が研究のために直接消費する（目）職員旅費や施設の維持管理等のための（目）試験研究費のみ計上しているため。</t>
  </si>
  <si>
    <t>対象目整理票対象外</t>
  </si>
  <si>
    <t>類似経費（５）
正規職員が直接消費する（目）職員旅費及びコピー用紙代や外国でのインターネット使用料等のための(目)庁費</t>
  </si>
  <si>
    <t>類似経費（５）
正規職員が直接消費する(目)外国旅費や携帯電話使用料等のための(目)庁費</t>
  </si>
  <si>
    <t>類似経費（５）
過誤納に係る返納金等の諸払戻しに備えたいわゆる立目予算としての事務的経費であるため。</t>
  </si>
  <si>
    <t>類似経費（５）
正規職員が直接消費する職員旅費及び備品、消耗品、印刷製本、借料、会議費、賃金等のため</t>
  </si>
  <si>
    <t>対象外指定経費、類似経費（５）
自然公園等事業に直接必要な人件費及び事務費であるため。</t>
  </si>
  <si>
    <t>類似経費（５）
正規職員が直接消費する旅費や備品、消耗品等のための事務費を計上。</t>
  </si>
  <si>
    <t>大臣官房秘書課、総務課、会計課、総合政策課</t>
    <rPh sb="16" eb="18">
      <t>ソウゴウ</t>
    </rPh>
    <rPh sb="18" eb="21">
      <t>セイサクカ</t>
    </rPh>
    <phoneticPr fontId="15"/>
  </si>
  <si>
    <t>環境調査研修所</t>
  </si>
  <si>
    <t>環境保健部</t>
  </si>
  <si>
    <t>国立水俣病総合
研究センター</t>
  </si>
  <si>
    <t>地方環境室</t>
  </si>
  <si>
    <t>いずれの施策にも関連しないもの</t>
  </si>
  <si>
    <t>大気・水・土壌等の保全</t>
  </si>
  <si>
    <t>廃棄物・リサイクル対策の推進</t>
  </si>
  <si>
    <t>環境・経済・社会の統合的向上</t>
  </si>
  <si>
    <t>環境政策の基盤整備</t>
  </si>
  <si>
    <t>化学物質対策の推進</t>
  </si>
  <si>
    <t>環境保健対策の推進</t>
  </si>
  <si>
    <t>放射性物質による環境への汚染への対処</t>
    <rPh sb="0" eb="3">
      <t>ホウシャセイ</t>
    </rPh>
    <rPh sb="3" eb="5">
      <t>ブッシツ</t>
    </rPh>
    <rPh sb="8" eb="10">
      <t>カンキョウ</t>
    </rPh>
    <rPh sb="12" eb="14">
      <t>オセン</t>
    </rPh>
    <rPh sb="16" eb="18">
      <t>タイショ</t>
    </rPh>
    <phoneticPr fontId="15"/>
  </si>
  <si>
    <t>7
9</t>
  </si>
  <si>
    <t>環境保健対策の推進
環境政策の基盤整備</t>
  </si>
  <si>
    <t>地球温暖化対策の推進</t>
  </si>
  <si>
    <t>地球環境の保全</t>
  </si>
  <si>
    <t>生物多様性の保全と自然との共生の推進</t>
  </si>
  <si>
    <t>エネルギー対策特別会計</t>
    <phoneticPr fontId="5"/>
  </si>
  <si>
    <t>　エネルギー需給勘定</t>
    <rPh sb="6" eb="8">
      <t>ジュキュウ</t>
    </rPh>
    <rPh sb="8" eb="10">
      <t>カンジョウ</t>
    </rPh>
    <phoneticPr fontId="5"/>
  </si>
  <si>
    <t>　電源開発促進勘定</t>
    <rPh sb="1" eb="3">
      <t>デンゲン</t>
    </rPh>
    <rPh sb="3" eb="5">
      <t>カイハツ</t>
    </rPh>
    <rPh sb="5" eb="7">
      <t>ソクシン</t>
    </rPh>
    <rPh sb="7" eb="9">
      <t>カンジョウ</t>
    </rPh>
    <phoneticPr fontId="5"/>
  </si>
  <si>
    <t>合計</t>
    <rPh sb="0" eb="2">
      <t>ゴウケイ</t>
    </rPh>
    <phoneticPr fontId="5"/>
  </si>
  <si>
    <t>エネルギー対策特別会計エネルギー需給勘定</t>
    <phoneticPr fontId="5"/>
  </si>
  <si>
    <t>エネルギー対策特別会計電源開発促進勘定</t>
    <phoneticPr fontId="5"/>
  </si>
  <si>
    <t>新02</t>
  </si>
  <si>
    <t>令和4年度</t>
    <rPh sb="0" eb="2">
      <t>レイワ</t>
    </rPh>
    <rPh sb="3" eb="5">
      <t>ネンド</t>
    </rPh>
    <phoneticPr fontId="5"/>
  </si>
  <si>
    <t>令和3年度</t>
    <rPh sb="0" eb="2">
      <t>レイワ</t>
    </rPh>
    <rPh sb="3" eb="5">
      <t>ネンド</t>
    </rPh>
    <phoneticPr fontId="5"/>
  </si>
  <si>
    <t>食品ロス削減及び食品廃棄物等の３R推進事業費</t>
    <rPh sb="0" eb="2">
      <t>ショクヒン</t>
    </rPh>
    <rPh sb="4" eb="6">
      <t>サクゲン</t>
    </rPh>
    <rPh sb="6" eb="7">
      <t>オヨ</t>
    </rPh>
    <rPh sb="8" eb="10">
      <t>ショクヒン</t>
    </rPh>
    <rPh sb="10" eb="13">
      <t>ハイキブツ</t>
    </rPh>
    <rPh sb="13" eb="14">
      <t>トウ</t>
    </rPh>
    <rPh sb="17" eb="19">
      <t>スイシン</t>
    </rPh>
    <rPh sb="19" eb="22">
      <t>ジギョウヒ</t>
    </rPh>
    <phoneticPr fontId="5"/>
  </si>
  <si>
    <t>令和5年度</t>
    <rPh sb="0" eb="2">
      <t>レイワ</t>
    </rPh>
    <rPh sb="3" eb="5">
      <t>ネンド</t>
    </rPh>
    <rPh sb="4" eb="5">
      <t>ド</t>
    </rPh>
    <phoneticPr fontId="5"/>
  </si>
  <si>
    <t>R2補正</t>
    <rPh sb="2" eb="4">
      <t>ホセイ</t>
    </rPh>
    <phoneticPr fontId="5"/>
  </si>
  <si>
    <t>「食品廃棄物等リデュース・リサイクル推進事業費」から名称変更</t>
    <rPh sb="1" eb="3">
      <t>ショクヒン</t>
    </rPh>
    <rPh sb="3" eb="6">
      <t>ハイキブツ</t>
    </rPh>
    <rPh sb="6" eb="7">
      <t>トウ</t>
    </rPh>
    <rPh sb="18" eb="20">
      <t>スイシン</t>
    </rPh>
    <rPh sb="20" eb="23">
      <t>ジギョウヒ</t>
    </rPh>
    <rPh sb="26" eb="28">
      <t>メイショウ</t>
    </rPh>
    <rPh sb="28" eb="30">
      <t>ヘンコウ</t>
    </rPh>
    <phoneticPr fontId="5"/>
  </si>
  <si>
    <t>産業廃棄物処理業におけるイノベーション創出促進支援事業</t>
    <phoneticPr fontId="5"/>
  </si>
  <si>
    <t>「廃棄物エネルギーの有効活用によるマルチベネフィット達成促進事業」から名称変更</t>
    <phoneticPr fontId="5"/>
  </si>
  <si>
    <t>廃棄物等の輸出入の適正化推進費</t>
    <rPh sb="0" eb="3">
      <t>ハイキブツ</t>
    </rPh>
    <rPh sb="3" eb="4">
      <t>トウ</t>
    </rPh>
    <rPh sb="5" eb="8">
      <t>ユシュツニュウ</t>
    </rPh>
    <rPh sb="9" eb="12">
      <t>テキセイカ</t>
    </rPh>
    <rPh sb="12" eb="15">
      <t>スイシンヒ</t>
    </rPh>
    <phoneticPr fontId="15"/>
  </si>
  <si>
    <t>「廃棄物等の越境移動の適正化推進費」より名称変更</t>
    <phoneticPr fontId="5"/>
  </si>
  <si>
    <t>大臣官房秘書課、総務課、会計課</t>
    <phoneticPr fontId="5"/>
  </si>
  <si>
    <t>「グリーンボンドや地域の資金を活用した脱炭素化推進事業」から名称変更</t>
    <phoneticPr fontId="5"/>
  </si>
  <si>
    <t>令和4年度</t>
    <rPh sb="0" eb="2">
      <t>レイワ</t>
    </rPh>
    <rPh sb="3" eb="5">
      <t>ネンド</t>
    </rPh>
    <phoneticPr fontId="15"/>
  </si>
  <si>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11"/>
  </si>
  <si>
    <t>経済産業省</t>
  </si>
  <si>
    <t>-</t>
    <phoneticPr fontId="5"/>
  </si>
  <si>
    <t>外務省</t>
  </si>
  <si>
    <t>経済産業省　0356
経済産業省　0358
経済産業省　0361</t>
    <rPh sb="0" eb="2">
      <t>ケイザイ</t>
    </rPh>
    <rPh sb="2" eb="5">
      <t>サンギョウショウ</t>
    </rPh>
    <rPh sb="11" eb="13">
      <t>ケイザイ</t>
    </rPh>
    <rPh sb="13" eb="15">
      <t>サンギョウ</t>
    </rPh>
    <rPh sb="15" eb="16">
      <t>ショウ</t>
    </rPh>
    <rPh sb="22" eb="24">
      <t>ケイザイ</t>
    </rPh>
    <rPh sb="24" eb="26">
      <t>サンギョウ</t>
    </rPh>
    <rPh sb="26" eb="27">
      <t>ショウ</t>
    </rPh>
    <phoneticPr fontId="5"/>
  </si>
  <si>
    <t>平成12年度</t>
    <rPh sb="0" eb="2">
      <t>ヘイセイ</t>
    </rPh>
    <rPh sb="4" eb="6">
      <t>ネンド</t>
    </rPh>
    <phoneticPr fontId="10"/>
  </si>
  <si>
    <t>-</t>
    <phoneticPr fontId="5"/>
  </si>
  <si>
    <t>ポスト2020生物多様性枠組に関する検討等調査費</t>
    <rPh sb="7" eb="9">
      <t>セイブツ</t>
    </rPh>
    <rPh sb="9" eb="12">
      <t>タヨウセイ</t>
    </rPh>
    <rPh sb="12" eb="14">
      <t>ワクグ</t>
    </rPh>
    <rPh sb="15" eb="16">
      <t>カン</t>
    </rPh>
    <rPh sb="18" eb="20">
      <t>ケントウ</t>
    </rPh>
    <rPh sb="20" eb="21">
      <t>トウ</t>
    </rPh>
    <rPh sb="21" eb="24">
      <t>チョウサヒ</t>
    </rPh>
    <phoneticPr fontId="15"/>
  </si>
  <si>
    <t>アジア太平洋地域渡り鳥及び湿地保全推進費</t>
    <phoneticPr fontId="5"/>
  </si>
  <si>
    <t>終了(予定)なし</t>
    <phoneticPr fontId="5"/>
  </si>
  <si>
    <t>終了(予定)なし</t>
    <phoneticPr fontId="5"/>
  </si>
  <si>
    <t>令和4年度</t>
    <phoneticPr fontId="5"/>
  </si>
  <si>
    <t>「バリューチェーン排出の算定基盤の整備事業」を統合</t>
    <rPh sb="9" eb="11">
      <t>ハイシュツ</t>
    </rPh>
    <rPh sb="12" eb="14">
      <t>サンテイ</t>
    </rPh>
    <rPh sb="14" eb="16">
      <t>キバン</t>
    </rPh>
    <rPh sb="17" eb="19">
      <t>セイビ</t>
    </rPh>
    <rPh sb="19" eb="21">
      <t>ジギョウ</t>
    </rPh>
    <rPh sb="23" eb="25">
      <t>トウゴウ</t>
    </rPh>
    <phoneticPr fontId="5"/>
  </si>
  <si>
    <t>地球温暖化対策の推進に関する法律に基づく普及啓発推進事業</t>
    <rPh sb="0" eb="2">
      <t>チキュウ</t>
    </rPh>
    <rPh sb="2" eb="5">
      <t>オンダンカ</t>
    </rPh>
    <rPh sb="5" eb="7">
      <t>タイサク</t>
    </rPh>
    <rPh sb="8" eb="10">
      <t>スイシン</t>
    </rPh>
    <rPh sb="11" eb="12">
      <t>カン</t>
    </rPh>
    <rPh sb="14" eb="16">
      <t>ホウリツ</t>
    </rPh>
    <rPh sb="17" eb="18">
      <t>モト</t>
    </rPh>
    <rPh sb="20" eb="22">
      <t>フキュウ</t>
    </rPh>
    <rPh sb="22" eb="24">
      <t>ケイハツ</t>
    </rPh>
    <rPh sb="24" eb="26">
      <t>スイシン</t>
    </rPh>
    <rPh sb="26" eb="28">
      <t>ジギョウ</t>
    </rPh>
    <phoneticPr fontId="5"/>
  </si>
  <si>
    <t>平成28年度</t>
    <rPh sb="0" eb="2">
      <t>ヘイセイ</t>
    </rPh>
    <rPh sb="4" eb="6">
      <t>ネンド</t>
    </rPh>
    <phoneticPr fontId="5"/>
  </si>
  <si>
    <t>ライフスタイルの変革による脱炭素社会の構築事業</t>
    <rPh sb="8" eb="10">
      <t>ヘンカク</t>
    </rPh>
    <rPh sb="13" eb="14">
      <t>ダツ</t>
    </rPh>
    <rPh sb="14" eb="16">
      <t>タンソ</t>
    </rPh>
    <rPh sb="16" eb="18">
      <t>シャカイ</t>
    </rPh>
    <rPh sb="19" eb="21">
      <t>コウチク</t>
    </rPh>
    <rPh sb="21" eb="23">
      <t>ジギョウ</t>
    </rPh>
    <phoneticPr fontId="5"/>
  </si>
  <si>
    <t>地方と連携した地球温暖化対策活動推進事業</t>
    <rPh sb="0" eb="2">
      <t>チホウ</t>
    </rPh>
    <rPh sb="3" eb="5">
      <t>レンケイ</t>
    </rPh>
    <rPh sb="7" eb="9">
      <t>チキュウ</t>
    </rPh>
    <rPh sb="9" eb="12">
      <t>オンダンカ</t>
    </rPh>
    <rPh sb="12" eb="14">
      <t>タイサク</t>
    </rPh>
    <rPh sb="14" eb="16">
      <t>カツドウ</t>
    </rPh>
    <rPh sb="16" eb="18">
      <t>スイシン</t>
    </rPh>
    <rPh sb="18" eb="20">
      <t>ジギョウ</t>
    </rPh>
    <phoneticPr fontId="5"/>
  </si>
  <si>
    <t>平成26年度</t>
    <rPh sb="0" eb="2">
      <t>ヘイセイ</t>
    </rPh>
    <rPh sb="4" eb="6">
      <t>ネンド</t>
    </rPh>
    <phoneticPr fontId="5"/>
  </si>
  <si>
    <t>GaN技術による脱炭素社会・ライフスタイル先導イノベーション事業</t>
    <phoneticPr fontId="5"/>
  </si>
  <si>
    <t>「未来のあるべき社会・ライフスタイルを創造する技術イノベーション事業」から名称変更</t>
    <phoneticPr fontId="5"/>
  </si>
  <si>
    <t>脱炭素社会構築に向けた再エネ等由来水素活用推進事業（一部経済産業省、国土交通省連携事業）</t>
    <phoneticPr fontId="5"/>
  </si>
  <si>
    <t>「再エネ等を活用した水素社会推進事業」から名称変更</t>
    <phoneticPr fontId="5"/>
  </si>
  <si>
    <t>令和2年度</t>
    <rPh sb="0" eb="2">
      <t>レイワ</t>
    </rPh>
    <rPh sb="3" eb="5">
      <t>ネンド</t>
    </rPh>
    <phoneticPr fontId="4"/>
  </si>
  <si>
    <t>再生可能エネルギー資源発掘・創生のための情報提供システム整備事業</t>
    <phoneticPr fontId="5"/>
  </si>
  <si>
    <t>環境配慮型先進トラック・バス導入加速事業（国土交通省、経済産業省連携事業）</t>
    <rPh sb="0" eb="2">
      <t>カンキョウ</t>
    </rPh>
    <rPh sb="2" eb="5">
      <t>ハイリョガタ</t>
    </rPh>
    <rPh sb="5" eb="7">
      <t>センシン</t>
    </rPh>
    <rPh sb="14" eb="16">
      <t>ドウニュウ</t>
    </rPh>
    <rPh sb="16" eb="18">
      <t>カソク</t>
    </rPh>
    <rPh sb="18" eb="20">
      <t>ジギョウ</t>
    </rPh>
    <rPh sb="21" eb="23">
      <t>コクド</t>
    </rPh>
    <rPh sb="23" eb="26">
      <t>コウツウショウ</t>
    </rPh>
    <rPh sb="27" eb="29">
      <t>ケイザイ</t>
    </rPh>
    <rPh sb="29" eb="32">
      <t>サンギョウショウ</t>
    </rPh>
    <rPh sb="32" eb="34">
      <t>レンケイ</t>
    </rPh>
    <rPh sb="34" eb="36">
      <t>ジギョウ</t>
    </rPh>
    <phoneticPr fontId="5"/>
  </si>
  <si>
    <t>「電動化対応トラック・バス加速事業」から名称変更</t>
    <phoneticPr fontId="5"/>
  </si>
  <si>
    <t>廃棄物処理×脱炭素化によるマルチベネフィット達成促進事業</t>
    <phoneticPr fontId="5"/>
  </si>
  <si>
    <t>バッテリー交換式EVとバッテリーステーション活用による地域貢献型脱炭素物流等構築事業（一部経済産業省連携事業）</t>
    <phoneticPr fontId="5"/>
  </si>
  <si>
    <t>令和6年度</t>
    <rPh sb="0" eb="2">
      <t>レイワ</t>
    </rPh>
    <rPh sb="3" eb="5">
      <t>ネンド</t>
    </rPh>
    <rPh sb="4" eb="5">
      <t>ド</t>
    </rPh>
    <phoneticPr fontId="5"/>
  </si>
  <si>
    <t>令和4年度</t>
    <rPh sb="0" eb="2">
      <t>レイワ</t>
    </rPh>
    <rPh sb="3" eb="5">
      <t>ネンド</t>
    </rPh>
    <rPh sb="4" eb="5">
      <t>ド</t>
    </rPh>
    <phoneticPr fontId="5"/>
  </si>
  <si>
    <t>令和3年度</t>
    <rPh sb="0" eb="2">
      <t>レイワ</t>
    </rPh>
    <rPh sb="3" eb="5">
      <t>ネンド</t>
    </rPh>
    <rPh sb="4" eb="5">
      <t>ド</t>
    </rPh>
    <phoneticPr fontId="5"/>
  </si>
  <si>
    <t>「配送拠点等エネルギーステーション化による地域貢献型脱炭素物流等構築事業」から名称変更</t>
    <phoneticPr fontId="5"/>
  </si>
  <si>
    <t>水・大気環境局
地球環境局</t>
    <rPh sb="8" eb="10">
      <t>チキュウ</t>
    </rPh>
    <rPh sb="10" eb="12">
      <t>カンキョウ</t>
    </rPh>
    <rPh sb="12" eb="13">
      <t>キョク</t>
    </rPh>
    <phoneticPr fontId="5"/>
  </si>
  <si>
    <t>○</t>
    <phoneticPr fontId="5"/>
  </si>
  <si>
    <t>集合住宅の省CO2化促進事業（経済産業省連携事業）</t>
    <phoneticPr fontId="5"/>
  </si>
  <si>
    <t>平成30年度</t>
    <rPh sb="0" eb="2">
      <t>ヘイセイ</t>
    </rPh>
    <rPh sb="4" eb="5">
      <t>ネン</t>
    </rPh>
    <rPh sb="5" eb="6">
      <t>ド</t>
    </rPh>
    <phoneticPr fontId="5"/>
  </si>
  <si>
    <t>令和5年度</t>
    <rPh sb="0" eb="2">
      <t>レイワ</t>
    </rPh>
    <rPh sb="3" eb="4">
      <t>ネン</t>
    </rPh>
    <rPh sb="4" eb="5">
      <t>ド</t>
    </rPh>
    <phoneticPr fontId="5"/>
  </si>
  <si>
    <t>再エネ電力と電気自動車や燃料電池自動車等を活用したゼロカーボンライフ・ワークスタイル先行導入モデル事業（経済産業省 連携事業）</t>
    <phoneticPr fontId="5"/>
  </si>
  <si>
    <t>革新的な省CO2型感染症対策技術等の実用化加速のための実証事業</t>
    <phoneticPr fontId="5"/>
  </si>
  <si>
    <t>令和7年度</t>
    <rPh sb="0" eb="2">
      <t>レイワ</t>
    </rPh>
    <rPh sb="3" eb="5">
      <t>ネンド</t>
    </rPh>
    <rPh sb="4" eb="5">
      <t>ド</t>
    </rPh>
    <phoneticPr fontId="5"/>
  </si>
  <si>
    <t>既存住宅における断熱リフォーム・ZEH化支援事業</t>
    <phoneticPr fontId="5"/>
  </si>
  <si>
    <t>（項）エネルギー需給構造高度化対策費
　（大事項）温暖化対策に必要な経費</t>
    <phoneticPr fontId="5"/>
  </si>
  <si>
    <t>-</t>
    <phoneticPr fontId="5"/>
  </si>
  <si>
    <t>国立・国定公園への誘客の推進事業
国立・国定公園、温泉地でのワーケーションの推進事業</t>
    <phoneticPr fontId="5"/>
  </si>
  <si>
    <t>（項）環境本省共通費
（大事項）環境本省一般行政に必要な経費</t>
    <phoneticPr fontId="5"/>
  </si>
  <si>
    <t>令和6年度(予定)</t>
    <rPh sb="0" eb="2">
      <t>レイワ</t>
    </rPh>
    <rPh sb="3" eb="5">
      <t>ネンド</t>
    </rPh>
    <phoneticPr fontId="5"/>
  </si>
  <si>
    <t>令和6年度(予定)</t>
    <rPh sb="0" eb="2">
      <t>レイワ</t>
    </rPh>
    <rPh sb="3" eb="5">
      <t>ネンド</t>
    </rPh>
    <rPh sb="6" eb="8">
      <t>ヨテイ</t>
    </rPh>
    <phoneticPr fontId="5"/>
  </si>
  <si>
    <t>脱炭素イノベーションによる地域循環共生圏構築事業（一部総務省、経済産業省、国土交通省連携事業）</t>
    <rPh sb="0" eb="1">
      <t>ダツ</t>
    </rPh>
    <rPh sb="1" eb="3">
      <t>タンソ</t>
    </rPh>
    <rPh sb="13" eb="15">
      <t>チイキ</t>
    </rPh>
    <rPh sb="15" eb="17">
      <t>ジュンカン</t>
    </rPh>
    <rPh sb="17" eb="19">
      <t>キョウセイ</t>
    </rPh>
    <rPh sb="19" eb="20">
      <t>ケン</t>
    </rPh>
    <rPh sb="20" eb="22">
      <t>コウチク</t>
    </rPh>
    <rPh sb="22" eb="24">
      <t>ジギョウ</t>
    </rPh>
    <phoneticPr fontId="5"/>
  </si>
  <si>
    <t>「アジア太平洋地域生物多様性保全推進費」から事業名変更</t>
    <phoneticPr fontId="5"/>
  </si>
  <si>
    <t>「SBT（企業版２℃目標）達成に向けたCO2削減計画モデル事業」を統合</t>
    <rPh sb="33" eb="35">
      <t>トウゴウ</t>
    </rPh>
    <phoneticPr fontId="5"/>
  </si>
  <si>
    <t>「建築物等の脱炭素化・レジリエンス強化促進事業」から一部を名称変更</t>
    <phoneticPr fontId="5"/>
  </si>
  <si>
    <t>感染症に対応する強靱で持続可能な廃棄物処理体制の構築支援業務</t>
    <phoneticPr fontId="5"/>
  </si>
  <si>
    <t>行革推進会議</t>
  </si>
  <si>
    <t>大規模潜在エネルギー源を活用した低炭素技術実用化推進事業（一部経済産業省連携事業）</t>
    <phoneticPr fontId="5"/>
  </si>
  <si>
    <t>平成26年度</t>
    <phoneticPr fontId="5"/>
  </si>
  <si>
    <t>地球環境局</t>
    <phoneticPr fontId="5"/>
  </si>
  <si>
    <t>ｴﾈﾙｷﾞｰ対策特別会計ｴﾈﾙｷﾞｰ需給勘定</t>
    <phoneticPr fontId="5"/>
  </si>
  <si>
    <t>（項）エネルギー需給構造高度化対策費
　（大事項）温暖化対策に必要な経費</t>
    <phoneticPr fontId="5"/>
  </si>
  <si>
    <t>再エネ水素を活用した社会インフラの低炭素化促進事業（一部経済産業省、国土交通省連携事業）</t>
    <phoneticPr fontId="5"/>
  </si>
  <si>
    <t>平成27年度</t>
    <phoneticPr fontId="5"/>
  </si>
  <si>
    <t>水・大気環境局</t>
    <phoneticPr fontId="5"/>
  </si>
  <si>
    <t>ｴﾈﾙｷﾞｰ対策特別会計ｴﾈﾙｷﾞｰ需給勘定</t>
    <phoneticPr fontId="5"/>
  </si>
  <si>
    <t>（項）エネルギー需給構造高度化対策費
　（大事項）温暖化対策に必要な経費</t>
    <phoneticPr fontId="5"/>
  </si>
  <si>
    <t>低炭素型浮体式洋上風力発電低コスト化・普及促進事業</t>
  </si>
  <si>
    <t>環境調和型バイオマス資源活用モデル事業（国土交通省連携事業）</t>
    <phoneticPr fontId="5"/>
  </si>
  <si>
    <t>平成28年度</t>
    <phoneticPr fontId="5"/>
  </si>
  <si>
    <t>公共交通機関の低炭素化と利用促進に向けた設備整備事業（国土交通省連携事業）</t>
  </si>
  <si>
    <t>地球環境局</t>
    <rPh sb="0" eb="2">
      <t>チキュウ</t>
    </rPh>
    <rPh sb="2" eb="4">
      <t>カンキョウ</t>
    </rPh>
    <rPh sb="4" eb="5">
      <t>キョク</t>
    </rPh>
    <phoneticPr fontId="6"/>
  </si>
  <si>
    <t>環境省</t>
    <rPh sb="0" eb="3">
      <t>カンキョウショウ</t>
    </rPh>
    <phoneticPr fontId="5"/>
  </si>
  <si>
    <t>-</t>
    <phoneticPr fontId="5"/>
  </si>
  <si>
    <t>-</t>
    <phoneticPr fontId="5"/>
  </si>
  <si>
    <t>-</t>
    <phoneticPr fontId="5"/>
  </si>
  <si>
    <t>施策名：8.環境・経済・社会の統合的向上</t>
    <rPh sb="0" eb="2">
      <t>セサク</t>
    </rPh>
    <rPh sb="2" eb="3">
      <t>メイ</t>
    </rPh>
    <rPh sb="6" eb="8">
      <t>カンキョウ</t>
    </rPh>
    <rPh sb="9" eb="11">
      <t>ケイザイ</t>
    </rPh>
    <rPh sb="12" eb="14">
      <t>シャカイ</t>
    </rPh>
    <rPh sb="15" eb="18">
      <t>トウゴウテキ</t>
    </rPh>
    <rPh sb="18" eb="20">
      <t>コウジョウ</t>
    </rPh>
    <phoneticPr fontId="16"/>
  </si>
  <si>
    <t>-</t>
    <phoneticPr fontId="5"/>
  </si>
  <si>
    <t>令和3年度</t>
    <rPh sb="0" eb="2">
      <t>レイワ</t>
    </rPh>
    <rPh sb="3" eb="5">
      <t>ネンド</t>
    </rPh>
    <phoneticPr fontId="16"/>
  </si>
  <si>
    <t>令和7年度</t>
    <rPh sb="0" eb="2">
      <t>レイワ</t>
    </rPh>
    <phoneticPr fontId="15"/>
  </si>
  <si>
    <t>グリーンボンド等促進体制整備支援事業</t>
  </si>
  <si>
    <t>森林等の吸収源対策に関する国内体制整備確立検討費</t>
    <phoneticPr fontId="5"/>
  </si>
  <si>
    <t>GOSATシリーズによる地球環境観測事業</t>
    <phoneticPr fontId="5"/>
  </si>
  <si>
    <t>令和3年度</t>
    <rPh sb="0" eb="2">
      <t>レイワ</t>
    </rPh>
    <rPh sb="3" eb="5">
      <t>ネンド</t>
    </rPh>
    <phoneticPr fontId="10"/>
  </si>
  <si>
    <t>地球環境局
水・大気環境局</t>
    <phoneticPr fontId="5"/>
  </si>
  <si>
    <t>地球環境局
水・大気環境局</t>
    <phoneticPr fontId="5"/>
  </si>
  <si>
    <t>令和7年度</t>
    <rPh sb="0" eb="2">
      <t>レイワ</t>
    </rPh>
    <rPh sb="3" eb="5">
      <t>ネンド</t>
    </rPh>
    <phoneticPr fontId="5"/>
  </si>
  <si>
    <t>令和2年度</t>
    <rPh sb="0" eb="2">
      <t>レイワ</t>
    </rPh>
    <rPh sb="3" eb="5">
      <t>ネンド</t>
    </rPh>
    <phoneticPr fontId="6"/>
  </si>
  <si>
    <t>令和2年度</t>
    <rPh sb="0" eb="2">
      <t>レイワ</t>
    </rPh>
    <phoneticPr fontId="5"/>
  </si>
  <si>
    <t>民間事業者による分散型エネルギーシステム構築支援事業（経済産業省連携事業）</t>
    <rPh sb="0" eb="2">
      <t>ミンカン</t>
    </rPh>
    <rPh sb="2" eb="5">
      <t>ジギョウシャ</t>
    </rPh>
    <rPh sb="8" eb="11">
      <t>ブンサンガタ</t>
    </rPh>
    <rPh sb="20" eb="22">
      <t>コウチク</t>
    </rPh>
    <rPh sb="22" eb="24">
      <t>シエン</t>
    </rPh>
    <rPh sb="24" eb="26">
      <t>ジギョウ</t>
    </rPh>
    <phoneticPr fontId="5"/>
  </si>
  <si>
    <t>令和3年度</t>
    <rPh sb="0" eb="2">
      <t>レイワ</t>
    </rPh>
    <rPh sb="3" eb="5">
      <t>ネンド</t>
    </rPh>
    <phoneticPr fontId="0"/>
  </si>
  <si>
    <t>平成16年度</t>
    <rPh sb="0" eb="2">
      <t>ヘイセイ</t>
    </rPh>
    <rPh sb="4" eb="6">
      <t>ネンド</t>
    </rPh>
    <phoneticPr fontId="5"/>
  </si>
  <si>
    <t>地球環境局
水･大気環境局</t>
    <phoneticPr fontId="5"/>
  </si>
  <si>
    <t>地球環境局
水･大気環境局</t>
    <phoneticPr fontId="5"/>
  </si>
  <si>
    <t>戸建住宅ネット・ゼロ・エネルギー・ハウス（ZEH）化等支援事業（経済産業省・国土交通省連携事業）</t>
    <phoneticPr fontId="5"/>
  </si>
  <si>
    <t>温室効果ガス観測技術衛星等による排出量検証に向けた技術高度化事業</t>
    <phoneticPr fontId="5"/>
  </si>
  <si>
    <t>温室効果ガス観測技術衛星等による排出量検証に向けた技術高度化事業</t>
    <rPh sb="0" eb="2">
      <t>オンシツ</t>
    </rPh>
    <rPh sb="2" eb="4">
      <t>コウカ</t>
    </rPh>
    <rPh sb="6" eb="8">
      <t>カンソク</t>
    </rPh>
    <rPh sb="8" eb="10">
      <t>ギジュツ</t>
    </rPh>
    <rPh sb="10" eb="12">
      <t>エイセイ</t>
    </rPh>
    <rPh sb="12" eb="13">
      <t>トウ</t>
    </rPh>
    <rPh sb="16" eb="18">
      <t>ハイシュツ</t>
    </rPh>
    <rPh sb="18" eb="19">
      <t>リョウ</t>
    </rPh>
    <rPh sb="19" eb="21">
      <t>ケンショウ</t>
    </rPh>
    <rPh sb="22" eb="23">
      <t>ム</t>
    </rPh>
    <rPh sb="25" eb="27">
      <t>ギジュツ</t>
    </rPh>
    <rPh sb="27" eb="30">
      <t>コウドカ</t>
    </rPh>
    <rPh sb="30" eb="32">
      <t>ジギョウ</t>
    </rPh>
    <phoneticPr fontId="5"/>
  </si>
  <si>
    <t>国立公園満喫プロジェクト推進事業</t>
    <rPh sb="0" eb="2">
      <t>コクリツ</t>
    </rPh>
    <rPh sb="2" eb="4">
      <t>コウエン</t>
    </rPh>
    <rPh sb="4" eb="6">
      <t>マンキツ</t>
    </rPh>
    <rPh sb="12" eb="14">
      <t>スイシン</t>
    </rPh>
    <rPh sb="14" eb="16">
      <t>ジギョウ</t>
    </rPh>
    <phoneticPr fontId="5"/>
  </si>
  <si>
    <t>「国連ESDの10年」後の環境教育推進費</t>
    <rPh sb="1" eb="3">
      <t>コクレン</t>
    </rPh>
    <rPh sb="9" eb="10">
      <t>ネン</t>
    </rPh>
    <rPh sb="11" eb="12">
      <t>ゴ</t>
    </rPh>
    <rPh sb="13" eb="15">
      <t>カンキョウ</t>
    </rPh>
    <rPh sb="15" eb="17">
      <t>キョウイク</t>
    </rPh>
    <rPh sb="17" eb="19">
      <t>スイシン</t>
    </rPh>
    <rPh sb="19" eb="20">
      <t>ヒ</t>
    </rPh>
    <phoneticPr fontId="5"/>
  </si>
  <si>
    <t>事業内容の一部改善</t>
  </si>
  <si>
    <t>環境省</t>
    <rPh sb="0" eb="3">
      <t>カンキョウショウ</t>
    </rPh>
    <phoneticPr fontId="5"/>
  </si>
  <si>
    <t>ｴﾈﾙｷﾞｰ対策特別会計ｴﾈﾙｷﾞｰ需給勘定</t>
    <phoneticPr fontId="5"/>
  </si>
  <si>
    <t>エネ特エネ需</t>
    <rPh sb="2" eb="3">
      <t>トク</t>
    </rPh>
    <rPh sb="5" eb="6">
      <t>ジュ</t>
    </rPh>
    <phoneticPr fontId="5"/>
  </si>
  <si>
    <t>エネ特電促</t>
    <rPh sb="2" eb="3">
      <t>トク</t>
    </rPh>
    <rPh sb="3" eb="4">
      <t>デン</t>
    </rPh>
    <rPh sb="4" eb="5">
      <t>ソク</t>
    </rPh>
    <phoneticPr fontId="5"/>
  </si>
  <si>
    <t>エネ特計</t>
    <rPh sb="2" eb="3">
      <t>トク</t>
    </rPh>
    <rPh sb="3" eb="4">
      <t>ケイ</t>
    </rPh>
    <phoneticPr fontId="5"/>
  </si>
  <si>
    <t>一般会計</t>
    <rPh sb="0" eb="4">
      <t>イッパンカイキエ</t>
    </rPh>
    <phoneticPr fontId="5"/>
  </si>
  <si>
    <t>重複</t>
    <rPh sb="0" eb="2">
      <t>チョウフク</t>
    </rPh>
    <phoneticPr fontId="5"/>
  </si>
  <si>
    <t>一般会計（重複込み）</t>
    <rPh sb="0" eb="4">
      <t>イッパンカイキエ</t>
    </rPh>
    <rPh sb="5" eb="7">
      <t>チョウフク</t>
    </rPh>
    <rPh sb="7" eb="8">
      <t>コ</t>
    </rPh>
    <phoneticPr fontId="5"/>
  </si>
  <si>
    <t>廃止</t>
    <rPh sb="0" eb="2">
      <t>ハイシ</t>
    </rPh>
    <phoneticPr fontId="5"/>
  </si>
  <si>
    <t>縮減</t>
    <rPh sb="0" eb="2">
      <t>シュクゲン</t>
    </rPh>
    <phoneticPr fontId="5"/>
  </si>
  <si>
    <t>執行等改善</t>
    <rPh sb="0" eb="2">
      <t>シッコウ</t>
    </rPh>
    <rPh sb="2" eb="3">
      <t>トウ</t>
    </rPh>
    <rPh sb="3" eb="5">
      <t>カイゼン</t>
    </rPh>
    <phoneticPr fontId="5"/>
  </si>
  <si>
    <t>数</t>
    <rPh sb="0" eb="1">
      <t>カズ</t>
    </rPh>
    <phoneticPr fontId="5"/>
  </si>
  <si>
    <t>金額</t>
    <rPh sb="0" eb="2">
      <t>キンガク</t>
    </rPh>
    <phoneticPr fontId="5"/>
  </si>
  <si>
    <t>外部有識者点検対象外</t>
    <rPh sb="0" eb="2">
      <t>ガイブ</t>
    </rPh>
    <rPh sb="2" eb="5">
      <t>ユウシキシャ</t>
    </rPh>
    <rPh sb="5" eb="7">
      <t>テンケン</t>
    </rPh>
    <rPh sb="7" eb="10">
      <t>タイショウガイ</t>
    </rPh>
    <phoneticPr fontId="16"/>
  </si>
  <si>
    <t>-</t>
    <phoneticPr fontId="5"/>
  </si>
  <si>
    <t>事業内容の一部改善</t>
    <phoneticPr fontId="5"/>
  </si>
  <si>
    <t>オンライン化やネットワークのあり方など事業の実施方法をもう一度考えるべき。</t>
    <phoneticPr fontId="5"/>
  </si>
  <si>
    <t>≪公開プロセス対象≫
○評価結果
事業内容の一部改善
○とりまとめコメント
オンライン化やネットワークのあり方など事業の実施方法をもう一度考えるべき。</t>
    <phoneticPr fontId="5"/>
  </si>
  <si>
    <t>・非常に専門性が高いので原価低減のインセンティブを持たせる契約方式を検討すべき。
・成果目標を論文数だけでなく政策に結びつく内容に見直すべき。</t>
    <phoneticPr fontId="5"/>
  </si>
  <si>
    <t>≪公開プロセス対象≫
○評価結果
事業内容の一部改善
○とりまとめコメント
・非常に専門性が高いので原価低減のインセンティブを持たせる契約方式を検討すべき。
・成果目標を論文数だけでなく政策に結びつく内容に見直すべき。</t>
    <phoneticPr fontId="5"/>
  </si>
  <si>
    <t>・コロナ禍の対応を見直し、中期的に各省連携して取り組むべき。
・受益者負担を増やすべき。</t>
    <phoneticPr fontId="5"/>
  </si>
  <si>
    <t>≪公開プロセス対象≫
○評価結果
事業内容の一部改善
○とりまとめコメント
・コロナ禍の対応を見直し、中期的に各省連携して取り組むべき。
・受益者負担を増やすべき。</t>
    <phoneticPr fontId="5"/>
  </si>
  <si>
    <t>大臣官房総務課</t>
    <phoneticPr fontId="5"/>
  </si>
  <si>
    <t>終了予定</t>
  </si>
  <si>
    <t>翌年度への繰越額が大きいため、次年度においては、より一層の事業進捗管理に努めること。</t>
    <phoneticPr fontId="5"/>
  </si>
  <si>
    <t>使途や効果等について、継続的に把握し、日本として国際的な議論をリードするよう努めること。</t>
    <rPh sb="5" eb="6">
      <t>トウ</t>
    </rPh>
    <phoneticPr fontId="5"/>
  </si>
  <si>
    <t>自然環境に関する情報の収集・提供の拠点として生物多様性の保全に貢献するため展示施設の改修等を実施し、効果的な事業の執行に努めること。また、一者応札となっている契約があるため、一者応札の改善に向けた取り組みを検討すること。</t>
    <rPh sb="37" eb="39">
      <t>テンジ</t>
    </rPh>
    <rPh sb="39" eb="41">
      <t>シセツ</t>
    </rPh>
    <rPh sb="42" eb="44">
      <t>カイシュウ</t>
    </rPh>
    <rPh sb="44" eb="45">
      <t>トウ</t>
    </rPh>
    <rPh sb="46" eb="48">
      <t>ジッシ</t>
    </rPh>
    <rPh sb="50" eb="53">
      <t>コウカテキ</t>
    </rPh>
    <rPh sb="54" eb="56">
      <t>ジギョウ</t>
    </rPh>
    <rPh sb="57" eb="59">
      <t>シッコウ</t>
    </rPh>
    <rPh sb="60" eb="61">
      <t>ツト</t>
    </rPh>
    <rPh sb="69" eb="70">
      <t>イッ</t>
    </rPh>
    <rPh sb="70" eb="71">
      <t>シャ</t>
    </rPh>
    <rPh sb="71" eb="73">
      <t>オウサツ</t>
    </rPh>
    <rPh sb="79" eb="81">
      <t>ケイヤク</t>
    </rPh>
    <phoneticPr fontId="5"/>
  </si>
  <si>
    <t>引き続き効率的なシステムの維持運営に努めること。また、一者応札となっている契約があるため、一者応札の改善に向けた取り組みを検討すること。</t>
    <rPh sb="0" eb="1">
      <t>ヒ</t>
    </rPh>
    <rPh sb="2" eb="3">
      <t>ツヅ</t>
    </rPh>
    <rPh sb="4" eb="6">
      <t>コウリツ</t>
    </rPh>
    <rPh sb="6" eb="7">
      <t>テキ</t>
    </rPh>
    <rPh sb="13" eb="15">
      <t>イジ</t>
    </rPh>
    <rPh sb="15" eb="17">
      <t>ウンエイ</t>
    </rPh>
    <rPh sb="18" eb="19">
      <t>ツト</t>
    </rPh>
    <rPh sb="37" eb="39">
      <t>ケイヤク</t>
    </rPh>
    <phoneticPr fontId="5"/>
  </si>
  <si>
    <t>引き続き、事業効率化等の検討を行い、事業の適正な執行に努めること。また、一者応札となっている契約があるため、一者応札の改善に向けた取り組みを検討すること。</t>
    <rPh sb="0" eb="1">
      <t>ヒ</t>
    </rPh>
    <rPh sb="2" eb="3">
      <t>ツヅ</t>
    </rPh>
    <rPh sb="5" eb="7">
      <t>ジギョウ</t>
    </rPh>
    <rPh sb="7" eb="10">
      <t>コウリツカ</t>
    </rPh>
    <rPh sb="10" eb="11">
      <t>トウ</t>
    </rPh>
    <rPh sb="12" eb="14">
      <t>ケントウ</t>
    </rPh>
    <rPh sb="15" eb="16">
      <t>オコナ</t>
    </rPh>
    <rPh sb="18" eb="20">
      <t>ジギョウ</t>
    </rPh>
    <rPh sb="21" eb="23">
      <t>テキセイ</t>
    </rPh>
    <rPh sb="24" eb="26">
      <t>シッコウ</t>
    </rPh>
    <rPh sb="27" eb="28">
      <t>ツト</t>
    </rPh>
    <phoneticPr fontId="5"/>
  </si>
  <si>
    <t>環境媒体を経由した化学物質による人の健康・生態系へのリスクについて初期評価を行い、化学物質による人や水生生物への影響を未然に防止するため、引き続き効率的・効果的な執行に努めること。また、一者応札の改善に向けた取り組みを検討すること。　</t>
  </si>
  <si>
    <t>PRTRデータの集計・公表の着実な実施及びPRTR制度見直しに向けた対応のため、引き続き効果的・効率的な執行に努めること。また、一者応札の改善に向けた取り組みを検討すること。　　</t>
  </si>
  <si>
    <t>地球環境保全に関する国際的貢献と連携の確保に資するため、引き続き効果的な事業の実施に努めること。</t>
  </si>
  <si>
    <t>引き続き、専門家の指導の下で汚染状況を監視し、新たな健康影響の発生防止に努めるとともに、Ａ事案区域等における環境調査等においては、地権者と十分調整のうえ被害の未然防止となるよう効率的な調査を実施すること。また、一者応札の改善に向けた取り組みを検討すること。</t>
  </si>
  <si>
    <t>公害健康被害補償制度の確実で円滑な遂行のため、引き続き効果的・効率的な執行に努めること。</t>
  </si>
  <si>
    <t>引き続き、補償給付業務の円滑な実施に努めるとともに、給付実績等を踏まえた予算規模の見直しを行うこと。</t>
  </si>
  <si>
    <t>被認定者の高齢化を踏まえ、より実態に即した事業運営を行い、引き続き事業の効果的な実施に努めること。
一方、執行率が6割程度の水準であり、被認定者の高齢化や新型コロナウイルスの影響以外にも執行率が低い要因が無いか等、十分に検証し、適切な執行管理に努めること。</t>
    <rPh sb="50" eb="52">
      <t>イッポウ</t>
    </rPh>
    <rPh sb="68" eb="69">
      <t>ヒ</t>
    </rPh>
    <rPh sb="69" eb="72">
      <t>ニンテイシャ</t>
    </rPh>
    <rPh sb="73" eb="76">
      <t>コウレイカ</t>
    </rPh>
    <rPh sb="77" eb="79">
      <t>シンガタ</t>
    </rPh>
    <rPh sb="87" eb="89">
      <t>エイキョウ</t>
    </rPh>
    <phoneticPr fontId="0"/>
  </si>
  <si>
    <t>公害診療報酬の不正請求の未然防止を含め、公害健康被害補償制度の円滑な実施運営を図るため、引き続き効果的・効率的な執行に努めること。</t>
  </si>
  <si>
    <t>引き続き水俣病問題解決のため、地元自治体との意見交換等を通じて要望を把握するとともに、事業対象者に対する療養費等の支給や地域振興等の加速化を着実に実施し、効率的な予算執行に努めること。また、一者応札の改善に向けた取り組みを検討すること。</t>
  </si>
  <si>
    <t>引き続き、石綿健康被害救済業務の円滑な実施に努めるため、処理日数の短縮等により、石綿による健康被害の迅速な救済を図ることができるよう検討を進めること。一者応札の改善に向けた取り組みを検討すること。</t>
  </si>
  <si>
    <t>多くの参加者の協力から成り立つエコチル調査について、分析結果等を社会に還元していくことが本事業の目的の１つでもあることから、引き続き、検討企画評価委員会の構成や事業成果等の利活用等についても見直しを検討し、今後の取りまとめ等に有効的に活用できるように努めること。また、一者応札の改善に向けた取り組みを検討すること。
一方で、執行率が４割程度の水準であり、新型コロナウイルスの影響以外にも執行率が低い要因が無いか等、十分に検証し、適切な執行管理に努めること。</t>
    <rPh sb="158" eb="160">
      <t>イッポウ</t>
    </rPh>
    <rPh sb="177" eb="179">
      <t>シンガタ</t>
    </rPh>
    <rPh sb="187" eb="189">
      <t>エイキョウ</t>
    </rPh>
    <phoneticPr fontId="0"/>
  </si>
  <si>
    <t>引き続き、一般環境中の化学物質の残留状況を把握し、環境リスク評価へ反映する調査を行うことに加え、得られた調査結果の社会還元の方法についても検討を行うこと。また、一者応札の改善に向けた取り組みを検討すること。</t>
  </si>
  <si>
    <t>引き続き、生体試料（血液・尿）を調査協力者から採取し、得られた生体試料について化学物質の分析を行うとともに、その結果について統計解析を行いながら、成果目標の達成に向けた適切な事業実施に努めること。</t>
  </si>
  <si>
    <t>メチル水銀による健康影響という課題について、引き続き外部委員による評価を受け、研究成果がニーズを満たすものとなるよう努めること。</t>
  </si>
  <si>
    <t>引き続き、熱中症予防策の普及啓発等を行うため、自治体等と連携をとりつつ効率的に事業を実施すること。また、一者応札の改善に向けた取り組みを検討すること。</t>
  </si>
  <si>
    <t>福島県民の健康を確保するために、放射線の健康影響に係る調査研究、安心・リスクコミュニケーション等を引き続き実施すること。
執行率が７割程度の水準で推移している状況であり、コロナウイルスの影響等以外にも執行率が低い要因が無いか等、十分に検証し、適切な執行管理に努めること。</t>
    <rPh sb="93" eb="95">
      <t>エイキョウ</t>
    </rPh>
    <rPh sb="95" eb="96">
      <t>トウ</t>
    </rPh>
    <phoneticPr fontId="0"/>
  </si>
  <si>
    <t>現状通り</t>
    <rPh sb="0" eb="3">
      <t>ゲンジョウドオ</t>
    </rPh>
    <phoneticPr fontId="0"/>
  </si>
  <si>
    <t>引き続き、分担金による事業内容の精査・把握を引き続き行い、事業の効率化等を理事会等で主張することを通して、適正な予算管理・分担金の圧縮に努めること。</t>
    <rPh sb="0" eb="1">
      <t>ヒ</t>
    </rPh>
    <rPh sb="2" eb="3">
      <t>ツヅ</t>
    </rPh>
    <phoneticPr fontId="0"/>
  </si>
  <si>
    <t>引き続き、成果目標の達成に向けた効率的な事業実施に努めること。また、一者応札の改善に向けた取組に努めること。</t>
    <rPh sb="5" eb="7">
      <t>セイカ</t>
    </rPh>
    <rPh sb="7" eb="9">
      <t>モクヒョウ</t>
    </rPh>
    <rPh sb="10" eb="12">
      <t>タッセイ</t>
    </rPh>
    <rPh sb="13" eb="14">
      <t>ム</t>
    </rPh>
    <rPh sb="48" eb="49">
      <t>ツト</t>
    </rPh>
    <phoneticPr fontId="0"/>
  </si>
  <si>
    <t>引き続き、交付先を厳正な審査で選定するとともに、事業の進捗管理を行うことにより、効率的・効果的な事業の執行に努めること。</t>
    <rPh sb="48" eb="50">
      <t>ジギョウ</t>
    </rPh>
    <rPh sb="54" eb="55">
      <t>ツト</t>
    </rPh>
    <phoneticPr fontId="0"/>
  </si>
  <si>
    <t>引き続き、環境省とADBとの政策対話等を活用しながらADBとの連携を強化し採択案件数の増加を促す等、活動実績の改善に努めること。</t>
    <rPh sb="0" eb="1">
      <t>ヒ</t>
    </rPh>
    <rPh sb="2" eb="3">
      <t>ツヅ</t>
    </rPh>
    <rPh sb="48" eb="49">
      <t>トウ</t>
    </rPh>
    <rPh sb="50" eb="52">
      <t>カツドウ</t>
    </rPh>
    <rPh sb="52" eb="54">
      <t>ジッセキ</t>
    </rPh>
    <rPh sb="55" eb="57">
      <t>カイゼン</t>
    </rPh>
    <rPh sb="58" eb="59">
      <t>ツト</t>
    </rPh>
    <phoneticPr fontId="0"/>
  </si>
  <si>
    <t>引き続き、国際交渉の動向、我が国の地球温暖化対策の状況の進捗を踏まえつつ、事業内容の改善・見直しを実施するなど、業務の適切な実施に努めること。また、一者応札の改善に向けた取組に努めること。</t>
  </si>
  <si>
    <t>引き続き、我が国の政策実施の観点からより効果的･効率的な活動となるよう、拠出金の使い道を把握・検証すること等により必要最低限の拠出となるよう検討を進めること。</t>
    <rPh sb="0" eb="1">
      <t>ヒ</t>
    </rPh>
    <rPh sb="2" eb="3">
      <t>ツヅ</t>
    </rPh>
    <rPh sb="53" eb="54">
      <t>トウ</t>
    </rPh>
    <rPh sb="57" eb="59">
      <t>ヒツヨウ</t>
    </rPh>
    <phoneticPr fontId="0"/>
  </si>
  <si>
    <t>引き続き、IPCCの各種報告書に我が国の科学的知見を十分に反映させるよう努めるとともに、開催される会合の回数等に応じて必要経費の見直しを行うこと。また、一者応札の改善に向けた取組に努めること。</t>
    <rPh sb="0" eb="1">
      <t>ヒ</t>
    </rPh>
    <rPh sb="2" eb="3">
      <t>ツヅ</t>
    </rPh>
    <rPh sb="36" eb="37">
      <t>ツト</t>
    </rPh>
    <rPh sb="44" eb="46">
      <t>カイサイ</t>
    </rPh>
    <rPh sb="49" eb="51">
      <t>カイゴウ</t>
    </rPh>
    <rPh sb="52" eb="54">
      <t>カイスウ</t>
    </rPh>
    <rPh sb="54" eb="55">
      <t>トウ</t>
    </rPh>
    <rPh sb="56" eb="57">
      <t>オウ</t>
    </rPh>
    <rPh sb="59" eb="61">
      <t>ヒツヨウ</t>
    </rPh>
    <rPh sb="61" eb="63">
      <t>ケイヒ</t>
    </rPh>
    <rPh sb="64" eb="66">
      <t>ミナオ</t>
    </rPh>
    <rPh sb="68" eb="69">
      <t>オコナ</t>
    </rPh>
    <rPh sb="76" eb="77">
      <t>イッ</t>
    </rPh>
    <rPh sb="77" eb="78">
      <t>シャ</t>
    </rPh>
    <rPh sb="78" eb="80">
      <t>オウサツ</t>
    </rPh>
    <rPh sb="81" eb="83">
      <t>カイゼン</t>
    </rPh>
    <rPh sb="84" eb="85">
      <t>ム</t>
    </rPh>
    <rPh sb="87" eb="89">
      <t>トリクミ</t>
    </rPh>
    <rPh sb="90" eb="91">
      <t>ツト</t>
    </rPh>
    <phoneticPr fontId="0"/>
  </si>
  <si>
    <t>執行率が４割程度の水準であり、予定価格よりも低い価格で契約を行ったこと以外にも執行率が低い要因が無いか等、十分に検証し、適切な執行管理に努めること。また、一者応札の改善に向けた取り組みを検討すること。</t>
    <phoneticPr fontId="5"/>
  </si>
  <si>
    <t>国等における環境配慮契約の実績のとりまとめ及び分析等の業務等を行い、公的機関における温室効果ガス等の排出の削減に寄与すること。また、一者応札の改善に向けた取り組みを検討すること。</t>
    <rPh sb="0" eb="1">
      <t>クニ</t>
    </rPh>
    <rPh sb="1" eb="2">
      <t>トウ</t>
    </rPh>
    <rPh sb="6" eb="8">
      <t>カンキョウ</t>
    </rPh>
    <rPh sb="8" eb="10">
      <t>ハイリョ</t>
    </rPh>
    <rPh sb="10" eb="12">
      <t>ケイヤク</t>
    </rPh>
    <rPh sb="13" eb="15">
      <t>ジッセキ</t>
    </rPh>
    <rPh sb="21" eb="22">
      <t>オヨ</t>
    </rPh>
    <rPh sb="23" eb="25">
      <t>ブンセキ</t>
    </rPh>
    <rPh sb="25" eb="26">
      <t>トウ</t>
    </rPh>
    <rPh sb="27" eb="30">
      <t>ギョウムナド</t>
    </rPh>
    <rPh sb="29" eb="30">
      <t>トウ</t>
    </rPh>
    <rPh sb="31" eb="32">
      <t>オコナ</t>
    </rPh>
    <rPh sb="34" eb="36">
      <t>コウテキ</t>
    </rPh>
    <rPh sb="36" eb="38">
      <t>キカン</t>
    </rPh>
    <rPh sb="42" eb="44">
      <t>オンシツ</t>
    </rPh>
    <rPh sb="44" eb="46">
      <t>コウカ</t>
    </rPh>
    <rPh sb="48" eb="49">
      <t>トウ</t>
    </rPh>
    <rPh sb="50" eb="52">
      <t>ハイシュツ</t>
    </rPh>
    <rPh sb="53" eb="55">
      <t>サクゲン</t>
    </rPh>
    <rPh sb="56" eb="58">
      <t>キヨ</t>
    </rPh>
    <phoneticPr fontId="5"/>
  </si>
  <si>
    <t>当該事業の実施状況等を踏まえ、各メニューへの予算の再配分も含め、より効果的に事業を実施できるよう検討すること。</t>
    <phoneticPr fontId="5"/>
  </si>
  <si>
    <t>災害時には、送電網も被災し最も重要な生活インフラである電気が使えなくなるケースも多く、再エネ・蓄エネの活用は極めて重要。推進してもらいたい政策。ただＣＯ２削減は主目的ではないと思われるので、成果目標のＣＯ２削減や削減コストがあることには、違和感を感じる。</t>
    <rPh sb="0" eb="3">
      <t>サイガイジ</t>
    </rPh>
    <rPh sb="6" eb="8">
      <t>ソウデン</t>
    </rPh>
    <rPh sb="8" eb="9">
      <t>モウ</t>
    </rPh>
    <rPh sb="10" eb="12">
      <t>ヒサイ</t>
    </rPh>
    <rPh sb="13" eb="14">
      <t>モット</t>
    </rPh>
    <rPh sb="15" eb="17">
      <t>ジュウヨウ</t>
    </rPh>
    <rPh sb="18" eb="20">
      <t>セイカツ</t>
    </rPh>
    <rPh sb="27" eb="29">
      <t>デンキ</t>
    </rPh>
    <rPh sb="30" eb="31">
      <t>ツカ</t>
    </rPh>
    <rPh sb="40" eb="41">
      <t>オオ</t>
    </rPh>
    <rPh sb="43" eb="44">
      <t>サイ</t>
    </rPh>
    <phoneticPr fontId="5"/>
  </si>
  <si>
    <t>2022年度以降は、どのように潮流発電の開発を進めるのか、2030年度までに74万㌧のＣＯ２削減を目指すとあるが、そのロードマップは？経産省との連携はどのような形、棲み分けになっているのか。</t>
    <rPh sb="4" eb="6">
      <t>ネンド</t>
    </rPh>
    <rPh sb="6" eb="8">
      <t>イコウ</t>
    </rPh>
    <rPh sb="15" eb="17">
      <t>チョウリュウ</t>
    </rPh>
    <rPh sb="17" eb="19">
      <t>ハツデン</t>
    </rPh>
    <rPh sb="20" eb="22">
      <t>カイハツ</t>
    </rPh>
    <rPh sb="23" eb="24">
      <t>スス</t>
    </rPh>
    <rPh sb="33" eb="35">
      <t>ネンド</t>
    </rPh>
    <rPh sb="40" eb="42">
      <t>マントン</t>
    </rPh>
    <rPh sb="46" eb="48">
      <t>サクゲン</t>
    </rPh>
    <rPh sb="49" eb="51">
      <t>メザ</t>
    </rPh>
    <rPh sb="67" eb="70">
      <t>ケイサンショウ</t>
    </rPh>
    <rPh sb="72" eb="74">
      <t>レンケイ</t>
    </rPh>
    <rPh sb="80" eb="81">
      <t>カタチ</t>
    </rPh>
    <rPh sb="82" eb="83">
      <t>ス</t>
    </rPh>
    <rPh sb="84" eb="85">
      <t>ワ</t>
    </rPh>
    <phoneticPr fontId="5"/>
  </si>
  <si>
    <t>2030年度に4000万㌧以上のＣＯ２削減に相当する省エネを進めるという計画だが、2022年度以降は、どのように開発を進めるのか。窒化ガリウムの実用化にはコストの大幅な引き下げが必要と考えるが、見通しは？実用化へのロードマップはいつ頃示せるのか。</t>
    <rPh sb="4" eb="6">
      <t>ネンド</t>
    </rPh>
    <rPh sb="11" eb="13">
      <t>マントン</t>
    </rPh>
    <rPh sb="13" eb="15">
      <t>イジョウ</t>
    </rPh>
    <rPh sb="19" eb="21">
      <t>サクゲン</t>
    </rPh>
    <rPh sb="22" eb="24">
      <t>ソウトウ</t>
    </rPh>
    <rPh sb="26" eb="27">
      <t>ショウ</t>
    </rPh>
    <rPh sb="30" eb="31">
      <t>スス</t>
    </rPh>
    <rPh sb="36" eb="38">
      <t>ケイカク</t>
    </rPh>
    <rPh sb="45" eb="47">
      <t>ネンド</t>
    </rPh>
    <rPh sb="47" eb="49">
      <t>イコウ</t>
    </rPh>
    <rPh sb="56" eb="58">
      <t>カイハツ</t>
    </rPh>
    <rPh sb="59" eb="60">
      <t>スス</t>
    </rPh>
    <rPh sb="65" eb="67">
      <t>チッカ</t>
    </rPh>
    <rPh sb="72" eb="75">
      <t>ジツヨウカ</t>
    </rPh>
    <rPh sb="81" eb="83">
      <t>オオハバ</t>
    </rPh>
    <rPh sb="84" eb="85">
      <t>ヒ</t>
    </rPh>
    <rPh sb="86" eb="87">
      <t>サ</t>
    </rPh>
    <rPh sb="89" eb="91">
      <t>ヒツヨウ</t>
    </rPh>
    <rPh sb="92" eb="93">
      <t>カンガ</t>
    </rPh>
    <rPh sb="97" eb="99">
      <t>ミトオ</t>
    </rPh>
    <rPh sb="102" eb="105">
      <t>ジツヨウカ</t>
    </rPh>
    <rPh sb="116" eb="117">
      <t>ゴロ</t>
    </rPh>
    <rPh sb="117" eb="118">
      <t>シメ</t>
    </rPh>
    <phoneticPr fontId="5"/>
  </si>
  <si>
    <t>ＣＯ２削減費用の目標値6900円に対して実績が8900円と乖離があるが、原因は何か。太陽光の価格が下がれば、この乖離は縮まるのか。</t>
    <rPh sb="3" eb="5">
      <t>サクゲン</t>
    </rPh>
    <rPh sb="5" eb="7">
      <t>ヒヨウ</t>
    </rPh>
    <rPh sb="8" eb="11">
      <t>モクヒョウチ</t>
    </rPh>
    <rPh sb="15" eb="16">
      <t>エン</t>
    </rPh>
    <rPh sb="17" eb="18">
      <t>タイ</t>
    </rPh>
    <rPh sb="20" eb="22">
      <t>ジッセキ</t>
    </rPh>
    <rPh sb="27" eb="28">
      <t>エン</t>
    </rPh>
    <rPh sb="29" eb="31">
      <t>カイリ</t>
    </rPh>
    <rPh sb="36" eb="38">
      <t>ゲンイン</t>
    </rPh>
    <rPh sb="39" eb="40">
      <t>ナニ</t>
    </rPh>
    <rPh sb="42" eb="45">
      <t>タイヨウコウ</t>
    </rPh>
    <rPh sb="46" eb="48">
      <t>カカク</t>
    </rPh>
    <rPh sb="49" eb="50">
      <t>サ</t>
    </rPh>
    <rPh sb="56" eb="58">
      <t>カイリ</t>
    </rPh>
    <rPh sb="59" eb="60">
      <t>チジ</t>
    </rPh>
    <phoneticPr fontId="5"/>
  </si>
  <si>
    <t>研究段階とはいえ、ＣＯ２削減費用が実績値、そして目標値とも高すぎる印象がある。脱炭素社会実現は国際公約でもあり、温対法に明記されている重要な話ではあるが、コスト低下を図る一層の努力が必要。また削減手段として優先順位は低いのではないか。</t>
    <rPh sb="0" eb="2">
      <t>ケンキュウ</t>
    </rPh>
    <rPh sb="2" eb="4">
      <t>ダンカイ</t>
    </rPh>
    <rPh sb="12" eb="14">
      <t>サクゲン</t>
    </rPh>
    <rPh sb="14" eb="16">
      <t>ヒヨウ</t>
    </rPh>
    <rPh sb="17" eb="20">
      <t>ジッセキチ</t>
    </rPh>
    <rPh sb="24" eb="27">
      <t>モクヒョウチ</t>
    </rPh>
    <rPh sb="29" eb="30">
      <t>タカ</t>
    </rPh>
    <rPh sb="33" eb="35">
      <t>インショウ</t>
    </rPh>
    <rPh sb="39" eb="40">
      <t>ダツ</t>
    </rPh>
    <rPh sb="40" eb="42">
      <t>タンソ</t>
    </rPh>
    <rPh sb="42" eb="44">
      <t>シャカイ</t>
    </rPh>
    <rPh sb="44" eb="46">
      <t>ジツゲン</t>
    </rPh>
    <rPh sb="47" eb="49">
      <t>コクサイ</t>
    </rPh>
    <rPh sb="49" eb="51">
      <t>コウヤク</t>
    </rPh>
    <rPh sb="56" eb="57">
      <t>オン</t>
    </rPh>
    <rPh sb="57" eb="58">
      <t>タイ</t>
    </rPh>
    <rPh sb="58" eb="59">
      <t>ホウ</t>
    </rPh>
    <rPh sb="60" eb="62">
      <t>メイキ</t>
    </rPh>
    <rPh sb="67" eb="69">
      <t>ジュウヨウ</t>
    </rPh>
    <rPh sb="70" eb="71">
      <t>ハナシ</t>
    </rPh>
    <rPh sb="80" eb="82">
      <t>テイカ</t>
    </rPh>
    <rPh sb="83" eb="84">
      <t>ハカ</t>
    </rPh>
    <rPh sb="85" eb="87">
      <t>イッソウ</t>
    </rPh>
    <rPh sb="88" eb="90">
      <t>ドリョク</t>
    </rPh>
    <rPh sb="91" eb="93">
      <t>ヒツヨウ</t>
    </rPh>
    <rPh sb="96" eb="98">
      <t>サクゲン</t>
    </rPh>
    <rPh sb="98" eb="100">
      <t>シュダン</t>
    </rPh>
    <rPh sb="103" eb="105">
      <t>ユウセン</t>
    </rPh>
    <rPh sb="105" eb="107">
      <t>ジュンイ</t>
    </rPh>
    <rPh sb="108" eb="109">
      <t>ヒク</t>
    </rPh>
    <phoneticPr fontId="5"/>
  </si>
  <si>
    <t>ＰＣＢ照明を早急にＬＥＤへ交換してほしい。廃棄物エネルギーの有効活用におけるＣＯ２削減コストが実績値が目標値をすでに達成しているようにみえるのは、まず利用しやすい廃棄物エネルギーから利用が進んでいるからとの理解でよいか。</t>
    <rPh sb="3" eb="5">
      <t>ショウメイ</t>
    </rPh>
    <rPh sb="6" eb="8">
      <t>サッキュウ</t>
    </rPh>
    <rPh sb="13" eb="15">
      <t>コウカン</t>
    </rPh>
    <rPh sb="21" eb="24">
      <t>ハイキブツ</t>
    </rPh>
    <rPh sb="30" eb="32">
      <t>ユウコウ</t>
    </rPh>
    <rPh sb="32" eb="34">
      <t>カツヨウ</t>
    </rPh>
    <rPh sb="41" eb="43">
      <t>サクゲン</t>
    </rPh>
    <rPh sb="47" eb="50">
      <t>ジッセキチ</t>
    </rPh>
    <rPh sb="51" eb="54">
      <t>モクヒョウチ</t>
    </rPh>
    <rPh sb="58" eb="60">
      <t>タッセイ</t>
    </rPh>
    <rPh sb="75" eb="77">
      <t>リヨウ</t>
    </rPh>
    <rPh sb="81" eb="84">
      <t>ハイキブツ</t>
    </rPh>
    <rPh sb="91" eb="93">
      <t>リヨウ</t>
    </rPh>
    <rPh sb="94" eb="95">
      <t>スス</t>
    </rPh>
    <rPh sb="103" eb="105">
      <t>リカイ</t>
    </rPh>
    <phoneticPr fontId="5"/>
  </si>
  <si>
    <t>福島県沖で進められていた浮体式風力発電の実証は、すべての風車を撤去することになり、ビジネスとして成立するメドは立たなかったと理解している。環境省が五島列島で進めている浮体式の実証と福島沖は、何が違うのか。ビジネスとして成立は可能なのか。</t>
    <rPh sb="0" eb="3">
      <t>フクシマケン</t>
    </rPh>
    <rPh sb="3" eb="4">
      <t>オキ</t>
    </rPh>
    <rPh sb="5" eb="6">
      <t>スス</t>
    </rPh>
    <rPh sb="12" eb="14">
      <t>フタイ</t>
    </rPh>
    <rPh sb="14" eb="15">
      <t>シキ</t>
    </rPh>
    <rPh sb="15" eb="17">
      <t>フウリョク</t>
    </rPh>
    <rPh sb="17" eb="19">
      <t>ハツデン</t>
    </rPh>
    <rPh sb="20" eb="22">
      <t>ジッショウ</t>
    </rPh>
    <rPh sb="28" eb="30">
      <t>フウシャ</t>
    </rPh>
    <rPh sb="31" eb="33">
      <t>テッキョ</t>
    </rPh>
    <rPh sb="48" eb="50">
      <t>セイリツ</t>
    </rPh>
    <rPh sb="55" eb="56">
      <t>タ</t>
    </rPh>
    <rPh sb="62" eb="64">
      <t>リカイ</t>
    </rPh>
    <phoneticPr fontId="5"/>
  </si>
  <si>
    <t>2020年度の予算が全額繰り越されているのは、コロナ感染拡大の影響という理解でよいか。再エネを前提にした自動車の電動化はＣＯ２削減の最重要課題であり、普及が進むと災害時の非常用電力の確保にもつながる重要なテーマなので、2030年度までのロードマップをしっかり示して欲しい。</t>
    <rPh sb="4" eb="6">
      <t>ネンド</t>
    </rPh>
    <rPh sb="7" eb="9">
      <t>ヨサン</t>
    </rPh>
    <rPh sb="10" eb="12">
      <t>ゼンガク</t>
    </rPh>
    <rPh sb="12" eb="13">
      <t>ク</t>
    </rPh>
    <rPh sb="14" eb="15">
      <t>コ</t>
    </rPh>
    <rPh sb="26" eb="28">
      <t>カンセン</t>
    </rPh>
    <rPh sb="28" eb="30">
      <t>カクダイ</t>
    </rPh>
    <rPh sb="31" eb="33">
      <t>エイキョウ</t>
    </rPh>
    <rPh sb="36" eb="38">
      <t>リカイ</t>
    </rPh>
    <rPh sb="43" eb="44">
      <t>サイ</t>
    </rPh>
    <rPh sb="47" eb="49">
      <t>ゼンテイ</t>
    </rPh>
    <rPh sb="52" eb="55">
      <t>ジドウシャ</t>
    </rPh>
    <rPh sb="56" eb="58">
      <t>デンドウ</t>
    </rPh>
    <rPh sb="58" eb="59">
      <t>カ</t>
    </rPh>
    <rPh sb="63" eb="65">
      <t>サクゲン</t>
    </rPh>
    <rPh sb="66" eb="69">
      <t>サイジュウヨウ</t>
    </rPh>
    <rPh sb="69" eb="71">
      <t>カダイ</t>
    </rPh>
    <rPh sb="75" eb="77">
      <t>フキュウ</t>
    </rPh>
    <rPh sb="78" eb="79">
      <t>スス</t>
    </rPh>
    <rPh sb="81" eb="84">
      <t>サイガイジ</t>
    </rPh>
    <rPh sb="85" eb="87">
      <t>ヒジョウ</t>
    </rPh>
    <rPh sb="87" eb="88">
      <t>ヨウ</t>
    </rPh>
    <rPh sb="88" eb="90">
      <t>デンリョク</t>
    </rPh>
    <rPh sb="91" eb="93">
      <t>カクホ</t>
    </rPh>
    <rPh sb="99" eb="101">
      <t>ジュウヨウ</t>
    </rPh>
    <rPh sb="113" eb="115">
      <t>ネンド</t>
    </rPh>
    <rPh sb="129" eb="130">
      <t>シメ</t>
    </rPh>
    <rPh sb="132" eb="133">
      <t>ホ</t>
    </rPh>
    <phoneticPr fontId="5"/>
  </si>
  <si>
    <t>特定特殊自動車の排ガス規制は極めて重要な課題で、成果も着実に上がっているので、このペースで進めて欲しい。今年度の予算額が増えた理由は何か。</t>
    <rPh sb="0" eb="2">
      <t>トクテイ</t>
    </rPh>
    <rPh sb="2" eb="4">
      <t>トクシュ</t>
    </rPh>
    <rPh sb="4" eb="7">
      <t>ジドウシャ</t>
    </rPh>
    <rPh sb="8" eb="9">
      <t>ハイ</t>
    </rPh>
    <rPh sb="11" eb="13">
      <t>キセイ</t>
    </rPh>
    <rPh sb="14" eb="15">
      <t>キワ</t>
    </rPh>
    <rPh sb="17" eb="19">
      <t>ジュウヨウ</t>
    </rPh>
    <rPh sb="20" eb="22">
      <t>カダイ</t>
    </rPh>
    <rPh sb="24" eb="26">
      <t>セイカ</t>
    </rPh>
    <rPh sb="27" eb="29">
      <t>チャクジツ</t>
    </rPh>
    <rPh sb="30" eb="31">
      <t>ア</t>
    </rPh>
    <rPh sb="45" eb="46">
      <t>スス</t>
    </rPh>
    <rPh sb="48" eb="49">
      <t>ホ</t>
    </rPh>
    <rPh sb="52" eb="54">
      <t>コンネン</t>
    </rPh>
    <rPh sb="54" eb="55">
      <t>ド</t>
    </rPh>
    <rPh sb="56" eb="59">
      <t>ヨサンガク</t>
    </rPh>
    <rPh sb="60" eb="61">
      <t>フ</t>
    </rPh>
    <rPh sb="63" eb="65">
      <t>リユウ</t>
    </rPh>
    <rPh sb="66" eb="67">
      <t>ナニ</t>
    </rPh>
    <phoneticPr fontId="5"/>
  </si>
  <si>
    <t>琵琶湖は近畿地方の水がめであり、水質保全は生活インフラを守る最需要課題。一日も早く目標値を達成してほしい。90％で頭打ちになっている理由は？</t>
    <rPh sb="0" eb="3">
      <t>ビワコ</t>
    </rPh>
    <rPh sb="4" eb="6">
      <t>キンキ</t>
    </rPh>
    <rPh sb="6" eb="8">
      <t>チホウ</t>
    </rPh>
    <rPh sb="9" eb="10">
      <t>ミズ</t>
    </rPh>
    <rPh sb="16" eb="18">
      <t>スイシツ</t>
    </rPh>
    <rPh sb="18" eb="20">
      <t>ホゼン</t>
    </rPh>
    <rPh sb="21" eb="23">
      <t>セイカツ</t>
    </rPh>
    <rPh sb="28" eb="29">
      <t>マモ</t>
    </rPh>
    <rPh sb="30" eb="31">
      <t>サイ</t>
    </rPh>
    <rPh sb="31" eb="33">
      <t>ジュヨウ</t>
    </rPh>
    <rPh sb="33" eb="35">
      <t>カダイ</t>
    </rPh>
    <rPh sb="36" eb="38">
      <t>イチニチ</t>
    </rPh>
    <rPh sb="39" eb="40">
      <t>ハヤ</t>
    </rPh>
    <rPh sb="41" eb="44">
      <t>モクヒョウチ</t>
    </rPh>
    <rPh sb="45" eb="47">
      <t>タッセイ</t>
    </rPh>
    <rPh sb="57" eb="59">
      <t>アタマウ</t>
    </rPh>
    <rPh sb="66" eb="68">
      <t>リユウ</t>
    </rPh>
    <phoneticPr fontId="5"/>
  </si>
  <si>
    <t>産業廃棄物の再生利用率がすでに目標値を達成しているようにみえるが、理由は何か。目標値が低すぎるのか？</t>
    <rPh sb="0" eb="2">
      <t>サンギョウ</t>
    </rPh>
    <rPh sb="2" eb="5">
      <t>ハイキブツ</t>
    </rPh>
    <rPh sb="6" eb="8">
      <t>サイセイ</t>
    </rPh>
    <rPh sb="8" eb="11">
      <t>リヨウリツ</t>
    </rPh>
    <rPh sb="15" eb="18">
      <t>モクヒョウチ</t>
    </rPh>
    <rPh sb="19" eb="21">
      <t>タッセイ</t>
    </rPh>
    <rPh sb="33" eb="35">
      <t>リユウ</t>
    </rPh>
    <rPh sb="36" eb="37">
      <t>ナニ</t>
    </rPh>
    <rPh sb="39" eb="42">
      <t>モクヒョウチ</t>
    </rPh>
    <rPh sb="43" eb="44">
      <t>ヒク</t>
    </rPh>
    <phoneticPr fontId="5"/>
  </si>
  <si>
    <t>バイオプラの利用事例の調査は今年度で終えるが、今後の展開、計画はどのようになっているのか。</t>
    <rPh sb="6" eb="8">
      <t>リヨウ</t>
    </rPh>
    <rPh sb="8" eb="10">
      <t>ジレイ</t>
    </rPh>
    <rPh sb="11" eb="13">
      <t>チョウサ</t>
    </rPh>
    <rPh sb="14" eb="17">
      <t>コンネンド</t>
    </rPh>
    <rPh sb="18" eb="19">
      <t>オ</t>
    </rPh>
    <rPh sb="23" eb="25">
      <t>コンゴ</t>
    </rPh>
    <rPh sb="26" eb="28">
      <t>テンカイ</t>
    </rPh>
    <rPh sb="29" eb="31">
      <t>ケイカク</t>
    </rPh>
    <phoneticPr fontId="5"/>
  </si>
  <si>
    <t>世界自然遺産は極めて貴重な国内の自然でもあり、きちんと保全すること地方にとって貴重な観光資源にもある。万全の保全に努めて欲しい。</t>
    <rPh sb="0" eb="2">
      <t>セカイ</t>
    </rPh>
    <rPh sb="2" eb="4">
      <t>シゼン</t>
    </rPh>
    <rPh sb="4" eb="6">
      <t>イサン</t>
    </rPh>
    <rPh sb="7" eb="8">
      <t>キワ</t>
    </rPh>
    <rPh sb="10" eb="12">
      <t>キチョウ</t>
    </rPh>
    <rPh sb="13" eb="15">
      <t>コクナイ</t>
    </rPh>
    <rPh sb="16" eb="18">
      <t>シゼン</t>
    </rPh>
    <rPh sb="27" eb="29">
      <t>ホゼン</t>
    </rPh>
    <rPh sb="33" eb="35">
      <t>チホウ</t>
    </rPh>
    <rPh sb="39" eb="41">
      <t>キチョウ</t>
    </rPh>
    <rPh sb="42" eb="44">
      <t>カンコウ</t>
    </rPh>
    <rPh sb="44" eb="46">
      <t>シゲン</t>
    </rPh>
    <rPh sb="51" eb="53">
      <t>バンゼン</t>
    </rPh>
    <rPh sb="54" eb="56">
      <t>ホゼン</t>
    </rPh>
    <rPh sb="57" eb="58">
      <t>ツト</t>
    </rPh>
    <rPh sb="60" eb="61">
      <t>ホ</t>
    </rPh>
    <phoneticPr fontId="5"/>
  </si>
  <si>
    <t>2020年度の予算執行率が低いのは、コロナウイルスの感染拡大が原因か。実績が０なので、そのように理解したが、21年度の見通しはどのようになっているのか。</t>
    <rPh sb="4" eb="6">
      <t>ネンド</t>
    </rPh>
    <rPh sb="7" eb="9">
      <t>ヨサン</t>
    </rPh>
    <rPh sb="9" eb="11">
      <t>シッコウ</t>
    </rPh>
    <rPh sb="11" eb="12">
      <t>リツ</t>
    </rPh>
    <rPh sb="13" eb="14">
      <t>ヒク</t>
    </rPh>
    <rPh sb="26" eb="28">
      <t>カンセン</t>
    </rPh>
    <rPh sb="28" eb="30">
      <t>カクダイ</t>
    </rPh>
    <rPh sb="31" eb="33">
      <t>ゲンイン</t>
    </rPh>
    <rPh sb="35" eb="37">
      <t>ジッセキ</t>
    </rPh>
    <rPh sb="48" eb="50">
      <t>リカイ</t>
    </rPh>
    <rPh sb="56" eb="58">
      <t>ネンド</t>
    </rPh>
    <rPh sb="59" eb="61">
      <t>ミトオ</t>
    </rPh>
    <phoneticPr fontId="5"/>
  </si>
  <si>
    <t>意図せずに生物多様性保全に貢献しているとは、どのような事例なのか。イメージがつかみにくい。工場周辺の大規模な植林や地域興しの一貫で行われる自然保護活動などと理解するが、その重要性を伝える努力をしてほしい。</t>
    <rPh sb="0" eb="2">
      <t>イト</t>
    </rPh>
    <rPh sb="5" eb="7">
      <t>セイブツ</t>
    </rPh>
    <rPh sb="7" eb="10">
      <t>タヨウセイ</t>
    </rPh>
    <rPh sb="10" eb="12">
      <t>ホゼン</t>
    </rPh>
    <rPh sb="13" eb="15">
      <t>コウケン</t>
    </rPh>
    <rPh sb="27" eb="29">
      <t>ジレイ</t>
    </rPh>
    <rPh sb="45" eb="47">
      <t>コウジョウ</t>
    </rPh>
    <rPh sb="47" eb="49">
      <t>シュウヘン</t>
    </rPh>
    <rPh sb="50" eb="53">
      <t>ダイキボ</t>
    </rPh>
    <rPh sb="54" eb="56">
      <t>ショクリン</t>
    </rPh>
    <rPh sb="57" eb="59">
      <t>チイキ</t>
    </rPh>
    <rPh sb="59" eb="60">
      <t>オコ</t>
    </rPh>
    <rPh sb="62" eb="64">
      <t>イッカン</t>
    </rPh>
    <rPh sb="65" eb="66">
      <t>オコナ</t>
    </rPh>
    <rPh sb="69" eb="71">
      <t>シゼン</t>
    </rPh>
    <rPh sb="71" eb="73">
      <t>ホゴ</t>
    </rPh>
    <rPh sb="73" eb="75">
      <t>カツドウ</t>
    </rPh>
    <rPh sb="78" eb="80">
      <t>リカイ</t>
    </rPh>
    <rPh sb="86" eb="89">
      <t>ジュウヨウセイ</t>
    </rPh>
    <rPh sb="90" eb="91">
      <t>ツタ</t>
    </rPh>
    <rPh sb="93" eb="95">
      <t>ドリョク</t>
    </rPh>
    <phoneticPr fontId="5"/>
  </si>
  <si>
    <t>農水省と協力し、ペットの殺処分が少しでも減少するように制度を構築してほしい。高齢世帯への支援なども必要ではないだろうか。</t>
    <rPh sb="0" eb="3">
      <t>ノウスイショウ</t>
    </rPh>
    <rPh sb="4" eb="6">
      <t>キョウリョク</t>
    </rPh>
    <rPh sb="12" eb="15">
      <t>サツショブン</t>
    </rPh>
    <rPh sb="16" eb="17">
      <t>スコ</t>
    </rPh>
    <rPh sb="20" eb="22">
      <t>ゲンショウ</t>
    </rPh>
    <rPh sb="27" eb="29">
      <t>セイド</t>
    </rPh>
    <rPh sb="30" eb="32">
      <t>コウチク</t>
    </rPh>
    <rPh sb="38" eb="40">
      <t>コウレイ</t>
    </rPh>
    <rPh sb="40" eb="42">
      <t>セタイ</t>
    </rPh>
    <rPh sb="44" eb="46">
      <t>シエン</t>
    </rPh>
    <rPh sb="49" eb="51">
      <t>ヒツヨウ</t>
    </rPh>
    <phoneticPr fontId="5"/>
  </si>
  <si>
    <t>化学物質の適切な管理は、環境政策の根幹。健康や生態系へに有害な化学物質が出回らないようにしっかり審査する体制を維持して欲しい。</t>
    <rPh sb="0" eb="2">
      <t>カガク</t>
    </rPh>
    <rPh sb="2" eb="4">
      <t>ブッシツ</t>
    </rPh>
    <rPh sb="5" eb="7">
      <t>テキセツ</t>
    </rPh>
    <rPh sb="8" eb="10">
      <t>カンリ</t>
    </rPh>
    <rPh sb="12" eb="14">
      <t>カンキョウ</t>
    </rPh>
    <rPh sb="14" eb="16">
      <t>セイサク</t>
    </rPh>
    <rPh sb="17" eb="19">
      <t>コンカン</t>
    </rPh>
    <rPh sb="20" eb="22">
      <t>ケンコウ</t>
    </rPh>
    <rPh sb="23" eb="26">
      <t>セイタイケイ</t>
    </rPh>
    <rPh sb="28" eb="30">
      <t>ユウガイ</t>
    </rPh>
    <rPh sb="31" eb="33">
      <t>カガク</t>
    </rPh>
    <rPh sb="33" eb="35">
      <t>ブッシツ</t>
    </rPh>
    <rPh sb="36" eb="38">
      <t>デマワ</t>
    </rPh>
    <rPh sb="48" eb="50">
      <t>シンサ</t>
    </rPh>
    <rPh sb="52" eb="54">
      <t>タイセイ</t>
    </rPh>
    <rPh sb="55" eb="57">
      <t>イジ</t>
    </rPh>
    <rPh sb="59" eb="60">
      <t>ホ</t>
    </rPh>
    <phoneticPr fontId="5"/>
  </si>
  <si>
    <t>水俣病の悲劇、歴史は国内外で広く共有すべき事柄。特に途上国で同様な悲劇を繰り返さないよう貢献してほしい。</t>
    <rPh sb="0" eb="3">
      <t>ミナマタビョウ</t>
    </rPh>
    <rPh sb="4" eb="6">
      <t>ヒゲキ</t>
    </rPh>
    <rPh sb="7" eb="9">
      <t>レキシ</t>
    </rPh>
    <rPh sb="10" eb="12">
      <t>コクナイ</t>
    </rPh>
    <rPh sb="12" eb="13">
      <t>ガイ</t>
    </rPh>
    <rPh sb="14" eb="15">
      <t>ヒロ</t>
    </rPh>
    <rPh sb="16" eb="18">
      <t>キョウユウ</t>
    </rPh>
    <rPh sb="21" eb="23">
      <t>コトガラ</t>
    </rPh>
    <rPh sb="24" eb="25">
      <t>トク</t>
    </rPh>
    <rPh sb="26" eb="29">
      <t>トジョウコク</t>
    </rPh>
    <rPh sb="30" eb="32">
      <t>ドウヨウ</t>
    </rPh>
    <rPh sb="33" eb="35">
      <t>ヒゲキ</t>
    </rPh>
    <rPh sb="36" eb="37">
      <t>ク</t>
    </rPh>
    <rPh sb="38" eb="39">
      <t>カエ</t>
    </rPh>
    <rPh sb="44" eb="46">
      <t>コウケン</t>
    </rPh>
    <phoneticPr fontId="5"/>
  </si>
  <si>
    <t>既存の枠組み内でのグリーン化だけでなく、エネルギー税制全体（再エネの固定価格買取制度まで含）をＣＯ２排出量に基づいた課税ベースにすることを検討してほしい。その際の問題点とメリットの分析をお願いしたい。</t>
    <rPh sb="0" eb="2">
      <t>キソン</t>
    </rPh>
    <rPh sb="3" eb="5">
      <t>ワクグ</t>
    </rPh>
    <rPh sb="6" eb="7">
      <t>ナイ</t>
    </rPh>
    <rPh sb="13" eb="14">
      <t>カ</t>
    </rPh>
    <rPh sb="25" eb="27">
      <t>ゼイセイ</t>
    </rPh>
    <rPh sb="27" eb="29">
      <t>ゼンタイ</t>
    </rPh>
    <rPh sb="30" eb="31">
      <t>サイ</t>
    </rPh>
    <rPh sb="34" eb="36">
      <t>コテイ</t>
    </rPh>
    <rPh sb="36" eb="38">
      <t>カカク</t>
    </rPh>
    <rPh sb="38" eb="40">
      <t>カイトリ</t>
    </rPh>
    <rPh sb="40" eb="42">
      <t>セイド</t>
    </rPh>
    <rPh sb="44" eb="45">
      <t>フク</t>
    </rPh>
    <rPh sb="50" eb="52">
      <t>ハイシュツ</t>
    </rPh>
    <rPh sb="52" eb="53">
      <t>リョウ</t>
    </rPh>
    <rPh sb="54" eb="55">
      <t>モト</t>
    </rPh>
    <rPh sb="58" eb="60">
      <t>カゼイ</t>
    </rPh>
    <rPh sb="69" eb="71">
      <t>ケントウ</t>
    </rPh>
    <rPh sb="79" eb="80">
      <t>サイ</t>
    </rPh>
    <rPh sb="81" eb="84">
      <t>モンダイテン</t>
    </rPh>
    <rPh sb="90" eb="92">
      <t>ブンセキ</t>
    </rPh>
    <rPh sb="94" eb="95">
      <t>ネガ</t>
    </rPh>
    <phoneticPr fontId="5"/>
  </si>
  <si>
    <t>環境関連の統計充実は極めて重要な課題。一層の充実に努めてほしい。統計の整備が進むことで外部経済の問題を浮き彫りにでき、環境保全と経済成長の関係についての議論がより本質的で深くできる。</t>
    <rPh sb="0" eb="2">
      <t>カンキョウ</t>
    </rPh>
    <rPh sb="2" eb="4">
      <t>カンレン</t>
    </rPh>
    <rPh sb="5" eb="7">
      <t>トウケイ</t>
    </rPh>
    <rPh sb="7" eb="9">
      <t>ジュウジツ</t>
    </rPh>
    <rPh sb="10" eb="11">
      <t>キワ</t>
    </rPh>
    <rPh sb="13" eb="15">
      <t>ジュウヨウ</t>
    </rPh>
    <rPh sb="16" eb="18">
      <t>カダイ</t>
    </rPh>
    <rPh sb="19" eb="21">
      <t>イッソウ</t>
    </rPh>
    <rPh sb="22" eb="24">
      <t>ジュウジツ</t>
    </rPh>
    <rPh sb="25" eb="26">
      <t>ツト</t>
    </rPh>
    <rPh sb="32" eb="34">
      <t>トウケイ</t>
    </rPh>
    <rPh sb="35" eb="37">
      <t>セイビ</t>
    </rPh>
    <rPh sb="38" eb="39">
      <t>スス</t>
    </rPh>
    <rPh sb="43" eb="45">
      <t>ガイブ</t>
    </rPh>
    <rPh sb="45" eb="47">
      <t>ケイザイ</t>
    </rPh>
    <rPh sb="48" eb="50">
      <t>モンダイ</t>
    </rPh>
    <rPh sb="51" eb="52">
      <t>ウ</t>
    </rPh>
    <rPh sb="53" eb="54">
      <t>ボ</t>
    </rPh>
    <rPh sb="59" eb="61">
      <t>カンキョウ</t>
    </rPh>
    <rPh sb="61" eb="63">
      <t>ホゼン</t>
    </rPh>
    <rPh sb="64" eb="66">
      <t>ケイザイ</t>
    </rPh>
    <rPh sb="66" eb="68">
      <t>セイチョウ</t>
    </rPh>
    <rPh sb="69" eb="71">
      <t>カンケイ</t>
    </rPh>
    <rPh sb="76" eb="78">
      <t>ギロン</t>
    </rPh>
    <rPh sb="81" eb="84">
      <t>ホンシツテキ</t>
    </rPh>
    <rPh sb="85" eb="86">
      <t>フカ</t>
    </rPh>
    <phoneticPr fontId="5"/>
  </si>
  <si>
    <t>令和２年度で終了の事業。
なお、ポスト2020生物多様性枠組等も踏まえた後継組織の検討にあたっては、成果を踏まえ改善を進めていくこと。</t>
    <rPh sb="6" eb="8">
      <t>シュウリョウ</t>
    </rPh>
    <rPh sb="9" eb="11">
      <t>ジギョウ</t>
    </rPh>
    <rPh sb="23" eb="25">
      <t>セイブツ</t>
    </rPh>
    <rPh sb="25" eb="28">
      <t>タヨウセイ</t>
    </rPh>
    <rPh sb="28" eb="31">
      <t>ワクグミナド</t>
    </rPh>
    <rPh sb="32" eb="33">
      <t>フ</t>
    </rPh>
    <rPh sb="36" eb="38">
      <t>コウケイ</t>
    </rPh>
    <rPh sb="38" eb="40">
      <t>ソシキ</t>
    </rPh>
    <rPh sb="41" eb="43">
      <t>ケントウ</t>
    </rPh>
    <rPh sb="50" eb="52">
      <t>セイカ</t>
    </rPh>
    <rPh sb="53" eb="54">
      <t>フ</t>
    </rPh>
    <rPh sb="56" eb="58">
      <t>カイゼン</t>
    </rPh>
    <rPh sb="59" eb="60">
      <t>スス</t>
    </rPh>
    <phoneticPr fontId="5"/>
  </si>
  <si>
    <t>保護地域の管理水準の向上のため、事業の効率性を検討し、適切な予算執行に努めること。また、一者応札となっている契約があるため、一者応札の改善に向けた取り組みを検討すること。</t>
    <rPh sb="7" eb="9">
      <t>スイジュン</t>
    </rPh>
    <rPh sb="10" eb="12">
      <t>コウジョウ</t>
    </rPh>
    <rPh sb="27" eb="29">
      <t>テキセツ</t>
    </rPh>
    <rPh sb="30" eb="32">
      <t>ヨサン</t>
    </rPh>
    <rPh sb="32" eb="34">
      <t>シッコウ</t>
    </rPh>
    <rPh sb="35" eb="36">
      <t>ツト</t>
    </rPh>
    <phoneticPr fontId="3"/>
  </si>
  <si>
    <t>引き続き、事業者、自治体、住民等の多様な主体間連携・協働促進を図る等、効率的な事業実施に努めること。また、一者応札の改善に向けた取り組みを検討すること。</t>
    <rPh sb="0" eb="1">
      <t>ヒ</t>
    </rPh>
    <rPh sb="2" eb="3">
      <t>ツヅ</t>
    </rPh>
    <rPh sb="33" eb="34">
      <t>トウ</t>
    </rPh>
    <phoneticPr fontId="5"/>
  </si>
  <si>
    <t>サンゴ礁生態系の保全を促進するため、事業を効率的かつ計画的に実施し、適切な予算執行に努めるとともに、一者応札となっている契約があるため、一者応札の改善に向けた取り組みを検討すること。</t>
    <rPh sb="3" eb="4">
      <t>ショウ</t>
    </rPh>
    <rPh sb="4" eb="7">
      <t>セイタイケイ</t>
    </rPh>
    <rPh sb="8" eb="10">
      <t>ホゼン</t>
    </rPh>
    <rPh sb="11" eb="13">
      <t>ソクシン</t>
    </rPh>
    <rPh sb="18" eb="20">
      <t>ジギョウ</t>
    </rPh>
    <rPh sb="21" eb="24">
      <t>コウリツテキ</t>
    </rPh>
    <rPh sb="26" eb="29">
      <t>ケイカクテキ</t>
    </rPh>
    <rPh sb="30" eb="32">
      <t>ジッシ</t>
    </rPh>
    <phoneticPr fontId="3"/>
  </si>
  <si>
    <t>湿地生態系の保全及び渡り鳥の保全等を推進するため、効率的かつ計画的な実施に努めること。また、一者応札となっている契約があるため、一者応札の改善に向けた取り組みを検討すること。</t>
    <rPh sb="0" eb="2">
      <t>シッチ</t>
    </rPh>
    <rPh sb="2" eb="5">
      <t>セイタイケイ</t>
    </rPh>
    <rPh sb="6" eb="8">
      <t>ホゼン</t>
    </rPh>
    <rPh sb="8" eb="9">
      <t>オヨ</t>
    </rPh>
    <rPh sb="10" eb="11">
      <t>ワタ</t>
    </rPh>
    <rPh sb="12" eb="13">
      <t>ドリ</t>
    </rPh>
    <rPh sb="14" eb="16">
      <t>ホゼン</t>
    </rPh>
    <rPh sb="16" eb="17">
      <t>トウ</t>
    </rPh>
    <rPh sb="18" eb="20">
      <t>スイシン</t>
    </rPh>
    <rPh sb="34" eb="36">
      <t>ジッシ</t>
    </rPh>
    <rPh sb="37" eb="38">
      <t>ツト</t>
    </rPh>
    <phoneticPr fontId="5"/>
  </si>
  <si>
    <t>引き続き、効果的・効率的な事業の実施に努めること。なお、一者応札となっている契約があるため、一者応札の改善に向けた取り組みを検討すること。</t>
    <rPh sb="0" eb="1">
      <t>ヒ</t>
    </rPh>
    <rPh sb="2" eb="3">
      <t>ツヅ</t>
    </rPh>
    <rPh sb="5" eb="8">
      <t>コウカテキ</t>
    </rPh>
    <rPh sb="9" eb="12">
      <t>コウリツテキ</t>
    </rPh>
    <rPh sb="13" eb="15">
      <t>ジギョウ</t>
    </rPh>
    <rPh sb="16" eb="18">
      <t>ジッシ</t>
    </rPh>
    <rPh sb="19" eb="20">
      <t>ツト</t>
    </rPh>
    <phoneticPr fontId="5"/>
  </si>
  <si>
    <t>引き続き、システムの利便性の向上を検討するとともに、効率的なシステムの維持管理に努めること。</t>
    <rPh sb="0" eb="1">
      <t>ヒ</t>
    </rPh>
    <rPh sb="2" eb="3">
      <t>ツヅ</t>
    </rPh>
    <rPh sb="10" eb="13">
      <t>リベンセイ</t>
    </rPh>
    <rPh sb="14" eb="16">
      <t>コウジョウ</t>
    </rPh>
    <rPh sb="17" eb="19">
      <t>ケントウ</t>
    </rPh>
    <phoneticPr fontId="5"/>
  </si>
  <si>
    <t>本事業で得られた知見等を政策立案に活用するため、効果的・効率的な事業の実施に努めること。また、一者応札となっている契約があるため、一者応札の改善に向けた取り組みを検討すること。</t>
    <rPh sb="0" eb="1">
      <t>ホン</t>
    </rPh>
    <rPh sb="1" eb="3">
      <t>ジギョウ</t>
    </rPh>
    <rPh sb="10" eb="11">
      <t>トウ</t>
    </rPh>
    <rPh sb="12" eb="14">
      <t>セイサク</t>
    </rPh>
    <rPh sb="14" eb="16">
      <t>リツアン</t>
    </rPh>
    <rPh sb="17" eb="19">
      <t>カツヨウ</t>
    </rPh>
    <phoneticPr fontId="3"/>
  </si>
  <si>
    <t>事業の成果を把握検証し、事業の見直し等を検討した上で効率的かつ効果的に予算執行に努めること。なお、地域連携保全活動計画作成地域数が目標を下回っているため、引き続き自治体等の取組みの支援等により、成果目標の達成に努めること。</t>
    <rPh sb="0" eb="2">
      <t>ジギョウ</t>
    </rPh>
    <rPh sb="3" eb="5">
      <t>セイカ</t>
    </rPh>
    <rPh sb="6" eb="8">
      <t>ハアアク</t>
    </rPh>
    <rPh sb="8" eb="10">
      <t>ケンショウ</t>
    </rPh>
    <rPh sb="12" eb="14">
      <t>ジギョウ</t>
    </rPh>
    <rPh sb="15" eb="17">
      <t>ミナヲ</t>
    </rPh>
    <rPh sb="18" eb="19">
      <t>トウ</t>
    </rPh>
    <rPh sb="20" eb="22">
      <t>ケントウ</t>
    </rPh>
    <rPh sb="24" eb="25">
      <t>ウエ</t>
    </rPh>
    <rPh sb="26" eb="28">
      <t>コウリツ</t>
    </rPh>
    <rPh sb="28" eb="29">
      <t>テキ</t>
    </rPh>
    <rPh sb="31" eb="33">
      <t>コウカ</t>
    </rPh>
    <rPh sb="33" eb="34">
      <t>テキ</t>
    </rPh>
    <rPh sb="35" eb="37">
      <t>ヨサン</t>
    </rPh>
    <rPh sb="37" eb="39">
      <t>シッコウ</t>
    </rPh>
    <rPh sb="40" eb="41">
      <t>ツト</t>
    </rPh>
    <rPh sb="65" eb="67">
      <t>モクヒョウ</t>
    </rPh>
    <rPh sb="68" eb="70">
      <t>シタマワ</t>
    </rPh>
    <rPh sb="77" eb="78">
      <t>ヒ</t>
    </rPh>
    <rPh sb="79" eb="80">
      <t>ツヅ</t>
    </rPh>
    <rPh sb="97" eb="99">
      <t>セイカ</t>
    </rPh>
    <rPh sb="99" eb="101">
      <t>モクヒョウ</t>
    </rPh>
    <rPh sb="102" eb="104">
      <t>タッセイ</t>
    </rPh>
    <rPh sb="105" eb="106">
      <t>ツト</t>
    </rPh>
    <phoneticPr fontId="5"/>
  </si>
  <si>
    <t>地域の自然再生の取組を推進するための自然再生協議会設立に向けて、引き続き事業の必要性や効果を検討した上で、効率的な予算の執行に努めること。</t>
    <rPh sb="0" eb="2">
      <t>チイキ</t>
    </rPh>
    <rPh sb="3" eb="5">
      <t>シゼン</t>
    </rPh>
    <rPh sb="5" eb="7">
      <t>サイセイ</t>
    </rPh>
    <rPh sb="8" eb="10">
      <t>トリクミ</t>
    </rPh>
    <rPh sb="11" eb="13">
      <t>スイシン</t>
    </rPh>
    <rPh sb="32" eb="33">
      <t>ヒ</t>
    </rPh>
    <rPh sb="34" eb="35">
      <t>ツヅ</t>
    </rPh>
    <rPh sb="36" eb="38">
      <t>ジギョウ</t>
    </rPh>
    <rPh sb="39" eb="42">
      <t>ヒツヨウセイ</t>
    </rPh>
    <rPh sb="43" eb="45">
      <t>コウカ</t>
    </rPh>
    <rPh sb="46" eb="48">
      <t>ケントウ</t>
    </rPh>
    <rPh sb="50" eb="51">
      <t>ウエ</t>
    </rPh>
    <rPh sb="53" eb="55">
      <t>コウリツ</t>
    </rPh>
    <rPh sb="55" eb="56">
      <t>テキ</t>
    </rPh>
    <rPh sb="57" eb="59">
      <t>ヨサン</t>
    </rPh>
    <rPh sb="60" eb="62">
      <t>シッコウ</t>
    </rPh>
    <rPh sb="63" eb="64">
      <t>ツト</t>
    </rPh>
    <phoneticPr fontId="5"/>
  </si>
  <si>
    <t>引き続き、自然環境の保護と公園利用の両立を図るため、地元関係者との調整等を行いながら、成果目標の達成に向けた適切な事業実施に努めること。また、一者応札の改善に向けた取り組みを検討すること。</t>
    <rPh sb="0" eb="1">
      <t>ヒ</t>
    </rPh>
    <rPh sb="2" eb="3">
      <t>ツヅ</t>
    </rPh>
    <rPh sb="37" eb="38">
      <t>オコナ</t>
    </rPh>
    <phoneticPr fontId="5"/>
  </si>
  <si>
    <t>引き続き、ガイドツアーや自然体験プログラムの実施等を行いながら、成果目標の達成に向けた適切な事業実施に努めること。また、一者応札の改善に向けた取り組みを検討すること。</t>
    <rPh sb="24" eb="25">
      <t>トウ</t>
    </rPh>
    <phoneticPr fontId="5"/>
  </si>
  <si>
    <t>環境配慮型トイレ等を導入した施設数が成果目標に達していないため、整備が計画通り進まない原因の検証と今後のあり方を検討し、環境配慮型トイレの整備が着実に進むよう事業の改善を検討すること。</t>
    <rPh sb="0" eb="2">
      <t>カンキョウ</t>
    </rPh>
    <rPh sb="2" eb="5">
      <t>ハイリョガタ</t>
    </rPh>
    <rPh sb="8" eb="9">
      <t>トウ</t>
    </rPh>
    <rPh sb="10" eb="12">
      <t>ドウニュウ</t>
    </rPh>
    <rPh sb="14" eb="16">
      <t>シセツ</t>
    </rPh>
    <rPh sb="16" eb="17">
      <t>スウ</t>
    </rPh>
    <rPh sb="18" eb="20">
      <t>セイカ</t>
    </rPh>
    <rPh sb="20" eb="22">
      <t>モクヒョウ</t>
    </rPh>
    <rPh sb="23" eb="24">
      <t>タッ</t>
    </rPh>
    <phoneticPr fontId="5"/>
  </si>
  <si>
    <t>引き続き、自然体験のための多様なプログラムの充実等を図る等、効率的な事業実施に努めること。また、新型コロナウィルスの影響を踏まえた対応についても検討を行うとともに、一者応札の改善に向けた取り組みを検討すること。</t>
    <rPh sb="61" eb="62">
      <t>フ</t>
    </rPh>
    <rPh sb="65" eb="67">
      <t>タイオウ</t>
    </rPh>
    <rPh sb="72" eb="74">
      <t>ケントウ</t>
    </rPh>
    <rPh sb="75" eb="76">
      <t>オコナ</t>
    </rPh>
    <phoneticPr fontId="5"/>
  </si>
  <si>
    <t>引き続き、生物多様性保護の観点等から保護管理の強化を実施すべく、特定民有地買上事業を着実に実施すること。</t>
    <rPh sb="0" eb="1">
      <t>ヒ</t>
    </rPh>
    <rPh sb="2" eb="3">
      <t>ツヅ</t>
    </rPh>
    <rPh sb="5" eb="7">
      <t>セイブツ</t>
    </rPh>
    <rPh sb="7" eb="10">
      <t>タヨウセイ</t>
    </rPh>
    <rPh sb="10" eb="12">
      <t>ホゴ</t>
    </rPh>
    <rPh sb="13" eb="15">
      <t>カンテン</t>
    </rPh>
    <rPh sb="15" eb="16">
      <t>トウ</t>
    </rPh>
    <rPh sb="18" eb="20">
      <t>ホゴ</t>
    </rPh>
    <rPh sb="20" eb="22">
      <t>カンリ</t>
    </rPh>
    <rPh sb="23" eb="25">
      <t>キョウカ</t>
    </rPh>
    <rPh sb="26" eb="28">
      <t>ジッシ</t>
    </rPh>
    <rPh sb="42" eb="44">
      <t>チャクジツ</t>
    </rPh>
    <rPh sb="45" eb="47">
      <t>ジッシ</t>
    </rPh>
    <phoneticPr fontId="5"/>
  </si>
  <si>
    <t>鳥獣保護管理の担い手確保・育成を促進するとともに、引き続き、効果的・効率的な事業の実施に努めること。また、一者応札となっている契約があるため、一者応札の改善に向けた取り組みを検討すること。</t>
    <rPh sb="25" eb="26">
      <t>ヒ</t>
    </rPh>
    <rPh sb="27" eb="28">
      <t>ツヅ</t>
    </rPh>
    <rPh sb="30" eb="33">
      <t>コウカテキ</t>
    </rPh>
    <rPh sb="34" eb="37">
      <t>コウリツテキ</t>
    </rPh>
    <rPh sb="38" eb="40">
      <t>ジギョウ</t>
    </rPh>
    <rPh sb="41" eb="43">
      <t>ジッシ</t>
    </rPh>
    <rPh sb="44" eb="45">
      <t>ツト</t>
    </rPh>
    <phoneticPr fontId="5"/>
  </si>
  <si>
    <t>外部有識者の所見のとおり、世界自然遺産は極めて貴重な国内の自然でもあり、地方にとって貴重な観光資源にもあるため、万全の保全に努めること。</t>
    <rPh sb="0" eb="2">
      <t>ガイブ</t>
    </rPh>
    <rPh sb="2" eb="5">
      <t>ユウシキシャ</t>
    </rPh>
    <rPh sb="6" eb="8">
      <t>ショケン</t>
    </rPh>
    <phoneticPr fontId="5"/>
  </si>
  <si>
    <t>引き続き、政府実行計画に係る調査に必要な執行額の妥当性が検証できる指標の設定を検討するとともに、一者応札の改善に向けた取組に努めること。</t>
    <rPh sb="0" eb="1">
      <t>ヒ</t>
    </rPh>
    <rPh sb="2" eb="3">
      <t>ツヅ</t>
    </rPh>
    <rPh sb="5" eb="7">
      <t>セイフ</t>
    </rPh>
    <rPh sb="7" eb="9">
      <t>ジッコウ</t>
    </rPh>
    <rPh sb="9" eb="11">
      <t>ケイカク</t>
    </rPh>
    <rPh sb="12" eb="13">
      <t>カカ</t>
    </rPh>
    <rPh sb="33" eb="35">
      <t>シヒョウ</t>
    </rPh>
    <rPh sb="36" eb="38">
      <t>セッテイ</t>
    </rPh>
    <rPh sb="39" eb="41">
      <t>ケントウ</t>
    </rPh>
    <rPh sb="48" eb="50">
      <t>イチシャ</t>
    </rPh>
    <rPh sb="50" eb="52">
      <t>オウサツ</t>
    </rPh>
    <rPh sb="53" eb="55">
      <t>カイゼン</t>
    </rPh>
    <rPh sb="56" eb="57">
      <t>ム</t>
    </rPh>
    <rPh sb="59" eb="61">
      <t>トリクミ</t>
    </rPh>
    <rPh sb="62" eb="63">
      <t>ツト</t>
    </rPh>
    <phoneticPr fontId="0"/>
  </si>
  <si>
    <t>引き続き、精度の高いインベントリを作成するとともに、成果目標の達成に向けた適切な事業実施に努めること。</t>
    <rPh sb="28" eb="30">
      <t>モクヒョウ</t>
    </rPh>
    <rPh sb="31" eb="33">
      <t>タッセイ</t>
    </rPh>
    <rPh sb="34" eb="35">
      <t>ム</t>
    </rPh>
    <rPh sb="37" eb="39">
      <t>テキセツ</t>
    </rPh>
    <rPh sb="40" eb="42">
      <t>ジギョウ</t>
    </rPh>
    <rPh sb="42" eb="44">
      <t>ジッシ</t>
    </rPh>
    <rPh sb="45" eb="46">
      <t>ツト</t>
    </rPh>
    <phoneticPr fontId="0"/>
  </si>
  <si>
    <t>引き続き、我が国の長期戦略検討に資する調査や諸外国との情報交換により成果目標の達成に向けた適切な事業実施に努めること。また、一者応札の改善に向けた取組に努めること。</t>
    <rPh sb="0" eb="1">
      <t>ヒ</t>
    </rPh>
    <rPh sb="2" eb="3">
      <t>ツヅ</t>
    </rPh>
    <rPh sb="5" eb="6">
      <t>ワ</t>
    </rPh>
    <rPh sb="7" eb="8">
      <t>クニ</t>
    </rPh>
    <rPh sb="9" eb="11">
      <t>チョウキ</t>
    </rPh>
    <rPh sb="11" eb="13">
      <t>センリャク</t>
    </rPh>
    <rPh sb="13" eb="15">
      <t>ケントウ</t>
    </rPh>
    <rPh sb="16" eb="17">
      <t>シ</t>
    </rPh>
    <rPh sb="19" eb="21">
      <t>チョウサ</t>
    </rPh>
    <rPh sb="22" eb="25">
      <t>ショガイコク</t>
    </rPh>
    <rPh sb="27" eb="29">
      <t>ジョウホウ</t>
    </rPh>
    <rPh sb="29" eb="31">
      <t>コウカン</t>
    </rPh>
    <rPh sb="34" eb="36">
      <t>セイカ</t>
    </rPh>
    <rPh sb="36" eb="38">
      <t>モクヒョウ</t>
    </rPh>
    <rPh sb="39" eb="41">
      <t>タッセイ</t>
    </rPh>
    <rPh sb="42" eb="43">
      <t>ム</t>
    </rPh>
    <rPh sb="45" eb="47">
      <t>テキセツ</t>
    </rPh>
    <rPh sb="48" eb="50">
      <t>ジギョウ</t>
    </rPh>
    <rPh sb="50" eb="52">
      <t>ジッシ</t>
    </rPh>
    <rPh sb="53" eb="54">
      <t>ツト</t>
    </rPh>
    <rPh sb="62" eb="64">
      <t>イチシャ</t>
    </rPh>
    <rPh sb="64" eb="66">
      <t>オウサツ</t>
    </rPh>
    <rPh sb="67" eb="69">
      <t>カイゼン</t>
    </rPh>
    <rPh sb="70" eb="71">
      <t>ム</t>
    </rPh>
    <rPh sb="73" eb="75">
      <t>トリクミ</t>
    </rPh>
    <rPh sb="76" eb="77">
      <t>ツト</t>
    </rPh>
    <phoneticPr fontId="0"/>
  </si>
  <si>
    <t>令和２年度で終了の事業。
当該事業の成果を十分に検証し、後継事業へ活用すること。</t>
    <rPh sb="0" eb="2">
      <t>レイワ</t>
    </rPh>
    <rPh sb="3" eb="5">
      <t>ネンド</t>
    </rPh>
    <rPh sb="6" eb="8">
      <t>シュウリョウ</t>
    </rPh>
    <rPh sb="9" eb="11">
      <t>ジギョウ</t>
    </rPh>
    <rPh sb="28" eb="30">
      <t>コウケイ</t>
    </rPh>
    <phoneticPr fontId="0"/>
  </si>
  <si>
    <t>CO2排出削減量の実績が目標を下回っているため、成果目標の見直しを検討すること。</t>
    <rPh sb="3" eb="5">
      <t>ハイシュツ</t>
    </rPh>
    <rPh sb="5" eb="7">
      <t>サクゲン</t>
    </rPh>
    <rPh sb="7" eb="8">
      <t>リョウ</t>
    </rPh>
    <rPh sb="9" eb="11">
      <t>ジッセキ</t>
    </rPh>
    <rPh sb="12" eb="14">
      <t>モクヒョウ</t>
    </rPh>
    <rPh sb="15" eb="17">
      <t>シタマワ</t>
    </rPh>
    <rPh sb="24" eb="26">
      <t>セイカ</t>
    </rPh>
    <rPh sb="26" eb="28">
      <t>モクヒョウ</t>
    </rPh>
    <rPh sb="29" eb="31">
      <t>ミナオ</t>
    </rPh>
    <rPh sb="33" eb="35">
      <t>ケントウ</t>
    </rPh>
    <phoneticPr fontId="0"/>
  </si>
  <si>
    <t>地域循環共生圏の創造を強力に推進するため、引き続き地域循環共生圏づくりプラットフォームを構築等の業務を効果的に実施するよう努めること。また、一者応札の改善に向けた取り組みを検討すること。</t>
    <rPh sb="21" eb="22">
      <t>ヒ</t>
    </rPh>
    <rPh sb="23" eb="24">
      <t>ツヅ</t>
    </rPh>
    <rPh sb="46" eb="47">
      <t>トウ</t>
    </rPh>
    <rPh sb="48" eb="50">
      <t>ギョウム</t>
    </rPh>
    <phoneticPr fontId="0"/>
  </si>
  <si>
    <t>引き続き、パートナーシップ促進のための重要な課題について、セミナー・ワークショップの開催等を行い、全国でのパートナーシップ形成を促す取組を効果的・効率的に実施するよう努めること。</t>
    <rPh sb="0" eb="1">
      <t>ヒ</t>
    </rPh>
    <rPh sb="2" eb="3">
      <t>ツヅ</t>
    </rPh>
    <rPh sb="44" eb="45">
      <t>トウ</t>
    </rPh>
    <rPh sb="46" eb="47">
      <t>オコナ</t>
    </rPh>
    <rPh sb="66" eb="68">
      <t>トリクミ</t>
    </rPh>
    <rPh sb="69" eb="72">
      <t>コウカテキ</t>
    </rPh>
    <rPh sb="73" eb="76">
      <t>コウリツテキ</t>
    </rPh>
    <rPh sb="77" eb="79">
      <t>ジッシ</t>
    </rPh>
    <rPh sb="83" eb="84">
      <t>ツト</t>
    </rPh>
    <phoneticPr fontId="0"/>
  </si>
  <si>
    <t>環境政策に関するNPOや企業との意見交換会を各地域での実施や、各地方環境パートナーシップオフィスのネットワーク化等、引き続き、当該事業を推進すること。</t>
    <rPh sb="27" eb="29">
      <t>ジッシ</t>
    </rPh>
    <rPh sb="56" eb="57">
      <t>トウ</t>
    </rPh>
    <phoneticPr fontId="0"/>
  </si>
  <si>
    <t>本拠出金については、支出先が決定していることから、使途等の確認を行い、必要な金額を予算要求に反映させること。</t>
  </si>
  <si>
    <t>引き続き、外部機関との連携を強めつつ、出資案件のモニタリングを通じて進捗管理を図りながら、成果目標の達成に向けて適切な事業実施に努めること。</t>
    <rPh sb="0" eb="1">
      <t>ヒ</t>
    </rPh>
    <rPh sb="2" eb="3">
      <t>ツヅ</t>
    </rPh>
    <rPh sb="19" eb="21">
      <t>シュッシ</t>
    </rPh>
    <rPh sb="21" eb="23">
      <t>アンケン</t>
    </rPh>
    <rPh sb="31" eb="32">
      <t>ツウ</t>
    </rPh>
    <rPh sb="34" eb="36">
      <t>シンチョク</t>
    </rPh>
    <rPh sb="36" eb="38">
      <t>カンリ</t>
    </rPh>
    <rPh sb="39" eb="40">
      <t>ハカ</t>
    </rPh>
    <phoneticPr fontId="0"/>
  </si>
  <si>
    <t>引き続き、環境教育の推進のため、環境教育を行う教職員等の資質向上のための措置、体験の機会の場の認定促進等による体験活動を通じた理解と関心を深めるための措置等を効果的・効率的に実施すること。</t>
    <rPh sb="0" eb="1">
      <t>ヒ</t>
    </rPh>
    <rPh sb="2" eb="3">
      <t>ツヅ</t>
    </rPh>
    <rPh sb="5" eb="7">
      <t>カンキョウ</t>
    </rPh>
    <rPh sb="7" eb="9">
      <t>キョウイク</t>
    </rPh>
    <rPh sb="10" eb="12">
      <t>スイシン</t>
    </rPh>
    <rPh sb="79" eb="82">
      <t>コウカテキ</t>
    </rPh>
    <rPh sb="83" eb="86">
      <t>コウリツテキ</t>
    </rPh>
    <rPh sb="87" eb="89">
      <t>ジッシ</t>
    </rPh>
    <phoneticPr fontId="0"/>
  </si>
  <si>
    <t>環境基本計画の策定スケジュール等を考慮し、今後さらに成果目標を高め、事業目的の達成に努めること。</t>
  </si>
  <si>
    <t>引き続き、環境影響評価制度の円滑な実施に必要な知見・技術等に係る専門性を有する人材を育成するための研修等を適切に実施すること。また、支出先の選定に当たっては、一者応札の改善に向けた取り組みを検討すること。</t>
    <rPh sb="0" eb="1">
      <t>ヒ</t>
    </rPh>
    <rPh sb="2" eb="3">
      <t>ツヅ</t>
    </rPh>
    <rPh sb="53" eb="55">
      <t>テキセツ</t>
    </rPh>
    <rPh sb="56" eb="58">
      <t>ジッシ</t>
    </rPh>
    <phoneticPr fontId="0"/>
  </si>
  <si>
    <t>引き続き、新規指定金融機関の増加につながるよう金融機関への周知を行いながら適切な事業実施に努めること。</t>
    <rPh sb="0" eb="1">
      <t>ヒ</t>
    </rPh>
    <rPh sb="2" eb="3">
      <t>ツヅ</t>
    </rPh>
    <rPh sb="32" eb="33">
      <t>オコナ</t>
    </rPh>
    <rPh sb="37" eb="39">
      <t>テキセツ</t>
    </rPh>
    <phoneticPr fontId="0"/>
  </si>
  <si>
    <t>令和３年度限りの経費とする。
外部有識者の所見を踏まえて、本事業で得られた知見を今後の関連する政策に活用できるよう努めること。</t>
    <rPh sb="0" eb="2">
      <t>レイワ</t>
    </rPh>
    <rPh sb="3" eb="5">
      <t>ネンド</t>
    </rPh>
    <rPh sb="5" eb="6">
      <t>カギ</t>
    </rPh>
    <rPh sb="8" eb="10">
      <t>ケイヒ</t>
    </rPh>
    <rPh sb="15" eb="17">
      <t>ガイブ</t>
    </rPh>
    <rPh sb="17" eb="20">
      <t>ユウシキシャ</t>
    </rPh>
    <rPh sb="21" eb="23">
      <t>ショケン</t>
    </rPh>
    <rPh sb="24" eb="25">
      <t>フ</t>
    </rPh>
    <rPh sb="29" eb="30">
      <t>ホン</t>
    </rPh>
    <rPh sb="30" eb="32">
      <t>ジギョウ</t>
    </rPh>
    <rPh sb="33" eb="34">
      <t>エ</t>
    </rPh>
    <rPh sb="37" eb="39">
      <t>チケン</t>
    </rPh>
    <rPh sb="40" eb="42">
      <t>コンゴ</t>
    </rPh>
    <rPh sb="43" eb="45">
      <t>カンレン</t>
    </rPh>
    <rPh sb="47" eb="49">
      <t>セイサク</t>
    </rPh>
    <rPh sb="50" eb="52">
      <t>カツヨウ</t>
    </rPh>
    <rPh sb="57" eb="58">
      <t>ツト</t>
    </rPh>
    <phoneticPr fontId="0"/>
  </si>
  <si>
    <t>引き続き、温室効果ガス排出量の集計、公表を行い適切な制度運用を図るとともに、成果目標の達成に向けた効率的な事業実施に努めること。</t>
    <rPh sb="15" eb="17">
      <t>シュウケイ</t>
    </rPh>
    <rPh sb="21" eb="22">
      <t>オコナ</t>
    </rPh>
    <rPh sb="23" eb="25">
      <t>テキセツ</t>
    </rPh>
    <rPh sb="26" eb="28">
      <t>セイド</t>
    </rPh>
    <rPh sb="28" eb="30">
      <t>ウンヨウ</t>
    </rPh>
    <rPh sb="31" eb="32">
      <t>ハカ</t>
    </rPh>
    <rPh sb="49" eb="51">
      <t>コウリツ</t>
    </rPh>
    <rPh sb="51" eb="52">
      <t>テキ</t>
    </rPh>
    <phoneticPr fontId="0"/>
  </si>
  <si>
    <t>引き続きJ-クレジット制度のさらなる推進を図るため、成果目標の見直しを検討し、普及拡大に向けた適切な事業実施に努めること。</t>
    <rPh sb="11" eb="13">
      <t>セイド</t>
    </rPh>
    <rPh sb="18" eb="20">
      <t>スイシン</t>
    </rPh>
    <rPh sb="21" eb="22">
      <t>ハカ</t>
    </rPh>
    <rPh sb="31" eb="33">
      <t>ミナオ</t>
    </rPh>
    <rPh sb="35" eb="37">
      <t>ケントウ</t>
    </rPh>
    <rPh sb="41" eb="43">
      <t>カクダイ</t>
    </rPh>
    <rPh sb="44" eb="45">
      <t>ム</t>
    </rPh>
    <rPh sb="47" eb="49">
      <t>テキセツ</t>
    </rPh>
    <phoneticPr fontId="0"/>
  </si>
  <si>
    <t>引き続き、今後の政策立案に有効活用されるよう適切な事業実施に努め、コスト削減を図り効率的に取り組むこと。</t>
    <rPh sb="0" eb="1">
      <t>ヒ</t>
    </rPh>
    <rPh sb="2" eb="3">
      <t>ツヅ</t>
    </rPh>
    <rPh sb="22" eb="24">
      <t>テキセツ</t>
    </rPh>
    <rPh sb="25" eb="27">
      <t>ジギョウ</t>
    </rPh>
    <rPh sb="27" eb="29">
      <t>ジッシ</t>
    </rPh>
    <rPh sb="36" eb="38">
      <t>サクゲン</t>
    </rPh>
    <rPh sb="39" eb="40">
      <t>ハカ</t>
    </rPh>
    <rPh sb="41" eb="44">
      <t>コウリツテキ</t>
    </rPh>
    <rPh sb="45" eb="46">
      <t>ト</t>
    </rPh>
    <rPh sb="47" eb="48">
      <t>ク</t>
    </rPh>
    <phoneticPr fontId="0"/>
  </si>
  <si>
    <t>引き続き、家庭・業務部門における温室効果ガス約４割削減達成に向けて効果的な事業実施に努めること。</t>
    <rPh sb="0" eb="1">
      <t>ヒ</t>
    </rPh>
    <rPh sb="2" eb="3">
      <t>ツヅ</t>
    </rPh>
    <rPh sb="5" eb="7">
      <t>カテイ</t>
    </rPh>
    <rPh sb="8" eb="10">
      <t>ギョウム</t>
    </rPh>
    <rPh sb="10" eb="12">
      <t>ブモン</t>
    </rPh>
    <rPh sb="16" eb="18">
      <t>オンシツ</t>
    </rPh>
    <rPh sb="18" eb="20">
      <t>コウカ</t>
    </rPh>
    <rPh sb="22" eb="23">
      <t>ヤク</t>
    </rPh>
    <rPh sb="24" eb="25">
      <t>ワリ</t>
    </rPh>
    <rPh sb="25" eb="27">
      <t>サクゲン</t>
    </rPh>
    <rPh sb="27" eb="29">
      <t>タッセイ</t>
    </rPh>
    <rPh sb="30" eb="31">
      <t>ム</t>
    </rPh>
    <rPh sb="33" eb="36">
      <t>コウカテキ</t>
    </rPh>
    <rPh sb="37" eb="39">
      <t>ジギョウ</t>
    </rPh>
    <rPh sb="39" eb="41">
      <t>ジッシ</t>
    </rPh>
    <rPh sb="42" eb="43">
      <t>ツト</t>
    </rPh>
    <phoneticPr fontId="0"/>
  </si>
  <si>
    <t>不用率が高い状況が続いているが、活動実績等は目標に達している状況であるため、予算規模の妥当性について検討を行うこと。</t>
  </si>
  <si>
    <t>引き続き、これまでの検討成果を最大限に活用し、より効果的な対策案の作成に努めること。また、一者応札の改善に向けた取組にも努めること。</t>
    <rPh sb="0" eb="1">
      <t>ヒ</t>
    </rPh>
    <rPh sb="2" eb="3">
      <t>ツヅ</t>
    </rPh>
    <rPh sb="45" eb="46">
      <t>イチ</t>
    </rPh>
    <phoneticPr fontId="0"/>
  </si>
  <si>
    <t>令和２年度で終了の事業。
当該事業の成果を十分に検証し、得られた知見を今後の関連する政策に活用できるよう努めること。</t>
    <rPh sb="0" eb="2">
      <t>レイワ</t>
    </rPh>
    <rPh sb="3" eb="5">
      <t>ネンド</t>
    </rPh>
    <rPh sb="6" eb="8">
      <t>シュウリョウ</t>
    </rPh>
    <rPh sb="9" eb="11">
      <t>ジギョウ</t>
    </rPh>
    <phoneticPr fontId="0"/>
  </si>
  <si>
    <t>令和２年度で終了の事業。
当該事業の成果を十分に検証し、今後の新たな技術導入に係る事業へ活用すること。
また、一者応札の改善に向けた取り組みを検討すること。</t>
    <rPh sb="0" eb="2">
      <t>レイワ</t>
    </rPh>
    <rPh sb="3" eb="5">
      <t>ネンド</t>
    </rPh>
    <rPh sb="6" eb="8">
      <t>シュウリョウ</t>
    </rPh>
    <rPh sb="9" eb="11">
      <t>ジギョウ</t>
    </rPh>
    <phoneticPr fontId="0"/>
  </si>
  <si>
    <t>引き続き、環境影響評価法の対象事業や規模要件が適切かどうか等について必要な調査･検討を行いながら、成果目標の達成に向けた適切な事業実施に努めること。また、支出先の選定に当たっては、一者応札の改善に向けた取り組みを検討すること。</t>
  </si>
  <si>
    <t>引き続き、環境大臣意見を述べる際に必要な知見を収集、整理等を行いながら、成果目標の達成に向けた適切な事業実施に努めること。</t>
    <rPh sb="28" eb="29">
      <t>トウ</t>
    </rPh>
    <phoneticPr fontId="0"/>
  </si>
  <si>
    <t>引き続き、「環境研究・環境技術開発の推進戦略について」のフォローアップに向けた検討等を行いながら、成果目標の達成に向けた適切な事業実施に努めること。</t>
  </si>
  <si>
    <t>引き続き、 環境産業の市場規模・雇用規模調査および企業の成功要因等の調査・分析等を行いながら、成果目標の達成に向けた適切な事業実施に努めること。</t>
  </si>
  <si>
    <t>引き続き、本事業の進捗状況を適切に把握・管理し、成果目標の達成に向けた事業の効率的な実施に努めること。</t>
    <rPh sb="0" eb="1">
      <t>ヒ</t>
    </rPh>
    <rPh sb="2" eb="3">
      <t>ツヅ</t>
    </rPh>
    <rPh sb="5" eb="6">
      <t>ホン</t>
    </rPh>
    <rPh sb="6" eb="8">
      <t>ジギョウ</t>
    </rPh>
    <rPh sb="9" eb="11">
      <t>シンチョク</t>
    </rPh>
    <rPh sb="11" eb="13">
      <t>ジョウキョウ</t>
    </rPh>
    <rPh sb="14" eb="16">
      <t>テキセツ</t>
    </rPh>
    <rPh sb="17" eb="19">
      <t>ハアク</t>
    </rPh>
    <rPh sb="20" eb="22">
      <t>カンリ</t>
    </rPh>
    <rPh sb="26" eb="28">
      <t>モクヒョウ</t>
    </rPh>
    <rPh sb="29" eb="31">
      <t>タッセイ</t>
    </rPh>
    <rPh sb="32" eb="33">
      <t>ム</t>
    </rPh>
    <rPh sb="35" eb="37">
      <t>ジギョウ</t>
    </rPh>
    <rPh sb="38" eb="41">
      <t>コウリツテキ</t>
    </rPh>
    <rPh sb="42" eb="44">
      <t>ジッシ</t>
    </rPh>
    <rPh sb="45" eb="46">
      <t>ツト</t>
    </rPh>
    <phoneticPr fontId="0"/>
  </si>
  <si>
    <t>引き続き、事業の効果やCO2削減対策の有効性の検証等を行い、効率的な事業実施に努めること。また、一者応札の改善に向けた取組を検討すること。</t>
    <rPh sb="23" eb="25">
      <t>ケンショウ</t>
    </rPh>
    <rPh sb="25" eb="26">
      <t>トウ</t>
    </rPh>
    <rPh sb="27" eb="28">
      <t>オコナ</t>
    </rPh>
    <rPh sb="30" eb="33">
      <t>コウリツテキ</t>
    </rPh>
    <rPh sb="34" eb="36">
      <t>ジギョウ</t>
    </rPh>
    <rPh sb="36" eb="38">
      <t>ジッシ</t>
    </rPh>
    <rPh sb="39" eb="40">
      <t>ツト</t>
    </rPh>
    <rPh sb="62" eb="64">
      <t>ケントウ</t>
    </rPh>
    <phoneticPr fontId="0"/>
  </si>
  <si>
    <t>引き続き、他省との連携、外部有識者による委員会等を活用し、成果目標の達成に向けた事業の効率的な実施に努めること。</t>
    <rPh sb="0" eb="1">
      <t>ヒ</t>
    </rPh>
    <rPh sb="2" eb="3">
      <t>ツヅ</t>
    </rPh>
    <rPh sb="5" eb="7">
      <t>タショウ</t>
    </rPh>
    <rPh sb="9" eb="11">
      <t>レンケイ</t>
    </rPh>
    <rPh sb="12" eb="14">
      <t>ガイブ</t>
    </rPh>
    <rPh sb="14" eb="17">
      <t>ユウシキシャ</t>
    </rPh>
    <rPh sb="20" eb="23">
      <t>イインカイ</t>
    </rPh>
    <rPh sb="23" eb="24">
      <t>トウ</t>
    </rPh>
    <rPh sb="25" eb="27">
      <t>カツヨウ</t>
    </rPh>
    <rPh sb="31" eb="33">
      <t>モクヒョウ</t>
    </rPh>
    <rPh sb="34" eb="36">
      <t>タッセイ</t>
    </rPh>
    <rPh sb="37" eb="38">
      <t>ム</t>
    </rPh>
    <rPh sb="40" eb="42">
      <t>ジギョウ</t>
    </rPh>
    <rPh sb="43" eb="46">
      <t>コウリツテキ</t>
    </rPh>
    <rPh sb="47" eb="49">
      <t>ジッシ</t>
    </rPh>
    <rPh sb="50" eb="51">
      <t>ツト</t>
    </rPh>
    <phoneticPr fontId="0"/>
  </si>
  <si>
    <t>引き続き、計画的かつ効率的な整備管理を行うとともに、地元等との相乗効果が生まれるよう連携を図りながら実施すること。</t>
    <rPh sb="0" eb="1">
      <t>ヒ</t>
    </rPh>
    <rPh sb="2" eb="3">
      <t>ツヅ</t>
    </rPh>
    <rPh sb="5" eb="7">
      <t>ケイカク</t>
    </rPh>
    <rPh sb="7" eb="8">
      <t>テキ</t>
    </rPh>
    <rPh sb="10" eb="12">
      <t>コウリツ</t>
    </rPh>
    <rPh sb="12" eb="13">
      <t>テキ</t>
    </rPh>
    <rPh sb="14" eb="16">
      <t>セイビ</t>
    </rPh>
    <rPh sb="16" eb="18">
      <t>カンリ</t>
    </rPh>
    <rPh sb="19" eb="20">
      <t>オコナ</t>
    </rPh>
    <rPh sb="26" eb="28">
      <t>ジモト</t>
    </rPh>
    <rPh sb="28" eb="29">
      <t>トウ</t>
    </rPh>
    <rPh sb="31" eb="33">
      <t>ソウジョウ</t>
    </rPh>
    <rPh sb="33" eb="35">
      <t>コウカ</t>
    </rPh>
    <rPh sb="36" eb="37">
      <t>ウ</t>
    </rPh>
    <rPh sb="42" eb="44">
      <t>レンケイ</t>
    </rPh>
    <rPh sb="45" eb="46">
      <t>ハカ</t>
    </rPh>
    <rPh sb="50" eb="52">
      <t>ジッシ</t>
    </rPh>
    <phoneticPr fontId="5"/>
  </si>
  <si>
    <t>引き続き、着実に成果を収められるよう調整を行いながら、成果目標の達成に向けた適切な事業実施に努めること。</t>
    <phoneticPr fontId="5"/>
  </si>
  <si>
    <t>引き続き、地方環境事務所・関係自治体等との連携を密にとり、各種計画の策定を適切に行うこと。また、一者応札の改善に向けた取り組みを検討すること。</t>
    <rPh sb="0" eb="1">
      <t>ヒ</t>
    </rPh>
    <rPh sb="2" eb="3">
      <t>ツヅ</t>
    </rPh>
    <phoneticPr fontId="5"/>
  </si>
  <si>
    <t>引き続き、ワシントン条約及び種の保存法に対応するために必要な調査等を計画的かつ効果的に執行するよう努めること。また、一者応札となっている契約があるため、一者応札の改善に向けた取り組みを検討すること。</t>
    <rPh sb="0" eb="1">
      <t>ヒ</t>
    </rPh>
    <rPh sb="2" eb="3">
      <t>ツヅ</t>
    </rPh>
    <rPh sb="49" eb="50">
      <t>ツト</t>
    </rPh>
    <phoneticPr fontId="5"/>
  </si>
  <si>
    <t>引き続き、地域ニーズ等を把握した上で、効率的な事業実施に努めること。また、一者応札の改善に向けた取り組みを検討すること。</t>
    <rPh sb="0" eb="1">
      <t>ヒ</t>
    </rPh>
    <rPh sb="2" eb="3">
      <t>ツヅ</t>
    </rPh>
    <rPh sb="10" eb="11">
      <t>トウ</t>
    </rPh>
    <phoneticPr fontId="5"/>
  </si>
  <si>
    <t>引き続き、希少種の保全・保護等を着実に実施するため、効率的かつ効果的な事業の実施に努めること。また、一者応札となっている契約があるため、一者応札の改善に向けた取り組みを検討すること。</t>
    <rPh sb="0" eb="1">
      <t>ヒ</t>
    </rPh>
    <rPh sb="2" eb="3">
      <t>ツヅ</t>
    </rPh>
    <rPh sb="5" eb="8">
      <t>キショウシュ</t>
    </rPh>
    <rPh sb="9" eb="11">
      <t>ホゼン</t>
    </rPh>
    <rPh sb="12" eb="14">
      <t>ホゴ</t>
    </rPh>
    <rPh sb="14" eb="15">
      <t>トウ</t>
    </rPh>
    <rPh sb="16" eb="18">
      <t>チャクジツ</t>
    </rPh>
    <rPh sb="19" eb="21">
      <t>ジッシ</t>
    </rPh>
    <rPh sb="35" eb="37">
      <t>ジギョウ</t>
    </rPh>
    <rPh sb="38" eb="40">
      <t>ジッシ</t>
    </rPh>
    <phoneticPr fontId="5"/>
  </si>
  <si>
    <t>引き続き、侵略的外来種の意図的・非意図的な導入を防止、防除を推進するため、効果的かつ効率的に着実な事業の実施を図ること。また、一者応札となっている契約があるため、一者応札の改善に向けた取り組みを検討すること。</t>
    <rPh sb="0" eb="1">
      <t>ヒ</t>
    </rPh>
    <rPh sb="2" eb="3">
      <t>ツヅ</t>
    </rPh>
    <rPh sb="49" eb="51">
      <t>ジギョウ</t>
    </rPh>
    <phoneticPr fontId="5"/>
  </si>
  <si>
    <t>日中のトキ保護協力に関する基本的枠組みに基づき、引き続き技術協力を着実に実施し、得られた知見を今後のトキ保護事業等に役立てること。</t>
    <rPh sb="0" eb="2">
      <t>ニッチュウ</t>
    </rPh>
    <rPh sb="5" eb="7">
      <t>ホゴ</t>
    </rPh>
    <rPh sb="7" eb="9">
      <t>キョウリョク</t>
    </rPh>
    <rPh sb="10" eb="11">
      <t>カン</t>
    </rPh>
    <rPh sb="13" eb="15">
      <t>キホン</t>
    </rPh>
    <rPh sb="15" eb="16">
      <t>テキ</t>
    </rPh>
    <rPh sb="16" eb="18">
      <t>ワクグ</t>
    </rPh>
    <rPh sb="20" eb="21">
      <t>モト</t>
    </rPh>
    <rPh sb="24" eb="25">
      <t>ヒ</t>
    </rPh>
    <rPh sb="26" eb="27">
      <t>ツヅ</t>
    </rPh>
    <rPh sb="28" eb="30">
      <t>ギジュツ</t>
    </rPh>
    <rPh sb="30" eb="32">
      <t>キョウリョク</t>
    </rPh>
    <rPh sb="33" eb="35">
      <t>チャクジツ</t>
    </rPh>
    <rPh sb="36" eb="38">
      <t>ジッシ</t>
    </rPh>
    <rPh sb="40" eb="41">
      <t>エ</t>
    </rPh>
    <rPh sb="44" eb="46">
      <t>チケン</t>
    </rPh>
    <rPh sb="47" eb="49">
      <t>コンゴ</t>
    </rPh>
    <rPh sb="52" eb="54">
      <t>ホゴ</t>
    </rPh>
    <rPh sb="54" eb="56">
      <t>ジギョウ</t>
    </rPh>
    <rPh sb="56" eb="57">
      <t>トウ</t>
    </rPh>
    <rPh sb="58" eb="60">
      <t>ヤクダ</t>
    </rPh>
    <phoneticPr fontId="5"/>
  </si>
  <si>
    <t>引き続き、関係省庁との連携を密にし、実施体制のさらなる効率化を図る等、効率的な事業実施に努めること。また、一者応札の改善に向けた取り組みを検討すること。</t>
    <phoneticPr fontId="5"/>
  </si>
  <si>
    <t>カルタヘナ法に基づき、遺伝子組替え生物の使用等の規制を推進していくため、事業の効率性を検討し、適切な予算執行に努めること。また、一者応札となっている契約があるため、一者応札の改善に向けた取り組みを検討すること。</t>
    <rPh sb="5" eb="6">
      <t>ホウ</t>
    </rPh>
    <rPh sb="7" eb="8">
      <t>モト</t>
    </rPh>
    <rPh sb="11" eb="14">
      <t>イデンシ</t>
    </rPh>
    <rPh sb="14" eb="15">
      <t>ク</t>
    </rPh>
    <rPh sb="15" eb="16">
      <t>カ</t>
    </rPh>
    <rPh sb="17" eb="19">
      <t>セイブツ</t>
    </rPh>
    <rPh sb="20" eb="22">
      <t>シヨウ</t>
    </rPh>
    <rPh sb="22" eb="23">
      <t>トウ</t>
    </rPh>
    <rPh sb="24" eb="26">
      <t>キセイ</t>
    </rPh>
    <rPh sb="27" eb="29">
      <t>スイシン</t>
    </rPh>
    <rPh sb="36" eb="38">
      <t>ジギョウ</t>
    </rPh>
    <rPh sb="39" eb="42">
      <t>コウリツセイ</t>
    </rPh>
    <rPh sb="43" eb="45">
      <t>ケントウ</t>
    </rPh>
    <rPh sb="47" eb="49">
      <t>テキセツ</t>
    </rPh>
    <rPh sb="50" eb="52">
      <t>ヨサン</t>
    </rPh>
    <rPh sb="52" eb="54">
      <t>シッコウ</t>
    </rPh>
    <rPh sb="55" eb="56">
      <t>ツト</t>
    </rPh>
    <phoneticPr fontId="5"/>
  </si>
  <si>
    <t>引き続き、効果的な取り組み事例を横展開する体制の構築や、広域連携による捕獲体制の整備・確立を図る等、効率的な事業実施に努めること。</t>
    <phoneticPr fontId="5"/>
  </si>
  <si>
    <t>生息地等保護区の適切な保護管理を推進していくため、引き続き、効率的な予算の執行に努めること。また、一者応札となっている契約があるため、一者応札の改善に向けた取り組みを検討すること。</t>
    <rPh sb="0" eb="2">
      <t>セイソク</t>
    </rPh>
    <rPh sb="2" eb="3">
      <t>チ</t>
    </rPh>
    <rPh sb="3" eb="4">
      <t>トウ</t>
    </rPh>
    <rPh sb="4" eb="7">
      <t>ホゴク</t>
    </rPh>
    <rPh sb="8" eb="10">
      <t>テキセツ</t>
    </rPh>
    <rPh sb="11" eb="13">
      <t>ホゴ</t>
    </rPh>
    <rPh sb="13" eb="15">
      <t>カンリ</t>
    </rPh>
    <rPh sb="16" eb="18">
      <t>スイシン</t>
    </rPh>
    <rPh sb="25" eb="26">
      <t>ヒ</t>
    </rPh>
    <rPh sb="27" eb="28">
      <t>ツヅ</t>
    </rPh>
    <phoneticPr fontId="5"/>
  </si>
  <si>
    <t>引き続き、各地方環境事務所の執行状況、事業の進捗状況を随時把握し、事業の実効性を検討した上で、予算の効率的な執行に努めること。また、一者応札となっている契約があるため、一者応札の改善に向けた取り組みを検討すること。</t>
    <rPh sb="0" eb="1">
      <t>ヒ</t>
    </rPh>
    <rPh sb="2" eb="3">
      <t>ツヅ</t>
    </rPh>
    <rPh sb="6" eb="8">
      <t>チホウ</t>
    </rPh>
    <rPh sb="8" eb="10">
      <t>カンキョウ</t>
    </rPh>
    <rPh sb="33" eb="35">
      <t>ジギョウ</t>
    </rPh>
    <rPh sb="36" eb="38">
      <t>ジッコウ</t>
    </rPh>
    <rPh sb="38" eb="39">
      <t>セイ</t>
    </rPh>
    <rPh sb="40" eb="42">
      <t>ケントウ</t>
    </rPh>
    <rPh sb="44" eb="45">
      <t>ウエ</t>
    </rPh>
    <rPh sb="47" eb="49">
      <t>ヨサン</t>
    </rPh>
    <rPh sb="50" eb="52">
      <t>コウリツ</t>
    </rPh>
    <rPh sb="52" eb="53">
      <t>テキ</t>
    </rPh>
    <rPh sb="54" eb="56">
      <t>シッコウ</t>
    </rPh>
    <rPh sb="57" eb="58">
      <t>ツト</t>
    </rPh>
    <phoneticPr fontId="5"/>
  </si>
  <si>
    <t>外部有識者の所見のとおり、新型コロナの影響を踏まえた中長期を見据えた取組内容の大幅な見直しや各省間での縦割りを廃し、国立公園の自然環境保護と客数増大の両立を図ること。また、利用と保全につながる仕組みづくりのため、多様な利用者負担の仕組みづくりについて検討を行うこと。</t>
    <rPh sb="46" eb="48">
      <t>カクショウ</t>
    </rPh>
    <rPh sb="48" eb="49">
      <t>カン</t>
    </rPh>
    <rPh sb="78" eb="79">
      <t>ハカ</t>
    </rPh>
    <rPh sb="125" eb="127">
      <t>ケントウ</t>
    </rPh>
    <rPh sb="128" eb="129">
      <t>オコナ</t>
    </rPh>
    <phoneticPr fontId="5"/>
  </si>
  <si>
    <t>引き続き、知見や情報の共有や、各地の地方公共団体、民間団体等との連携を図る等、効率的な事業実施に努めること。また、成果指標と活動指標が限定的であることから、本事業の内容やアウトカムの全体が捉えられるように本事業の指標等が適切に設定されるよう検討すること。</t>
    <rPh sb="0" eb="1">
      <t>ヒ</t>
    </rPh>
    <rPh sb="2" eb="3">
      <t>ツヅ</t>
    </rPh>
    <rPh sb="29" eb="30">
      <t>トウ</t>
    </rPh>
    <rPh sb="32" eb="34">
      <t>レンケイ</t>
    </rPh>
    <phoneticPr fontId="5"/>
  </si>
  <si>
    <t>令和３年度限りの経費とする。
外部有識者の所見のとおり、潮流発電の開発についてCO2削減を含めた今後の見通しを検証するとともに、他省庁とのデマケを整理すること。</t>
    <rPh sb="0" eb="2">
      <t>レイワ</t>
    </rPh>
    <rPh sb="3" eb="5">
      <t>ネンド</t>
    </rPh>
    <rPh sb="5" eb="6">
      <t>カギ</t>
    </rPh>
    <rPh sb="8" eb="10">
      <t>ケイヒ</t>
    </rPh>
    <rPh sb="15" eb="17">
      <t>ガイブ</t>
    </rPh>
    <rPh sb="17" eb="20">
      <t>ユウシキシャ</t>
    </rPh>
    <rPh sb="21" eb="23">
      <t>ショケン</t>
    </rPh>
    <rPh sb="28" eb="30">
      <t>チョウリュウ</t>
    </rPh>
    <rPh sb="42" eb="44">
      <t>サクゲン</t>
    </rPh>
    <rPh sb="45" eb="46">
      <t>フク</t>
    </rPh>
    <rPh sb="48" eb="50">
      <t>コンゴ</t>
    </rPh>
    <rPh sb="51" eb="53">
      <t>ミトオ</t>
    </rPh>
    <rPh sb="55" eb="57">
      <t>ケンショウ</t>
    </rPh>
    <rPh sb="64" eb="67">
      <t>タショウチョウ</t>
    </rPh>
    <rPh sb="73" eb="75">
      <t>セイリ</t>
    </rPh>
    <phoneticPr fontId="0"/>
  </si>
  <si>
    <t>令和３年度限りの経費とする。
外部有識者の所見のとおり、窒化ガリウムの実用化に向けた今後の見通しを検証すること。</t>
    <rPh sb="0" eb="2">
      <t>レイワ</t>
    </rPh>
    <rPh sb="3" eb="5">
      <t>ネンド</t>
    </rPh>
    <rPh sb="5" eb="6">
      <t>カギ</t>
    </rPh>
    <rPh sb="8" eb="10">
      <t>ケイヒ</t>
    </rPh>
    <rPh sb="15" eb="17">
      <t>ガイブ</t>
    </rPh>
    <rPh sb="17" eb="20">
      <t>ユウシキシャ</t>
    </rPh>
    <rPh sb="21" eb="23">
      <t>ショケン</t>
    </rPh>
    <rPh sb="28" eb="30">
      <t>チッカ</t>
    </rPh>
    <rPh sb="35" eb="38">
      <t>ジツヨウカ</t>
    </rPh>
    <rPh sb="39" eb="40">
      <t>ム</t>
    </rPh>
    <rPh sb="42" eb="44">
      <t>コンゴ</t>
    </rPh>
    <rPh sb="45" eb="47">
      <t>ミトオ</t>
    </rPh>
    <rPh sb="49" eb="51">
      <t>ケンショウ</t>
    </rPh>
    <phoneticPr fontId="0"/>
  </si>
  <si>
    <t>令和２年度で終了の事業。
当該事業の成果を十分に検証し、得られた知見を今後の関連する政策に活用できるよう努めること。</t>
    <rPh sb="0" eb="2">
      <t>レイワ</t>
    </rPh>
    <rPh sb="3" eb="5">
      <t>ネンド</t>
    </rPh>
    <rPh sb="6" eb="8">
      <t>シュウリョウ</t>
    </rPh>
    <rPh sb="9" eb="11">
      <t>ジギョウ</t>
    </rPh>
    <phoneticPr fontId="2"/>
  </si>
  <si>
    <t>令和２年度で終了の事業。
当該事業の成果を十分に検証し、得られた知見を今後の関連する政策に活用できるよう努めること。</t>
    <rPh sb="0" eb="2">
      <t>レイワ</t>
    </rPh>
    <rPh sb="3" eb="5">
      <t>ネンド</t>
    </rPh>
    <rPh sb="6" eb="8">
      <t>シュウリョウ</t>
    </rPh>
    <rPh sb="9" eb="11">
      <t>ジギョウ</t>
    </rPh>
    <phoneticPr fontId="0"/>
  </si>
  <si>
    <t>引き続き、本事業の効果検証や拠出金の活用状況について把握し、効率的な事業実施に努めること。また、一者応札の改善に向けた取組を検討すること。</t>
    <rPh sb="5" eb="6">
      <t>ホン</t>
    </rPh>
    <rPh sb="11" eb="13">
      <t>ケンショウ</t>
    </rPh>
    <rPh sb="14" eb="17">
      <t>キョシュツキン</t>
    </rPh>
    <rPh sb="18" eb="20">
      <t>カツヨウ</t>
    </rPh>
    <rPh sb="20" eb="22">
      <t>ジョウキョウ</t>
    </rPh>
    <rPh sb="26" eb="28">
      <t>ハアク</t>
    </rPh>
    <rPh sb="30" eb="33">
      <t>コウリツテキ</t>
    </rPh>
    <rPh sb="34" eb="36">
      <t>ジギョウ</t>
    </rPh>
    <rPh sb="36" eb="38">
      <t>ジッシ</t>
    </rPh>
    <rPh sb="39" eb="40">
      <t>ツト</t>
    </rPh>
    <rPh sb="62" eb="64">
      <t>ケントウ</t>
    </rPh>
    <phoneticPr fontId="0"/>
  </si>
  <si>
    <t>引き続き、本事業の進捗状況を適切に把握・管理し、成果目標の達成に向けた事業の効率的な実施に努めること。
また、一者応札の改善に向けた取組を検討すること。</t>
    <rPh sb="0" eb="1">
      <t>ヒ</t>
    </rPh>
    <rPh sb="2" eb="3">
      <t>ツヅ</t>
    </rPh>
    <rPh sb="5" eb="6">
      <t>ホン</t>
    </rPh>
    <rPh sb="6" eb="8">
      <t>ジギョウ</t>
    </rPh>
    <rPh sb="9" eb="11">
      <t>シンチョク</t>
    </rPh>
    <rPh sb="11" eb="13">
      <t>ジョウキョウ</t>
    </rPh>
    <rPh sb="14" eb="16">
      <t>テキセツ</t>
    </rPh>
    <rPh sb="17" eb="19">
      <t>ハアク</t>
    </rPh>
    <rPh sb="20" eb="22">
      <t>カンリ</t>
    </rPh>
    <rPh sb="24" eb="26">
      <t>セイカ</t>
    </rPh>
    <rPh sb="26" eb="28">
      <t>モクヒョウ</t>
    </rPh>
    <rPh sb="29" eb="31">
      <t>タッセイ</t>
    </rPh>
    <rPh sb="32" eb="33">
      <t>ム</t>
    </rPh>
    <rPh sb="35" eb="37">
      <t>ジギョウ</t>
    </rPh>
    <rPh sb="38" eb="41">
      <t>コウリツテキ</t>
    </rPh>
    <rPh sb="42" eb="44">
      <t>ジッシ</t>
    </rPh>
    <rPh sb="45" eb="46">
      <t>ツト</t>
    </rPh>
    <rPh sb="66" eb="68">
      <t>トリクミ</t>
    </rPh>
    <phoneticPr fontId="0"/>
  </si>
  <si>
    <t>令和2年度</t>
  </si>
  <si>
    <t>令和２年度で終了の事業。
当該事業の成果を十分に検証し、得られた知見を今後類似事業や後継事業に活用できるよう努めること。</t>
    <rPh sb="0" eb="2">
      <t>レイワ</t>
    </rPh>
    <rPh sb="3" eb="5">
      <t>ネンド</t>
    </rPh>
    <rPh sb="6" eb="8">
      <t>シュウリョウ</t>
    </rPh>
    <rPh sb="9" eb="11">
      <t>ジギョウ</t>
    </rPh>
    <rPh sb="37" eb="39">
      <t>ルイジ</t>
    </rPh>
    <rPh sb="39" eb="41">
      <t>ジギョウ</t>
    </rPh>
    <rPh sb="42" eb="44">
      <t>コウケイ</t>
    </rPh>
    <rPh sb="44" eb="46">
      <t>ジギョウ</t>
    </rPh>
    <phoneticPr fontId="0"/>
  </si>
  <si>
    <t>令和３年度限りの経費とする。
外部有識者の所見のとおり、CO2削減費用の目標値と実績値に乖離がある原因について検証すること。</t>
    <rPh sb="0" eb="2">
      <t>レイワ</t>
    </rPh>
    <rPh sb="3" eb="5">
      <t>ネンド</t>
    </rPh>
    <rPh sb="5" eb="6">
      <t>カギ</t>
    </rPh>
    <rPh sb="8" eb="10">
      <t>ケイヒ</t>
    </rPh>
    <rPh sb="15" eb="17">
      <t>ガイブ</t>
    </rPh>
    <rPh sb="17" eb="20">
      <t>ユウシキシャ</t>
    </rPh>
    <rPh sb="21" eb="23">
      <t>ショケン</t>
    </rPh>
    <rPh sb="31" eb="33">
      <t>サクゲン</t>
    </rPh>
    <rPh sb="33" eb="35">
      <t>ヒヨウ</t>
    </rPh>
    <rPh sb="36" eb="38">
      <t>モクヒョウ</t>
    </rPh>
    <rPh sb="38" eb="39">
      <t>チ</t>
    </rPh>
    <rPh sb="40" eb="42">
      <t>ジッセキ</t>
    </rPh>
    <rPh sb="42" eb="43">
      <t>チ</t>
    </rPh>
    <rPh sb="44" eb="46">
      <t>カイリ</t>
    </rPh>
    <rPh sb="49" eb="51">
      <t>ゲンイン</t>
    </rPh>
    <rPh sb="55" eb="57">
      <t>ケンショウ</t>
    </rPh>
    <phoneticPr fontId="0"/>
  </si>
  <si>
    <t>引き続きテーマ選定方法や選定数を見直し、事業目的達成のために適切な事業実施に努めること。</t>
  </si>
  <si>
    <t>令和２年度で終了の事業。
当該事業の成果を十分に検証し、得られた知見を今後の関連する政策に活用できるよう努めること。</t>
  </si>
  <si>
    <t>事業のコスト等は常に点検しつつ、引き続き、着実に研究環境整備に努めること。また、一者応札の解消等、競争性を確保した調達となるように努めること。</t>
  </si>
  <si>
    <t>引き続き、契約手続審査委員会による事前審査等のチェック機能を働かせるとともに、一者応札の改善に向けた取り組みを行うこと。</t>
  </si>
  <si>
    <t>外部有識者の所見のとおり、コロナウイルスの影響化において、効果的な手法としてのオンライン化や、目標を達成するための効率的なネットワーク化等についての検討を行うこと。</t>
    <rPh sb="0" eb="2">
      <t>ガイブ</t>
    </rPh>
    <rPh sb="2" eb="5">
      <t>ユウシキシャ</t>
    </rPh>
    <rPh sb="6" eb="8">
      <t>ショケン</t>
    </rPh>
    <rPh sb="21" eb="23">
      <t>エイキョウ</t>
    </rPh>
    <rPh sb="23" eb="24">
      <t>カ</t>
    </rPh>
    <rPh sb="29" eb="32">
      <t>コウカテキ</t>
    </rPh>
    <rPh sb="33" eb="35">
      <t>シュホウ</t>
    </rPh>
    <rPh sb="44" eb="45">
      <t>カ</t>
    </rPh>
    <rPh sb="47" eb="49">
      <t>モクヒョウ</t>
    </rPh>
    <rPh sb="50" eb="52">
      <t>タッセイ</t>
    </rPh>
    <rPh sb="57" eb="60">
      <t>コウリツテキ</t>
    </rPh>
    <rPh sb="67" eb="68">
      <t>カ</t>
    </rPh>
    <rPh sb="68" eb="69">
      <t>トウ</t>
    </rPh>
    <rPh sb="74" eb="76">
      <t>ケントウ</t>
    </rPh>
    <rPh sb="77" eb="78">
      <t>オコナ</t>
    </rPh>
    <phoneticPr fontId="0"/>
  </si>
  <si>
    <t>CO2削減量が当初想定より低くなったメニューが見られた点について、想定と実績の比較・検証を十分に行い、検証結果を踏まえメニューの見直しを検討すること。</t>
    <rPh sb="3" eb="5">
      <t>サクゲン</t>
    </rPh>
    <rPh sb="5" eb="6">
      <t>リョウ</t>
    </rPh>
    <rPh sb="7" eb="9">
      <t>トウショ</t>
    </rPh>
    <rPh sb="9" eb="11">
      <t>ソウテイ</t>
    </rPh>
    <rPh sb="13" eb="14">
      <t>ヒク</t>
    </rPh>
    <rPh sb="23" eb="24">
      <t>ミ</t>
    </rPh>
    <rPh sb="27" eb="28">
      <t>テン</t>
    </rPh>
    <rPh sb="33" eb="35">
      <t>ソウテイ</t>
    </rPh>
    <rPh sb="36" eb="38">
      <t>ジッセキ</t>
    </rPh>
    <rPh sb="39" eb="41">
      <t>ヒカク</t>
    </rPh>
    <rPh sb="42" eb="44">
      <t>ケンショウ</t>
    </rPh>
    <rPh sb="45" eb="47">
      <t>ジュウブン</t>
    </rPh>
    <rPh sb="48" eb="49">
      <t>オコナ</t>
    </rPh>
    <rPh sb="51" eb="53">
      <t>ケンショウ</t>
    </rPh>
    <rPh sb="53" eb="55">
      <t>ケッカ</t>
    </rPh>
    <rPh sb="56" eb="57">
      <t>フ</t>
    </rPh>
    <rPh sb="64" eb="66">
      <t>ミナオ</t>
    </rPh>
    <rPh sb="68" eb="70">
      <t>ケントウ</t>
    </rPh>
    <phoneticPr fontId="0"/>
  </si>
  <si>
    <t>活動実績等が見込みに不足しており、成果実績が目標に見合っていない状況であるため、事業計画の見直しを含め、成果目標の達成に向けた適切な事業実施につとめること。
また、一者応札の改善に向けた取り組みを検討すること。</t>
    <rPh sb="6" eb="8">
      <t>ミコ</t>
    </rPh>
    <rPh sb="10" eb="12">
      <t>フソク</t>
    </rPh>
    <rPh sb="40" eb="42">
      <t>ジギョウ</t>
    </rPh>
    <rPh sb="42" eb="44">
      <t>ケイカク</t>
    </rPh>
    <rPh sb="45" eb="47">
      <t>ミナオ</t>
    </rPh>
    <rPh sb="49" eb="50">
      <t>フク</t>
    </rPh>
    <phoneticPr fontId="0"/>
  </si>
  <si>
    <t>引き続き、今年度の執行状況・検討状況に鑑みた更に効率的・効果的な執行を検討すること。</t>
    <rPh sb="5" eb="8">
      <t>コンネンド</t>
    </rPh>
    <rPh sb="9" eb="11">
      <t>シッコウ</t>
    </rPh>
    <rPh sb="11" eb="13">
      <t>ジョウキョウ</t>
    </rPh>
    <rPh sb="14" eb="16">
      <t>ケントウ</t>
    </rPh>
    <rPh sb="16" eb="18">
      <t>ジョウキョウ</t>
    </rPh>
    <rPh sb="19" eb="20">
      <t>カンガ</t>
    </rPh>
    <rPh sb="22" eb="23">
      <t>サラ</t>
    </rPh>
    <phoneticPr fontId="0"/>
  </si>
  <si>
    <t>執行率について現状40％程度の水準にとどまっているため、コンサルティング部門における補助金活用を増加させる方策の検討等を推進し、引き続き執行率の改善を図ること。</t>
    <rPh sb="48" eb="50">
      <t>ゾウカ</t>
    </rPh>
    <rPh sb="53" eb="55">
      <t>ホウサク</t>
    </rPh>
    <rPh sb="56" eb="58">
      <t>ケントウ</t>
    </rPh>
    <rPh sb="58" eb="59">
      <t>トウ</t>
    </rPh>
    <rPh sb="60" eb="62">
      <t>スイシン</t>
    </rPh>
    <rPh sb="64" eb="65">
      <t>ヒ</t>
    </rPh>
    <rPh sb="66" eb="67">
      <t>ツヅ</t>
    </rPh>
    <phoneticPr fontId="0"/>
  </si>
  <si>
    <t>引き続き、外部有識者の意見等も踏まえ、事業計画の効率化、コスト低減等に取り組み、効果的・効率的に事業が進むよう努めること。</t>
    <rPh sb="7" eb="10">
      <t>ユウシキシャ</t>
    </rPh>
    <rPh sb="35" eb="36">
      <t>ト</t>
    </rPh>
    <rPh sb="37" eb="38">
      <t>ク</t>
    </rPh>
    <phoneticPr fontId="5"/>
  </si>
  <si>
    <t>引き続き、外部専門家の意見等も踏まえ、事業計画の効率化、コスト低減等に取り組み、効果的・効率的に事業が進むよう努めること。</t>
    <rPh sb="35" eb="36">
      <t>ト</t>
    </rPh>
    <rPh sb="37" eb="38">
      <t>ク</t>
    </rPh>
    <phoneticPr fontId="5"/>
  </si>
  <si>
    <t>引き続き先進的な脱炭素化への取組のさらなる推進を図るため、成果目標の見直しを検討し、適切な事業実施に努めること。</t>
    <rPh sb="4" eb="7">
      <t>センシンテキ</t>
    </rPh>
    <rPh sb="8" eb="9">
      <t>ダツ</t>
    </rPh>
    <rPh sb="9" eb="11">
      <t>タンソ</t>
    </rPh>
    <rPh sb="11" eb="12">
      <t>カ</t>
    </rPh>
    <rPh sb="14" eb="16">
      <t>トリクミ</t>
    </rPh>
    <rPh sb="21" eb="23">
      <t>スイシン</t>
    </rPh>
    <rPh sb="24" eb="25">
      <t>ハカ</t>
    </rPh>
    <rPh sb="34" eb="36">
      <t>ミナオ</t>
    </rPh>
    <rPh sb="38" eb="40">
      <t>ケントウ</t>
    </rPh>
    <rPh sb="42" eb="44">
      <t>テキセツ</t>
    </rPh>
    <phoneticPr fontId="0"/>
  </si>
  <si>
    <t>令和２年度で終了の事業。
当該事業の成果を十分に検証し、後継事業へ活用すること。</t>
    <rPh sb="0" eb="2">
      <t>レイワ</t>
    </rPh>
    <rPh sb="3" eb="5">
      <t>ネンド</t>
    </rPh>
    <rPh sb="6" eb="8">
      <t>シュウリョウ</t>
    </rPh>
    <rPh sb="9" eb="11">
      <t>ジギョウ</t>
    </rPh>
    <rPh sb="28" eb="30">
      <t>コウケイ</t>
    </rPh>
    <rPh sb="30" eb="32">
      <t>ジギョウ</t>
    </rPh>
    <phoneticPr fontId="2"/>
  </si>
  <si>
    <t>執行率については一定の改善が見られるが、現状70%程度の水準にあるため、執行額等を踏まえて予算額を見直す等、引き続き改善方策を検討すること。</t>
    <rPh sb="0" eb="3">
      <t>シッコウリツ</t>
    </rPh>
    <rPh sb="8" eb="10">
      <t>イッテイ</t>
    </rPh>
    <rPh sb="11" eb="13">
      <t>カイゼン</t>
    </rPh>
    <rPh sb="14" eb="15">
      <t>ミ</t>
    </rPh>
    <rPh sb="20" eb="22">
      <t>ゲンジョウ</t>
    </rPh>
    <rPh sb="25" eb="27">
      <t>テイド</t>
    </rPh>
    <rPh sb="28" eb="30">
      <t>スイジュン</t>
    </rPh>
    <rPh sb="36" eb="38">
      <t>シッコウ</t>
    </rPh>
    <rPh sb="38" eb="39">
      <t>ガク</t>
    </rPh>
    <rPh sb="39" eb="40">
      <t>トウ</t>
    </rPh>
    <rPh sb="41" eb="42">
      <t>フ</t>
    </rPh>
    <rPh sb="45" eb="48">
      <t>ヨサンガク</t>
    </rPh>
    <rPh sb="49" eb="51">
      <t>ミナオ</t>
    </rPh>
    <rPh sb="52" eb="53">
      <t>トウ</t>
    </rPh>
    <rPh sb="54" eb="55">
      <t>ヒ</t>
    </rPh>
    <rPh sb="56" eb="57">
      <t>ツヅ</t>
    </rPh>
    <rPh sb="58" eb="60">
      <t>カイゼン</t>
    </rPh>
    <rPh sb="60" eb="62">
      <t>ホウサク</t>
    </rPh>
    <rPh sb="63" eb="65">
      <t>ケントウ</t>
    </rPh>
    <phoneticPr fontId="0"/>
  </si>
  <si>
    <t>引き続き、採択した実証事業の評価を適切に行い、成果目標の達成に向けた事業の効率的な実施に努めること。</t>
    <rPh sb="0" eb="1">
      <t>ヒ</t>
    </rPh>
    <rPh sb="2" eb="3">
      <t>ツヅ</t>
    </rPh>
    <rPh sb="5" eb="7">
      <t>サイタク</t>
    </rPh>
    <rPh sb="9" eb="11">
      <t>ジッショウ</t>
    </rPh>
    <rPh sb="11" eb="13">
      <t>ジギョウ</t>
    </rPh>
    <rPh sb="14" eb="16">
      <t>ヒョウカ</t>
    </rPh>
    <rPh sb="17" eb="19">
      <t>テキセツ</t>
    </rPh>
    <rPh sb="20" eb="21">
      <t>オコナ</t>
    </rPh>
    <rPh sb="25" eb="27">
      <t>モクヒョウ</t>
    </rPh>
    <rPh sb="28" eb="30">
      <t>タッセイ</t>
    </rPh>
    <rPh sb="31" eb="32">
      <t>ム</t>
    </rPh>
    <rPh sb="34" eb="36">
      <t>ジギョウ</t>
    </rPh>
    <rPh sb="37" eb="40">
      <t>コウリツテキ</t>
    </rPh>
    <rPh sb="41" eb="43">
      <t>ジッシ</t>
    </rPh>
    <rPh sb="44" eb="45">
      <t>ツト</t>
    </rPh>
    <phoneticPr fontId="0"/>
  </si>
  <si>
    <t>令和２年度で終了の事業。
当該事業の成果を十分に検証し、事業者へのフォローアップを含めて得られた知見を今後の関連する政策に活用できるよう努めること。</t>
    <rPh sb="0" eb="2">
      <t>レイワ</t>
    </rPh>
    <rPh sb="3" eb="5">
      <t>ネンド</t>
    </rPh>
    <rPh sb="6" eb="8">
      <t>シュウリョウ</t>
    </rPh>
    <rPh sb="9" eb="11">
      <t>ジギョウ</t>
    </rPh>
    <rPh sb="41" eb="42">
      <t>フク</t>
    </rPh>
    <phoneticPr fontId="2"/>
  </si>
  <si>
    <t>引き続き、日本の国際交渉における影響力強化、リーダーシップの発揮ができるよう努め、国際機関における幹部に占める邦人についても目標達成するよう努めること。</t>
    <rPh sb="0" eb="1">
      <t>ヒ</t>
    </rPh>
    <rPh sb="2" eb="3">
      <t>ツヅ</t>
    </rPh>
    <rPh sb="5" eb="7">
      <t>ニホン</t>
    </rPh>
    <rPh sb="8" eb="10">
      <t>コクサイ</t>
    </rPh>
    <rPh sb="19" eb="21">
      <t>キョウカ</t>
    </rPh>
    <rPh sb="38" eb="39">
      <t>ツト</t>
    </rPh>
    <rPh sb="64" eb="66">
      <t>タッセイ</t>
    </rPh>
    <rPh sb="70" eb="71">
      <t>ツト</t>
    </rPh>
    <phoneticPr fontId="0"/>
  </si>
  <si>
    <t>引き続き、我が国の環境技術の海外展開が促進されるよう、効果的かつ必要最低限の拠出を行うこと。</t>
    <rPh sb="0" eb="1">
      <t>ヒ</t>
    </rPh>
    <rPh sb="2" eb="3">
      <t>ツヅ</t>
    </rPh>
    <rPh sb="5" eb="6">
      <t>ワ</t>
    </rPh>
    <rPh sb="7" eb="8">
      <t>クニ</t>
    </rPh>
    <rPh sb="9" eb="11">
      <t>カンキョウ</t>
    </rPh>
    <rPh sb="11" eb="13">
      <t>ギジュツ</t>
    </rPh>
    <rPh sb="14" eb="16">
      <t>カイガイ</t>
    </rPh>
    <rPh sb="16" eb="18">
      <t>テンカイ</t>
    </rPh>
    <rPh sb="19" eb="21">
      <t>ソクシン</t>
    </rPh>
    <rPh sb="38" eb="40">
      <t>キョシュツ</t>
    </rPh>
    <phoneticPr fontId="0"/>
  </si>
  <si>
    <t>国民に身近な二次的自然である里地里山や湿地において、全国的な希少種の分布情報を収集すること等により、得られた情報が適切に活用されるよう、情報基盤の整備を進め、効率的・効果的に保全対策を実施すること。また、一者応札となっている契約があるため、一者応札の改善に向けた取り組みを検討すること。</t>
    <rPh sb="45" eb="46">
      <t>トウ</t>
    </rPh>
    <rPh sb="87" eb="91">
      <t>ホエンタイサク</t>
    </rPh>
    <rPh sb="92" eb="94">
      <t>ジッシ</t>
    </rPh>
    <phoneticPr fontId="0"/>
  </si>
  <si>
    <t>２Rの促進や国民の態度変容・行動喚起の促進事業等について、事業の実施状況に応じ、引き続き適切な活動指標の設定、活動実績の把握に努めること。
また、一者応札の改善に向けた取り組みを検討、実施すること。</t>
    <rPh sb="3" eb="5">
      <t>ソクシン</t>
    </rPh>
    <rPh sb="6" eb="8">
      <t>コクミン</t>
    </rPh>
    <rPh sb="9" eb="11">
      <t>タイド</t>
    </rPh>
    <rPh sb="11" eb="13">
      <t>ヘンヨウ</t>
    </rPh>
    <rPh sb="14" eb="16">
      <t>コウドウ</t>
    </rPh>
    <rPh sb="16" eb="18">
      <t>カンキ</t>
    </rPh>
    <rPh sb="19" eb="21">
      <t>ソクシン</t>
    </rPh>
    <rPh sb="21" eb="23">
      <t>ジギョウ</t>
    </rPh>
    <rPh sb="23" eb="24">
      <t>トウ</t>
    </rPh>
    <rPh sb="29" eb="31">
      <t>ジギョウ</t>
    </rPh>
    <rPh sb="32" eb="34">
      <t>ジッシ</t>
    </rPh>
    <rPh sb="34" eb="36">
      <t>ジョウキョウ</t>
    </rPh>
    <rPh sb="37" eb="38">
      <t>オウ</t>
    </rPh>
    <rPh sb="40" eb="41">
      <t>ヒ</t>
    </rPh>
    <rPh sb="42" eb="43">
      <t>ツヅ</t>
    </rPh>
    <rPh sb="44" eb="46">
      <t>テキセツ</t>
    </rPh>
    <rPh sb="55" eb="57">
      <t>カツドウ</t>
    </rPh>
    <rPh sb="57" eb="59">
      <t>ジッセキ</t>
    </rPh>
    <rPh sb="60" eb="62">
      <t>ハアク</t>
    </rPh>
    <rPh sb="63" eb="64">
      <t>ツト</t>
    </rPh>
    <phoneticPr fontId="14"/>
  </si>
  <si>
    <t>引き続き、UNEPから拠出金の使途について資料提供を受け、内容の把握及び効率的・経済的な執行に努めること。</t>
    <rPh sb="34" eb="35">
      <t>オヨ</t>
    </rPh>
    <phoneticPr fontId="14"/>
  </si>
  <si>
    <t>引き続き、年１回の定期的な報告書の内容確認により、予算計画、収支、活動内容の把握及び効率的・経済的な執行に努めること。</t>
    <rPh sb="0" eb="1">
      <t>ヒ</t>
    </rPh>
    <rPh sb="2" eb="3">
      <t>ツヅ</t>
    </rPh>
    <rPh sb="5" eb="6">
      <t>ネン</t>
    </rPh>
    <rPh sb="7" eb="8">
      <t>カイ</t>
    </rPh>
    <rPh sb="9" eb="12">
      <t>テイキテキ</t>
    </rPh>
    <rPh sb="13" eb="16">
      <t>ホウコクショ</t>
    </rPh>
    <rPh sb="17" eb="19">
      <t>ナイヨウ</t>
    </rPh>
    <rPh sb="19" eb="21">
      <t>カクニン</t>
    </rPh>
    <rPh sb="25" eb="27">
      <t>ヨサン</t>
    </rPh>
    <rPh sb="27" eb="29">
      <t>ケイカク</t>
    </rPh>
    <rPh sb="30" eb="32">
      <t>シュウシ</t>
    </rPh>
    <rPh sb="33" eb="35">
      <t>カツドウ</t>
    </rPh>
    <rPh sb="35" eb="37">
      <t>ナイヨウ</t>
    </rPh>
    <rPh sb="38" eb="40">
      <t>ハアク</t>
    </rPh>
    <phoneticPr fontId="14"/>
  </si>
  <si>
    <t>最小のコストで最大の活動実績となるよう、引き続き効率的な事業実施に努めること。また、一者応札の改善に向けた取り組みを検討、実施すること。</t>
    <rPh sb="0" eb="2">
      <t>サイショウ</t>
    </rPh>
    <rPh sb="7" eb="9">
      <t>サイダイ</t>
    </rPh>
    <rPh sb="10" eb="12">
      <t>カツドウ</t>
    </rPh>
    <rPh sb="12" eb="14">
      <t>ジッセキ</t>
    </rPh>
    <rPh sb="20" eb="21">
      <t>ヒ</t>
    </rPh>
    <rPh sb="22" eb="23">
      <t>ツヅ</t>
    </rPh>
    <rPh sb="24" eb="27">
      <t>コウリツテキ</t>
    </rPh>
    <rPh sb="28" eb="30">
      <t>ジギョウ</t>
    </rPh>
    <rPh sb="30" eb="32">
      <t>ジッシ</t>
    </rPh>
    <rPh sb="33" eb="34">
      <t>ツト</t>
    </rPh>
    <phoneticPr fontId="5"/>
  </si>
  <si>
    <t>成果実績を向上させるよう、適切な事業選定、効果的な事業遂行に努めること。また、一者応札の改善に向けた取り組みを検討、実施すること。</t>
    <rPh sb="0" eb="2">
      <t>セイカ</t>
    </rPh>
    <rPh sb="2" eb="4">
      <t>ジッセキ</t>
    </rPh>
    <rPh sb="5" eb="7">
      <t>コウジョウ</t>
    </rPh>
    <rPh sb="13" eb="15">
      <t>テキセツ</t>
    </rPh>
    <rPh sb="16" eb="18">
      <t>ジギョウ</t>
    </rPh>
    <rPh sb="18" eb="20">
      <t>センテイ</t>
    </rPh>
    <rPh sb="21" eb="24">
      <t>コウカテキ</t>
    </rPh>
    <rPh sb="25" eb="27">
      <t>ジギョウ</t>
    </rPh>
    <rPh sb="27" eb="29">
      <t>スイコウ</t>
    </rPh>
    <rPh sb="30" eb="31">
      <t>ツト</t>
    </rPh>
    <phoneticPr fontId="5"/>
  </si>
  <si>
    <t>拠出金の執行状況を適切に確認するとともに、派遣されている職員が事業目的の達成にどの程度貢献しているかを明らかにするよう努めること。</t>
    <rPh sb="0" eb="3">
      <t>キョシュツキン</t>
    </rPh>
    <rPh sb="4" eb="6">
      <t>シッコウ</t>
    </rPh>
    <rPh sb="6" eb="8">
      <t>ジョウキョウ</t>
    </rPh>
    <rPh sb="9" eb="11">
      <t>テキセツ</t>
    </rPh>
    <rPh sb="12" eb="14">
      <t>カクニン</t>
    </rPh>
    <rPh sb="51" eb="52">
      <t>アキ</t>
    </rPh>
    <rPh sb="59" eb="60">
      <t>ツト</t>
    </rPh>
    <phoneticPr fontId="5"/>
  </si>
  <si>
    <t>成果実績の向上に向け、引き続き適切な事業執行に努めること。また、一者応札の改善に向けた取り組みを検討、実施すること。</t>
    <rPh sb="0" eb="2">
      <t>セイカ</t>
    </rPh>
    <rPh sb="2" eb="4">
      <t>ジッセキ</t>
    </rPh>
    <rPh sb="5" eb="7">
      <t>コウジョウ</t>
    </rPh>
    <rPh sb="8" eb="9">
      <t>ム</t>
    </rPh>
    <rPh sb="11" eb="12">
      <t>ヒ</t>
    </rPh>
    <rPh sb="13" eb="14">
      <t>ツヅ</t>
    </rPh>
    <rPh sb="15" eb="17">
      <t>テキセツ</t>
    </rPh>
    <rPh sb="18" eb="20">
      <t>ジギョウ</t>
    </rPh>
    <rPh sb="20" eb="22">
      <t>シッコウ</t>
    </rPh>
    <rPh sb="23" eb="24">
      <t>ツト</t>
    </rPh>
    <phoneticPr fontId="14"/>
  </si>
  <si>
    <t>成果目標のうち、外食産業の食品循環資源の再生利用等実施率の達成度が他の業種に比して低い状況であるため、その要因を分析し、成果目標の達成に向けた取組の実施に努めること。また、一者応札の改善に向けた取り組みを検討、実施すること。</t>
    <rPh sb="0" eb="2">
      <t>セイカ</t>
    </rPh>
    <rPh sb="2" eb="4">
      <t>モクヒョウ</t>
    </rPh>
    <rPh sb="29" eb="32">
      <t>タッセイド</t>
    </rPh>
    <rPh sb="33" eb="34">
      <t>タ</t>
    </rPh>
    <rPh sb="35" eb="37">
      <t>ギョウシュ</t>
    </rPh>
    <rPh sb="38" eb="39">
      <t>ヒ</t>
    </rPh>
    <rPh sb="41" eb="42">
      <t>ヒク</t>
    </rPh>
    <rPh sb="43" eb="45">
      <t>ジョウキョウ</t>
    </rPh>
    <rPh sb="53" eb="55">
      <t>ヨウイン</t>
    </rPh>
    <rPh sb="56" eb="58">
      <t>ブンセキ</t>
    </rPh>
    <rPh sb="60" eb="62">
      <t>セイカ</t>
    </rPh>
    <rPh sb="62" eb="64">
      <t>モクヒョウ</t>
    </rPh>
    <rPh sb="65" eb="67">
      <t>タッセイ</t>
    </rPh>
    <rPh sb="68" eb="69">
      <t>ム</t>
    </rPh>
    <rPh sb="71" eb="73">
      <t>トリクミ</t>
    </rPh>
    <rPh sb="74" eb="76">
      <t>ジッシ</t>
    </rPh>
    <rPh sb="77" eb="78">
      <t>ツト</t>
    </rPh>
    <phoneticPr fontId="14"/>
  </si>
  <si>
    <t>執行率を踏まえて、業務内容の見直しや適切な業務遂行を図ること。</t>
    <rPh sb="0" eb="3">
      <t>シッコウリツ</t>
    </rPh>
    <rPh sb="4" eb="5">
      <t>フ</t>
    </rPh>
    <rPh sb="9" eb="11">
      <t>ギョウム</t>
    </rPh>
    <rPh sb="11" eb="13">
      <t>ナイヨウ</t>
    </rPh>
    <rPh sb="14" eb="16">
      <t>ミナオ</t>
    </rPh>
    <rPh sb="18" eb="20">
      <t>テキセツ</t>
    </rPh>
    <rPh sb="21" eb="23">
      <t>ギョウム</t>
    </rPh>
    <rPh sb="23" eb="25">
      <t>スイコウ</t>
    </rPh>
    <rPh sb="26" eb="27">
      <t>ハカ</t>
    </rPh>
    <phoneticPr fontId="5"/>
  </si>
  <si>
    <t>成果目標である、自動車リサイクル法における自動車破砕残さの発生量の低減については、成果目標に対して成果実績が70％程度で横ばいのまま推移しているため、その要因を分析するとともに、引き続き目標達成に向けた取組の実施に努めること。</t>
    <rPh sb="0" eb="2">
      <t>セイカ</t>
    </rPh>
    <rPh sb="2" eb="4">
      <t>モクヒョウ</t>
    </rPh>
    <rPh sb="8" eb="11">
      <t>ジドウシャ</t>
    </rPh>
    <rPh sb="16" eb="17">
      <t>ホウ</t>
    </rPh>
    <rPh sb="21" eb="24">
      <t>ジドウシャ</t>
    </rPh>
    <rPh sb="24" eb="26">
      <t>ハサイ</t>
    </rPh>
    <rPh sb="26" eb="27">
      <t>ザン</t>
    </rPh>
    <rPh sb="29" eb="32">
      <t>ハッセイリョウ</t>
    </rPh>
    <rPh sb="33" eb="35">
      <t>テイゲン</t>
    </rPh>
    <rPh sb="41" eb="43">
      <t>セイカ</t>
    </rPh>
    <rPh sb="43" eb="45">
      <t>モクヒョウ</t>
    </rPh>
    <rPh sb="46" eb="47">
      <t>タイ</t>
    </rPh>
    <rPh sb="49" eb="51">
      <t>セイカ</t>
    </rPh>
    <rPh sb="51" eb="53">
      <t>ジッセキ</t>
    </rPh>
    <rPh sb="57" eb="59">
      <t>テイド</t>
    </rPh>
    <rPh sb="60" eb="61">
      <t>ヨコ</t>
    </rPh>
    <rPh sb="66" eb="68">
      <t>スイイ</t>
    </rPh>
    <rPh sb="77" eb="79">
      <t>ヨウイン</t>
    </rPh>
    <rPh sb="80" eb="82">
      <t>ブンセキ</t>
    </rPh>
    <rPh sb="89" eb="90">
      <t>ヒ</t>
    </rPh>
    <rPh sb="91" eb="92">
      <t>ツヅ</t>
    </rPh>
    <rPh sb="93" eb="95">
      <t>モクヒョウ</t>
    </rPh>
    <rPh sb="95" eb="97">
      <t>タッセイ</t>
    </rPh>
    <rPh sb="98" eb="99">
      <t>ム</t>
    </rPh>
    <rPh sb="101" eb="103">
      <t>トリクミ</t>
    </rPh>
    <rPh sb="104" eb="106">
      <t>ジッシ</t>
    </rPh>
    <rPh sb="107" eb="108">
      <t>ツト</t>
    </rPh>
    <phoneticPr fontId="14"/>
  </si>
  <si>
    <t>事業の進捗状況に応じ、適切な予算規模での実施に努めること。</t>
    <rPh sb="0" eb="2">
      <t>ジギョウ</t>
    </rPh>
    <rPh sb="3" eb="5">
      <t>シンチョク</t>
    </rPh>
    <rPh sb="5" eb="7">
      <t>ジョウキョウ</t>
    </rPh>
    <rPh sb="8" eb="9">
      <t>オウ</t>
    </rPh>
    <rPh sb="11" eb="13">
      <t>テキセツ</t>
    </rPh>
    <rPh sb="14" eb="16">
      <t>ヨサン</t>
    </rPh>
    <rPh sb="16" eb="18">
      <t>キボ</t>
    </rPh>
    <rPh sb="20" eb="22">
      <t>ジッシ</t>
    </rPh>
    <rPh sb="23" eb="24">
      <t>ツト</t>
    </rPh>
    <phoneticPr fontId="5"/>
  </si>
  <si>
    <t>PCB廃棄物の処理期限までの処理達成に向けて、より効率的かつ効果的に事業を実施すること。また、一者応札の改善に向けた取り組みを検討、実施すること。</t>
    <rPh sb="66" eb="68">
      <t>ジッシ</t>
    </rPh>
    <phoneticPr fontId="14"/>
  </si>
  <si>
    <t>効率的かつ効果的な事業の実施のため、必要に応じて市町村等に対して適切な予算執行の指導・監督を実施すること。</t>
    <rPh sb="9" eb="11">
      <t>ジギョウ</t>
    </rPh>
    <phoneticPr fontId="14"/>
  </si>
  <si>
    <t>災害等により被害を受けた廃棄物処理施設等の早期復旧に向けて、引き続き、効率的かつ経済的な対応等に着目した事業の実施に努めること。</t>
    <rPh sb="6" eb="8">
      <t>ヒガイ</t>
    </rPh>
    <rPh sb="9" eb="10">
      <t>ウ</t>
    </rPh>
    <rPh sb="12" eb="15">
      <t>ハイキブツ</t>
    </rPh>
    <rPh sb="15" eb="17">
      <t>ショリ</t>
    </rPh>
    <rPh sb="17" eb="19">
      <t>シセツ</t>
    </rPh>
    <rPh sb="19" eb="20">
      <t>トウ</t>
    </rPh>
    <rPh sb="21" eb="23">
      <t>ソウキ</t>
    </rPh>
    <rPh sb="23" eb="25">
      <t>フッキュウ</t>
    </rPh>
    <rPh sb="26" eb="27">
      <t>ム</t>
    </rPh>
    <rPh sb="30" eb="31">
      <t>ヒ</t>
    </rPh>
    <rPh sb="32" eb="33">
      <t>ツヅ</t>
    </rPh>
    <rPh sb="35" eb="37">
      <t>コウリツ</t>
    </rPh>
    <rPh sb="37" eb="38">
      <t>テキ</t>
    </rPh>
    <rPh sb="40" eb="42">
      <t>ケイザイ</t>
    </rPh>
    <rPh sb="42" eb="43">
      <t>テキ</t>
    </rPh>
    <rPh sb="44" eb="46">
      <t>タイオウ</t>
    </rPh>
    <rPh sb="46" eb="47">
      <t>トウ</t>
    </rPh>
    <rPh sb="48" eb="50">
      <t>チャクモク</t>
    </rPh>
    <rPh sb="52" eb="54">
      <t>ジギョウ</t>
    </rPh>
    <rPh sb="55" eb="57">
      <t>ジッシ</t>
    </rPh>
    <rPh sb="58" eb="59">
      <t>ツト</t>
    </rPh>
    <phoneticPr fontId="14"/>
  </si>
  <si>
    <t>事業の効率的な実施や一者応札の改善に向け、調達方法等を逐次検討するとともに、成果目標達成に向けた取り組みを進めること。</t>
    <rPh sb="0" eb="2">
      <t>ジギョウ</t>
    </rPh>
    <rPh sb="3" eb="6">
      <t>コウリツテキ</t>
    </rPh>
    <rPh sb="7" eb="9">
      <t>ジッシ</t>
    </rPh>
    <rPh sb="10" eb="11">
      <t>イッ</t>
    </rPh>
    <rPh sb="11" eb="12">
      <t>シャ</t>
    </rPh>
    <rPh sb="12" eb="14">
      <t>オウサツ</t>
    </rPh>
    <rPh sb="15" eb="17">
      <t>カイゼン</t>
    </rPh>
    <rPh sb="18" eb="19">
      <t>ム</t>
    </rPh>
    <rPh sb="21" eb="23">
      <t>チョウタツ</t>
    </rPh>
    <rPh sb="23" eb="25">
      <t>ホウホウ</t>
    </rPh>
    <rPh sb="25" eb="26">
      <t>トウ</t>
    </rPh>
    <rPh sb="27" eb="29">
      <t>チクジ</t>
    </rPh>
    <rPh sb="29" eb="31">
      <t>ケントウ</t>
    </rPh>
    <rPh sb="38" eb="40">
      <t>セイカ</t>
    </rPh>
    <rPh sb="40" eb="42">
      <t>モクヒョウ</t>
    </rPh>
    <rPh sb="42" eb="44">
      <t>タッセイ</t>
    </rPh>
    <rPh sb="45" eb="46">
      <t>ム</t>
    </rPh>
    <rPh sb="48" eb="49">
      <t>ト</t>
    </rPh>
    <rPh sb="50" eb="51">
      <t>ク</t>
    </rPh>
    <rPh sb="53" eb="54">
      <t>スス</t>
    </rPh>
    <phoneticPr fontId="5"/>
  </si>
  <si>
    <t>令和2年度で終了の事業。今後も社会の変化に対応した廃棄物処理体制が構築されるよう、これまでの成果を有効に活用すること。</t>
    <rPh sb="0" eb="2">
      <t>レイワ</t>
    </rPh>
    <rPh sb="3" eb="5">
      <t>ネンド</t>
    </rPh>
    <rPh sb="4" eb="5">
      <t>ド</t>
    </rPh>
    <rPh sb="6" eb="8">
      <t>シュウリョウ</t>
    </rPh>
    <rPh sb="9" eb="11">
      <t>ジギョウ</t>
    </rPh>
    <rPh sb="12" eb="14">
      <t>コンゴ</t>
    </rPh>
    <rPh sb="15" eb="17">
      <t>シャカイ</t>
    </rPh>
    <rPh sb="18" eb="20">
      <t>ヘンカ</t>
    </rPh>
    <rPh sb="21" eb="23">
      <t>タイオウ</t>
    </rPh>
    <rPh sb="25" eb="28">
      <t>ハイキブツ</t>
    </rPh>
    <rPh sb="28" eb="30">
      <t>ショリ</t>
    </rPh>
    <rPh sb="30" eb="32">
      <t>タイセイ</t>
    </rPh>
    <rPh sb="33" eb="35">
      <t>コウチク</t>
    </rPh>
    <rPh sb="49" eb="51">
      <t>ユウコウ</t>
    </rPh>
    <rPh sb="52" eb="54">
      <t>カツヨウ</t>
    </rPh>
    <phoneticPr fontId="14"/>
  </si>
  <si>
    <t>令和2年度で終了の事業。今後も地域の実情に応じた廃棄物処理施設の整備が進むよう、これまでの成果を有効に活用すること。</t>
    <rPh sb="0" eb="2">
      <t>レイワ</t>
    </rPh>
    <rPh sb="3" eb="5">
      <t>ネンド</t>
    </rPh>
    <rPh sb="4" eb="5">
      <t>ド</t>
    </rPh>
    <rPh sb="6" eb="8">
      <t>シュウリョウ</t>
    </rPh>
    <rPh sb="9" eb="11">
      <t>ジギョウ</t>
    </rPh>
    <rPh sb="12" eb="14">
      <t>コンゴ</t>
    </rPh>
    <rPh sb="15" eb="17">
      <t>チイキ</t>
    </rPh>
    <rPh sb="18" eb="20">
      <t>ジツジョウ</t>
    </rPh>
    <rPh sb="21" eb="22">
      <t>オウ</t>
    </rPh>
    <rPh sb="24" eb="27">
      <t>ハイキブツ</t>
    </rPh>
    <rPh sb="27" eb="29">
      <t>ショリ</t>
    </rPh>
    <rPh sb="29" eb="31">
      <t>シセツ</t>
    </rPh>
    <rPh sb="32" eb="34">
      <t>セイビ</t>
    </rPh>
    <rPh sb="35" eb="36">
      <t>スス</t>
    </rPh>
    <rPh sb="48" eb="50">
      <t>ユウコウ</t>
    </rPh>
    <rPh sb="51" eb="53">
      <t>カツヨウ</t>
    </rPh>
    <phoneticPr fontId="14"/>
  </si>
  <si>
    <t>令和５年度までに、自治体における許可に係る情報の登録率を100%に引き上げる成果目標の達成に向け、引き続き効率的な事業の実施に努めること。</t>
    <rPh sb="0" eb="2">
      <t>レイワ</t>
    </rPh>
    <rPh sb="3" eb="5">
      <t>ネンド</t>
    </rPh>
    <rPh sb="9" eb="12">
      <t>ジチタイ</t>
    </rPh>
    <rPh sb="16" eb="18">
      <t>キョカ</t>
    </rPh>
    <rPh sb="19" eb="20">
      <t>カカ</t>
    </rPh>
    <rPh sb="21" eb="23">
      <t>ジョウホウ</t>
    </rPh>
    <rPh sb="24" eb="26">
      <t>トウロク</t>
    </rPh>
    <rPh sb="26" eb="27">
      <t>リツ</t>
    </rPh>
    <rPh sb="33" eb="34">
      <t>ヒ</t>
    </rPh>
    <rPh sb="35" eb="36">
      <t>ア</t>
    </rPh>
    <rPh sb="43" eb="45">
      <t>タッセイ</t>
    </rPh>
    <rPh sb="46" eb="47">
      <t>ム</t>
    </rPh>
    <rPh sb="49" eb="50">
      <t>ヒ</t>
    </rPh>
    <rPh sb="51" eb="52">
      <t>ツヅ</t>
    </rPh>
    <rPh sb="53" eb="56">
      <t>コウリツテキ</t>
    </rPh>
    <rPh sb="57" eb="59">
      <t>ジギョウ</t>
    </rPh>
    <rPh sb="60" eb="62">
      <t>ジッシ</t>
    </rPh>
    <rPh sb="63" eb="64">
      <t>ツト</t>
    </rPh>
    <phoneticPr fontId="14"/>
  </si>
  <si>
    <t>令和2年度で終了の事業。今後も健全な廃棄物処理業界が構築されるよう、これまでの成果を有効に活用すること。</t>
    <rPh sb="0" eb="2">
      <t>レイワ</t>
    </rPh>
    <rPh sb="3" eb="5">
      <t>ネンド</t>
    </rPh>
    <rPh sb="4" eb="5">
      <t>ド</t>
    </rPh>
    <rPh sb="6" eb="8">
      <t>シュウリョウ</t>
    </rPh>
    <rPh sb="9" eb="11">
      <t>ジギョウ</t>
    </rPh>
    <rPh sb="12" eb="14">
      <t>コンゴ</t>
    </rPh>
    <rPh sb="15" eb="17">
      <t>ケンゼン</t>
    </rPh>
    <rPh sb="18" eb="21">
      <t>ハイキブツ</t>
    </rPh>
    <rPh sb="21" eb="23">
      <t>ショリ</t>
    </rPh>
    <rPh sb="23" eb="25">
      <t>ギョウカイ</t>
    </rPh>
    <rPh sb="26" eb="28">
      <t>コウチク</t>
    </rPh>
    <rPh sb="42" eb="44">
      <t>ユウコウ</t>
    </rPh>
    <rPh sb="45" eb="47">
      <t>カツヨウ</t>
    </rPh>
    <phoneticPr fontId="14"/>
  </si>
  <si>
    <t>成果実績が向上していない状況を踏まえ、より効果的な取組を検討し、成果目標の達成を図ること。また、一者応札の改善に努めること。</t>
    <rPh sb="0" eb="2">
      <t>セイカ</t>
    </rPh>
    <rPh sb="2" eb="4">
      <t>ジッセキ</t>
    </rPh>
    <rPh sb="5" eb="7">
      <t>コウジョウ</t>
    </rPh>
    <rPh sb="12" eb="14">
      <t>ジョウキョウ</t>
    </rPh>
    <rPh sb="15" eb="16">
      <t>フ</t>
    </rPh>
    <rPh sb="32" eb="34">
      <t>セイカ</t>
    </rPh>
    <rPh sb="34" eb="36">
      <t>モクヒョウ</t>
    </rPh>
    <rPh sb="37" eb="39">
      <t>タッセイ</t>
    </rPh>
    <rPh sb="40" eb="41">
      <t>ハカ</t>
    </rPh>
    <rPh sb="48" eb="49">
      <t>イッ</t>
    </rPh>
    <rPh sb="49" eb="50">
      <t>シャ</t>
    </rPh>
    <rPh sb="50" eb="52">
      <t>オウサツ</t>
    </rPh>
    <rPh sb="53" eb="55">
      <t>カイゼン</t>
    </rPh>
    <rPh sb="56" eb="57">
      <t>ツト</t>
    </rPh>
    <phoneticPr fontId="14"/>
  </si>
  <si>
    <t>効率的かつ効果的な事業を実施することで処理期限内でのＰＣＢ廃棄物の早期処理完了に努めるとともに、低濃度PCB廃棄物の実態把握に向けた取組を検討すること。</t>
  </si>
  <si>
    <t>令和2年度で終了の事業。今後も脱炭素や地域の魅力向上といった観点から、より優良な産業廃棄物処理が行われるよう、これまでの成果を有効に活用すること。</t>
    <rPh sb="0" eb="2">
      <t>レイワ</t>
    </rPh>
    <rPh sb="3" eb="5">
      <t>ネンド</t>
    </rPh>
    <rPh sb="4" eb="5">
      <t>ド</t>
    </rPh>
    <rPh sb="6" eb="8">
      <t>シュウリョウ</t>
    </rPh>
    <rPh sb="9" eb="11">
      <t>ジギョウ</t>
    </rPh>
    <rPh sb="12" eb="14">
      <t>コンゴ</t>
    </rPh>
    <rPh sb="15" eb="16">
      <t>ダツ</t>
    </rPh>
    <rPh sb="16" eb="18">
      <t>タンソ</t>
    </rPh>
    <rPh sb="19" eb="21">
      <t>チイキ</t>
    </rPh>
    <rPh sb="22" eb="24">
      <t>ミリョク</t>
    </rPh>
    <rPh sb="24" eb="26">
      <t>コウジョウ</t>
    </rPh>
    <rPh sb="30" eb="32">
      <t>カンテン</t>
    </rPh>
    <rPh sb="37" eb="39">
      <t>ユウリョウ</t>
    </rPh>
    <rPh sb="40" eb="42">
      <t>サンギョウ</t>
    </rPh>
    <rPh sb="42" eb="45">
      <t>ハイキブツ</t>
    </rPh>
    <rPh sb="45" eb="47">
      <t>ショリ</t>
    </rPh>
    <rPh sb="48" eb="49">
      <t>オコナ</t>
    </rPh>
    <rPh sb="63" eb="65">
      <t>ユウコウ</t>
    </rPh>
    <rPh sb="66" eb="68">
      <t>カツヨウ</t>
    </rPh>
    <phoneticPr fontId="14"/>
  </si>
  <si>
    <t>成果目標に対し、成果実績が横ばいであるため、目標達成を見据えて逐次事業内容を見直し、実績をより改善させるように努めること。</t>
    <rPh sb="0" eb="2">
      <t>セイカ</t>
    </rPh>
    <rPh sb="2" eb="4">
      <t>モクヒョウ</t>
    </rPh>
    <rPh sb="5" eb="6">
      <t>タイ</t>
    </rPh>
    <rPh sb="8" eb="10">
      <t>セイカ</t>
    </rPh>
    <rPh sb="10" eb="12">
      <t>ジッセキ</t>
    </rPh>
    <rPh sb="13" eb="14">
      <t>ヨコ</t>
    </rPh>
    <rPh sb="22" eb="24">
      <t>モクヒョウ</t>
    </rPh>
    <rPh sb="24" eb="26">
      <t>タッセイ</t>
    </rPh>
    <rPh sb="27" eb="29">
      <t>ミス</t>
    </rPh>
    <rPh sb="31" eb="33">
      <t>チクジ</t>
    </rPh>
    <rPh sb="33" eb="35">
      <t>ジギョウ</t>
    </rPh>
    <rPh sb="35" eb="37">
      <t>ナイヨウ</t>
    </rPh>
    <rPh sb="38" eb="40">
      <t>ミナオ</t>
    </rPh>
    <rPh sb="42" eb="44">
      <t>ジッセキ</t>
    </rPh>
    <rPh sb="47" eb="49">
      <t>カイゼン</t>
    </rPh>
    <rPh sb="55" eb="56">
      <t>ツト</t>
    </rPh>
    <phoneticPr fontId="5"/>
  </si>
  <si>
    <t>成果目標に届いていない状況が続いているため、目標達成を見据えて逐次事業内容を見直しを図ること。また、引き続き効率性も意識した事業実施がなされるよう努めること。</t>
    <rPh sb="0" eb="2">
      <t>セイカ</t>
    </rPh>
    <rPh sb="2" eb="4">
      <t>モクヒョウ</t>
    </rPh>
    <rPh sb="5" eb="6">
      <t>トド</t>
    </rPh>
    <rPh sb="11" eb="13">
      <t>ジョウキョウ</t>
    </rPh>
    <rPh sb="14" eb="15">
      <t>ツヅ</t>
    </rPh>
    <rPh sb="22" eb="24">
      <t>モクヒョウ</t>
    </rPh>
    <rPh sb="24" eb="26">
      <t>タッセイ</t>
    </rPh>
    <rPh sb="27" eb="29">
      <t>ミス</t>
    </rPh>
    <rPh sb="31" eb="33">
      <t>チクジ</t>
    </rPh>
    <rPh sb="33" eb="35">
      <t>ジギョウ</t>
    </rPh>
    <rPh sb="35" eb="37">
      <t>ナイヨウ</t>
    </rPh>
    <rPh sb="38" eb="40">
      <t>ミナオ</t>
    </rPh>
    <rPh sb="42" eb="43">
      <t>ハカ</t>
    </rPh>
    <rPh sb="50" eb="51">
      <t>ヒ</t>
    </rPh>
    <rPh sb="52" eb="53">
      <t>ツヅ</t>
    </rPh>
    <rPh sb="54" eb="57">
      <t>コウリツセイ</t>
    </rPh>
    <rPh sb="58" eb="60">
      <t>イシキ</t>
    </rPh>
    <rPh sb="62" eb="64">
      <t>ジギョウ</t>
    </rPh>
    <rPh sb="64" eb="66">
      <t>ジッシ</t>
    </rPh>
    <rPh sb="73" eb="74">
      <t>ツト</t>
    </rPh>
    <phoneticPr fontId="5"/>
  </si>
  <si>
    <t>引き続き、適正かつ効率的な処理に努めるとともに、支障等がある産業廃棄物の不法投棄等残存件数が増加することのないよう、関連事業を効率的に活用すること。</t>
    <rPh sb="0" eb="1">
      <t>ヒ</t>
    </rPh>
    <rPh sb="2" eb="3">
      <t>ツヅ</t>
    </rPh>
    <rPh sb="5" eb="7">
      <t>テキセイ</t>
    </rPh>
    <rPh sb="9" eb="12">
      <t>コウリツテキ</t>
    </rPh>
    <rPh sb="13" eb="15">
      <t>ショリ</t>
    </rPh>
    <rPh sb="16" eb="17">
      <t>ツト</t>
    </rPh>
    <rPh sb="24" eb="26">
      <t>シショウ</t>
    </rPh>
    <rPh sb="26" eb="27">
      <t>トウ</t>
    </rPh>
    <rPh sb="30" eb="32">
      <t>サンギョウ</t>
    </rPh>
    <rPh sb="32" eb="35">
      <t>ハイキブツ</t>
    </rPh>
    <rPh sb="36" eb="38">
      <t>フホウ</t>
    </rPh>
    <rPh sb="38" eb="40">
      <t>トウキ</t>
    </rPh>
    <rPh sb="40" eb="41">
      <t>トウ</t>
    </rPh>
    <rPh sb="41" eb="43">
      <t>ザンゾン</t>
    </rPh>
    <rPh sb="43" eb="45">
      <t>ケンスウ</t>
    </rPh>
    <rPh sb="46" eb="48">
      <t>ゾウカ</t>
    </rPh>
    <rPh sb="58" eb="60">
      <t>カンレン</t>
    </rPh>
    <rPh sb="60" eb="62">
      <t>ジギョウ</t>
    </rPh>
    <rPh sb="63" eb="66">
      <t>コウリツテキ</t>
    </rPh>
    <rPh sb="67" eb="69">
      <t>カツヨウ</t>
    </rPh>
    <phoneticPr fontId="14"/>
  </si>
  <si>
    <t>成果実績の向上に向け、より効果の高い事業実施や、適切な浄化槽整備の重要性等の理解醸成に努めること。また、一者応札の改善に向けた取り組みを検討、実施すること。</t>
    <rPh sb="0" eb="2">
      <t>セイカ</t>
    </rPh>
    <rPh sb="2" eb="4">
      <t>ジッセキ</t>
    </rPh>
    <rPh sb="5" eb="7">
      <t>コウジョウ</t>
    </rPh>
    <rPh sb="8" eb="9">
      <t>ム</t>
    </rPh>
    <rPh sb="13" eb="15">
      <t>コウカ</t>
    </rPh>
    <rPh sb="16" eb="17">
      <t>タカ</t>
    </rPh>
    <rPh sb="18" eb="20">
      <t>ジギョウ</t>
    </rPh>
    <rPh sb="20" eb="22">
      <t>ジッシ</t>
    </rPh>
    <rPh sb="24" eb="26">
      <t>テキセツ</t>
    </rPh>
    <rPh sb="27" eb="30">
      <t>ジョウカソウ</t>
    </rPh>
    <rPh sb="30" eb="32">
      <t>セイビ</t>
    </rPh>
    <rPh sb="33" eb="37">
      <t>ジュウヨウセイナド</t>
    </rPh>
    <rPh sb="38" eb="40">
      <t>リカイ</t>
    </rPh>
    <rPh sb="40" eb="42">
      <t>ジョウセイ</t>
    </rPh>
    <rPh sb="43" eb="44">
      <t>ツト</t>
    </rPh>
    <phoneticPr fontId="14"/>
  </si>
  <si>
    <t>一者応札の改善に向けた取り組みを検討し、引き続き効率的な事業実施を図ること。また、適切な成果目標値を設定したうえで、適切な事業内容となるよう努めること。</t>
    <rPh sb="0" eb="4">
      <t>イッシャオウサツ</t>
    </rPh>
    <rPh sb="5" eb="7">
      <t>カイゼン</t>
    </rPh>
    <rPh sb="8" eb="9">
      <t>ム</t>
    </rPh>
    <rPh sb="11" eb="12">
      <t>ト</t>
    </rPh>
    <rPh sb="13" eb="14">
      <t>ク</t>
    </rPh>
    <rPh sb="16" eb="18">
      <t>ケントウ</t>
    </rPh>
    <rPh sb="20" eb="21">
      <t>ヒ</t>
    </rPh>
    <rPh sb="22" eb="23">
      <t>ツヅ</t>
    </rPh>
    <rPh sb="24" eb="27">
      <t>コウリツテキ</t>
    </rPh>
    <rPh sb="28" eb="32">
      <t>ジギョウジッシ</t>
    </rPh>
    <rPh sb="33" eb="34">
      <t>ハカ</t>
    </rPh>
    <rPh sb="41" eb="43">
      <t>テキセツ</t>
    </rPh>
    <rPh sb="44" eb="46">
      <t>セイカ</t>
    </rPh>
    <rPh sb="46" eb="49">
      <t>モクヒョウチ</t>
    </rPh>
    <rPh sb="50" eb="52">
      <t>セッテイ</t>
    </rPh>
    <rPh sb="58" eb="60">
      <t>テキセツ</t>
    </rPh>
    <rPh sb="61" eb="63">
      <t>ジギョウ</t>
    </rPh>
    <rPh sb="63" eb="65">
      <t>ナイヨウ</t>
    </rPh>
    <rPh sb="70" eb="71">
      <t>ツト</t>
    </rPh>
    <phoneticPr fontId="5"/>
  </si>
  <si>
    <t>引き続き、社会状況に応じた事業内容を検討し、効率的かつ効果的な事業となるよう、常に見直しを図ること。</t>
    <rPh sb="0" eb="1">
      <t>ヒ</t>
    </rPh>
    <rPh sb="2" eb="3">
      <t>ツヅ</t>
    </rPh>
    <rPh sb="5" eb="7">
      <t>シャカイ</t>
    </rPh>
    <rPh sb="7" eb="9">
      <t>ジョウキョウ</t>
    </rPh>
    <rPh sb="10" eb="11">
      <t>オウ</t>
    </rPh>
    <rPh sb="13" eb="15">
      <t>ジギョウ</t>
    </rPh>
    <rPh sb="15" eb="17">
      <t>ナイヨウ</t>
    </rPh>
    <rPh sb="18" eb="20">
      <t>ケントウ</t>
    </rPh>
    <rPh sb="22" eb="25">
      <t>コウリツテキ</t>
    </rPh>
    <rPh sb="27" eb="30">
      <t>コウカテキ</t>
    </rPh>
    <rPh sb="31" eb="33">
      <t>ジギョウ</t>
    </rPh>
    <rPh sb="39" eb="40">
      <t>ツネ</t>
    </rPh>
    <rPh sb="41" eb="43">
      <t>ミナオ</t>
    </rPh>
    <rPh sb="45" eb="46">
      <t>ハカ</t>
    </rPh>
    <phoneticPr fontId="5"/>
  </si>
  <si>
    <t>引き続き、適切な計画を策定したうえで、それに沿った事業実施となるよう管理するとともに、コスト削減を検討しながら事業を遂行するように努めること。</t>
    <rPh sb="0" eb="1">
      <t>ヒ</t>
    </rPh>
    <rPh sb="2" eb="3">
      <t>ツヅ</t>
    </rPh>
    <rPh sb="5" eb="7">
      <t>テキセツ</t>
    </rPh>
    <rPh sb="8" eb="10">
      <t>ケイカク</t>
    </rPh>
    <rPh sb="11" eb="13">
      <t>サクテイ</t>
    </rPh>
    <rPh sb="22" eb="23">
      <t>ソ</t>
    </rPh>
    <rPh sb="25" eb="27">
      <t>ジギョウ</t>
    </rPh>
    <rPh sb="27" eb="29">
      <t>ジッシ</t>
    </rPh>
    <rPh sb="34" eb="36">
      <t>カンリ</t>
    </rPh>
    <rPh sb="46" eb="48">
      <t>サクゲン</t>
    </rPh>
    <rPh sb="49" eb="51">
      <t>ケントウ</t>
    </rPh>
    <rPh sb="55" eb="57">
      <t>ジギョウ</t>
    </rPh>
    <rPh sb="58" eb="60">
      <t>スイコウ</t>
    </rPh>
    <rPh sb="65" eb="66">
      <t>ツト</t>
    </rPh>
    <phoneticPr fontId="5"/>
  </si>
  <si>
    <t>引き続き、国際機関等における検討状況や有識者へのヒアリング等を行いつつ、効果的・効率的な事業の執行に努めること。</t>
    <phoneticPr fontId="5"/>
  </si>
  <si>
    <t>外部有識者の所見を踏まえて、廃棄物エネルギーの有効活用におけるCO2削減コストの達成状況の要因を検証すること。</t>
    <rPh sb="40" eb="42">
      <t>タッセイ</t>
    </rPh>
    <rPh sb="42" eb="44">
      <t>ジョウキョウ</t>
    </rPh>
    <rPh sb="45" eb="47">
      <t>ヨウイン</t>
    </rPh>
    <rPh sb="48" eb="50">
      <t>ケンショウ</t>
    </rPh>
    <phoneticPr fontId="5"/>
  </si>
  <si>
    <t>補助対象などについて採択基準等の実情に合わない部分について関係各所と意見交換により実態の比較・検証を十分に行い、検証結果を踏まえメニューの見直しを検討すること。</t>
    <rPh sb="29" eb="31">
      <t>カンケイ</t>
    </rPh>
    <rPh sb="31" eb="33">
      <t>カクショ</t>
    </rPh>
    <rPh sb="34" eb="36">
      <t>イケン</t>
    </rPh>
    <rPh sb="36" eb="38">
      <t>コウカン</t>
    </rPh>
    <phoneticPr fontId="5"/>
  </si>
  <si>
    <t>引き続き、事業効率化等の検討を行いながら、成果目標の達成に向けた適切な事業実施に努めること。また、一者応札の改善に向けた取り組みを検討すること。</t>
    <phoneticPr fontId="5"/>
  </si>
  <si>
    <t>引き続き、事業効率化等の検討を行いながら、成果目標の達成に向けた適切な事業実施に努めること。</t>
  </si>
  <si>
    <t>引き続き、調査結果をガイドライン改訂の検討に活用するなど、事業の成果を活用し、適切な事業の執行に努めること。なお、一者応札となっている契約があるため、一者応札の改善に向けた取り組みを検討すること。</t>
    <rPh sb="0" eb="1">
      <t>ヒ</t>
    </rPh>
    <rPh sb="2" eb="3">
      <t>ツヅ</t>
    </rPh>
    <rPh sb="29" eb="31">
      <t>ジギョウ</t>
    </rPh>
    <rPh sb="32" eb="34">
      <t>セイカ</t>
    </rPh>
    <rPh sb="35" eb="37">
      <t>カツヨウ</t>
    </rPh>
    <rPh sb="39" eb="41">
      <t>テキセツ</t>
    </rPh>
    <rPh sb="42" eb="44">
      <t>ジギョウ</t>
    </rPh>
    <rPh sb="45" eb="47">
      <t>シッコウ</t>
    </rPh>
    <rPh sb="48" eb="49">
      <t>ツト</t>
    </rPh>
    <phoneticPr fontId="5"/>
  </si>
  <si>
    <t>引き続き、限られた予算で増加する整備ニーズに答えるため、優先順位を決めて効果的に事業を実施できるよう取り組むこと。また、一者応札となっている契約があるため、一者応札の改善に向けた取り組みを検討すること。</t>
    <rPh sb="0" eb="1">
      <t>ヒ</t>
    </rPh>
    <rPh sb="2" eb="3">
      <t>ツヅ</t>
    </rPh>
    <rPh sb="36" eb="39">
      <t>コウカテキ</t>
    </rPh>
    <rPh sb="40" eb="42">
      <t>ジギョウ</t>
    </rPh>
    <rPh sb="43" eb="45">
      <t>ジッシ</t>
    </rPh>
    <phoneticPr fontId="5"/>
  </si>
  <si>
    <t>外部有識者の所見のとおり、2020年度の予算執行率が低いため、21年度の見通しを示すこと。</t>
    <rPh sb="33" eb="35">
      <t>ネンド</t>
    </rPh>
    <rPh sb="36" eb="38">
      <t>ミトオ</t>
    </rPh>
    <rPh sb="40" eb="41">
      <t>シメ</t>
    </rPh>
    <phoneticPr fontId="5"/>
  </si>
  <si>
    <t>令和２年度で終了の事業。
なお、みちのく潮風トレイルにおいて、認知度の向上等を通じて利用者を増加させ、地域の活性化・復興に繋げていくための施策を展開していくこと</t>
    <rPh sb="6" eb="8">
      <t>シュウリョウ</t>
    </rPh>
    <rPh sb="9" eb="11">
      <t>ジギョウ</t>
    </rPh>
    <phoneticPr fontId="5"/>
  </si>
  <si>
    <t>外部有識者の所見のとおり、意図せずに生物多様性保全に貢献しているとはどのような事例なのかイメージがつかみにくため、明確にすること。また、その重要性を伝えるよう努めること。</t>
    <rPh sb="57" eb="59">
      <t>メイカク</t>
    </rPh>
    <rPh sb="79" eb="80">
      <t>ツト</t>
    </rPh>
    <phoneticPr fontId="5"/>
  </si>
  <si>
    <t>外部有識者の所見のとおり、農水省と協力し、ペットの殺処分が少しでも減少するように制度の構築に努めること。また、高齢世帯への支援なども検討を行うこと。</t>
    <rPh sb="46" eb="47">
      <t>ツト</t>
    </rPh>
    <rPh sb="66" eb="68">
      <t>ケントウ</t>
    </rPh>
    <rPh sb="69" eb="70">
      <t>オコナ</t>
    </rPh>
    <phoneticPr fontId="5"/>
  </si>
  <si>
    <t>外部有識者の所見のとおり、既存の枠組み内でのグリーン化だけでなく、エネルギー税制全体（再エネの固定価格買取制度まで含）をＣＯ２排出量に基づいた課税ベースにすることを検討し、その際の問題点とメリットの分析を行うこと。</t>
    <rPh sb="102" eb="103">
      <t>オコナ</t>
    </rPh>
    <phoneticPr fontId="0"/>
  </si>
  <si>
    <t>令和３年度限りの経費とする。
外部有識者の所見のとおり令和２年度予算の全額を繰越しした理由を明らかにするとともに、2030年度までのロードマップを明確に示すこと。</t>
    <rPh sb="27" eb="29">
      <t>レイワ</t>
    </rPh>
    <rPh sb="30" eb="32">
      <t>ネンド</t>
    </rPh>
    <rPh sb="32" eb="34">
      <t>ヨサン</t>
    </rPh>
    <rPh sb="35" eb="37">
      <t>ゼンガク</t>
    </rPh>
    <rPh sb="38" eb="40">
      <t>クリコシ</t>
    </rPh>
    <rPh sb="43" eb="45">
      <t>リユウ</t>
    </rPh>
    <rPh sb="46" eb="47">
      <t>アキ</t>
    </rPh>
    <rPh sb="73" eb="75">
      <t>メイカク</t>
    </rPh>
    <rPh sb="76" eb="77">
      <t>シメ</t>
    </rPh>
    <phoneticPr fontId="0"/>
  </si>
  <si>
    <t>引き続き、本事業の進捗状況を適切に把握・管理し、成果目標の達成に向けた事業の効率的な実施に努めること。
また、一者応札の改善に向けた取組を検討すること。</t>
    <rPh sb="0" eb="1">
      <t>ヒ</t>
    </rPh>
    <rPh sb="2" eb="3">
      <t>ツヅ</t>
    </rPh>
    <rPh sb="5" eb="6">
      <t>ホン</t>
    </rPh>
    <rPh sb="6" eb="8">
      <t>ジギョウ</t>
    </rPh>
    <rPh sb="9" eb="11">
      <t>シンチョク</t>
    </rPh>
    <rPh sb="11" eb="13">
      <t>ジョウキョウ</t>
    </rPh>
    <rPh sb="14" eb="16">
      <t>テキセツ</t>
    </rPh>
    <rPh sb="17" eb="19">
      <t>ハアク</t>
    </rPh>
    <rPh sb="20" eb="22">
      <t>カンリ</t>
    </rPh>
    <rPh sb="24" eb="26">
      <t>セイカ</t>
    </rPh>
    <rPh sb="26" eb="28">
      <t>モクヒョウ</t>
    </rPh>
    <rPh sb="29" eb="31">
      <t>タッセイ</t>
    </rPh>
    <rPh sb="32" eb="33">
      <t>ム</t>
    </rPh>
    <rPh sb="35" eb="37">
      <t>ジギョウ</t>
    </rPh>
    <rPh sb="38" eb="41">
      <t>コウリツテキ</t>
    </rPh>
    <rPh sb="42" eb="44">
      <t>ジッシ</t>
    </rPh>
    <rPh sb="45" eb="46">
      <t>ツト</t>
    </rPh>
    <rPh sb="66" eb="68">
      <t>トリクミ</t>
    </rPh>
    <phoneticPr fontId="0"/>
  </si>
  <si>
    <t>引き続き適切に事業を実施し、モントリオール議定書の代替フロンHFCの削減スケジュールの着実な遵守に貢献していくこと。</t>
    <rPh sb="0" eb="1">
      <t>ヒ</t>
    </rPh>
    <rPh sb="2" eb="3">
      <t>ツヅ</t>
    </rPh>
    <phoneticPr fontId="0"/>
  </si>
  <si>
    <t>引き続き、蓄積された気候変動分野にかかる科学的知見を気候変動対策等の政策立案へ活用するとともに、予算の効果的使用に努めること。</t>
    <rPh sb="0" eb="1">
      <t>ヒ</t>
    </rPh>
    <rPh sb="2" eb="3">
      <t>ツヅ</t>
    </rPh>
    <rPh sb="48" eb="50">
      <t>ヨサン</t>
    </rPh>
    <rPh sb="51" eb="54">
      <t>コウカテキ</t>
    </rPh>
    <rPh sb="54" eb="56">
      <t>シヨウ</t>
    </rPh>
    <rPh sb="57" eb="58">
      <t>ツト</t>
    </rPh>
    <phoneticPr fontId="0"/>
  </si>
  <si>
    <t>引き続き、より適切な成果目標の設定、観測成果の情報発信の方法について検討を行うとともに、過去の実績を基に経費を精査しより効率的で無駄のない予算執行に努めること。</t>
    <rPh sb="0" eb="1">
      <t>ヒ</t>
    </rPh>
    <rPh sb="2" eb="3">
      <t>ツヅ</t>
    </rPh>
    <rPh sb="20" eb="22">
      <t>セイカ</t>
    </rPh>
    <phoneticPr fontId="0"/>
  </si>
  <si>
    <t>外部有識者の所見のとおり、専門性の高い業務においては入札業者も限られ入札額が高止まりする傾向があるため、契約業者に原価低減のインセンティブを持たせる契約方式を検討すること。また、成果目標について論文数の他に、政策の意思決定にどれだけ活用され、ひいては温室効果ガス削減にどれだけ貢献したかがわかるような指標を検討すること。</t>
    <rPh sb="0" eb="2">
      <t>ガイブ</t>
    </rPh>
    <rPh sb="2" eb="5">
      <t>ユウシキシャ</t>
    </rPh>
    <rPh sb="6" eb="8">
      <t>ショケン</t>
    </rPh>
    <rPh sb="79" eb="81">
      <t>ケントウ</t>
    </rPh>
    <rPh sb="89" eb="91">
      <t>セイカ</t>
    </rPh>
    <rPh sb="91" eb="93">
      <t>モクヒョウ</t>
    </rPh>
    <rPh sb="97" eb="99">
      <t>ロンブン</t>
    </rPh>
    <rPh sb="99" eb="100">
      <t>スウ</t>
    </rPh>
    <rPh sb="101" eb="102">
      <t>ホカ</t>
    </rPh>
    <rPh sb="150" eb="152">
      <t>シヒョウ</t>
    </rPh>
    <rPh sb="153" eb="155">
      <t>ケントウ</t>
    </rPh>
    <phoneticPr fontId="0"/>
  </si>
  <si>
    <t>引き続き、成果目標の達成に向けた適切な事業の実施に努めること。また、一者応札の改善に向けた取り組みを検討すること。</t>
    <rPh sb="0" eb="1">
      <t>ヒ</t>
    </rPh>
    <rPh sb="2" eb="3">
      <t>ツヅ</t>
    </rPh>
    <phoneticPr fontId="0"/>
  </si>
  <si>
    <t>引き続き、成果目標の達成に向けた適切な事業の実施に努めること。</t>
    <phoneticPr fontId="5"/>
  </si>
  <si>
    <t>引き続き、成果目標の達成に向けた適切な事業の実施に努めること。また、一者応札の改善に向けた取り組みを検討すること。</t>
    <rPh sb="0" eb="1">
      <t>ヒ</t>
    </rPh>
    <rPh sb="2" eb="3">
      <t>ツヅ</t>
    </rPh>
    <rPh sb="5" eb="7">
      <t>セイカ</t>
    </rPh>
    <rPh sb="7" eb="9">
      <t>モクヒョウ</t>
    </rPh>
    <rPh sb="10" eb="12">
      <t>タッセイ</t>
    </rPh>
    <rPh sb="13" eb="14">
      <t>ム</t>
    </rPh>
    <rPh sb="16" eb="18">
      <t>テキセツ</t>
    </rPh>
    <rPh sb="19" eb="21">
      <t>ジギョウ</t>
    </rPh>
    <rPh sb="22" eb="24">
      <t>ジッシ</t>
    </rPh>
    <rPh sb="25" eb="26">
      <t>ツト</t>
    </rPh>
    <phoneticPr fontId="0"/>
  </si>
  <si>
    <t>引き続き、成果目標の達成に向けた適切な事業の実施に努めること。</t>
    <phoneticPr fontId="5"/>
  </si>
  <si>
    <t>引き続き、成果目標の達成に向けた適切な事業の実施に努めること。</t>
    <rPh sb="0" eb="1">
      <t>ヒ</t>
    </rPh>
    <rPh sb="2" eb="3">
      <t>ツヅ</t>
    </rPh>
    <rPh sb="5" eb="7">
      <t>セイカ</t>
    </rPh>
    <rPh sb="7" eb="9">
      <t>モクヒョウ</t>
    </rPh>
    <rPh sb="10" eb="12">
      <t>タッセイ</t>
    </rPh>
    <rPh sb="13" eb="14">
      <t>ム</t>
    </rPh>
    <rPh sb="16" eb="18">
      <t>テキセツ</t>
    </rPh>
    <rPh sb="19" eb="21">
      <t>ジギョウ</t>
    </rPh>
    <rPh sb="22" eb="24">
      <t>ジッシ</t>
    </rPh>
    <rPh sb="25" eb="26">
      <t>ツト</t>
    </rPh>
    <phoneticPr fontId="0"/>
  </si>
  <si>
    <t>外部有識者の所見の通り、引き続き事業の適切な遂行に努めるとともに、予算額が増加した要因について明らかにすること。
また、一者応札の改善に向けた取り組みを検討すること。</t>
    <rPh sb="12" eb="13">
      <t>ヒ</t>
    </rPh>
    <rPh sb="14" eb="15">
      <t>ツヅ</t>
    </rPh>
    <rPh sb="16" eb="18">
      <t>ジギョウ</t>
    </rPh>
    <rPh sb="19" eb="21">
      <t>テキセツ</t>
    </rPh>
    <rPh sb="22" eb="24">
      <t>スイコウ</t>
    </rPh>
    <rPh sb="25" eb="26">
      <t>ツト</t>
    </rPh>
    <rPh sb="33" eb="35">
      <t>ヨサン</t>
    </rPh>
    <rPh sb="35" eb="36">
      <t>ガク</t>
    </rPh>
    <rPh sb="37" eb="39">
      <t>ゾウカ</t>
    </rPh>
    <rPh sb="41" eb="43">
      <t>ヨウイン</t>
    </rPh>
    <rPh sb="47" eb="48">
      <t>アキ</t>
    </rPh>
    <phoneticPr fontId="0"/>
  </si>
  <si>
    <t>成果実績が目標に見合っていない状況であるため、成果目標の達成に向けた適切な事業実施に努めること。
また、一者応札の改善に向けた取り組みを検討すること。</t>
    <rPh sb="0" eb="2">
      <t>セイカ</t>
    </rPh>
    <rPh sb="2" eb="4">
      <t>ジッセキ</t>
    </rPh>
    <rPh sb="5" eb="7">
      <t>モクヒョウ</t>
    </rPh>
    <rPh sb="8" eb="10">
      <t>ミア</t>
    </rPh>
    <rPh sb="23" eb="25">
      <t>セイカ</t>
    </rPh>
    <rPh sb="25" eb="27">
      <t>モクヒョウ</t>
    </rPh>
    <rPh sb="28" eb="30">
      <t>タッセイ</t>
    </rPh>
    <rPh sb="31" eb="32">
      <t>ム</t>
    </rPh>
    <rPh sb="34" eb="36">
      <t>テキセツ</t>
    </rPh>
    <rPh sb="37" eb="39">
      <t>ジギョウ</t>
    </rPh>
    <rPh sb="39" eb="41">
      <t>ジッシ</t>
    </rPh>
    <rPh sb="42" eb="43">
      <t>ツト</t>
    </rPh>
    <phoneticPr fontId="0"/>
  </si>
  <si>
    <t>活動実績等は目標に達している状況であるが、不用率が高いため予算規模の妥当性について検討を行うこと。
また、一者応札の改善に向けた取り組みを検討すること。</t>
    <phoneticPr fontId="5"/>
  </si>
  <si>
    <t>活動実績等は目標に達している状況であるが、不用率が高いため予算規模の妥当性について検討を行うこと。</t>
    <phoneticPr fontId="5"/>
  </si>
  <si>
    <t>外部有識者の所見を踏まえ、目標値の設定やその達成状況について分析し、見直しを行うこと。</t>
    <rPh sb="0" eb="2">
      <t>ガイブ</t>
    </rPh>
    <rPh sb="2" eb="5">
      <t>ユウシキシャ</t>
    </rPh>
    <rPh sb="6" eb="8">
      <t>ショケン</t>
    </rPh>
    <rPh sb="9" eb="10">
      <t>フ</t>
    </rPh>
    <rPh sb="13" eb="16">
      <t>モクヒョウチ</t>
    </rPh>
    <rPh sb="17" eb="19">
      <t>セッテイ</t>
    </rPh>
    <rPh sb="22" eb="24">
      <t>タッセイ</t>
    </rPh>
    <rPh sb="24" eb="26">
      <t>ジョウキョウ</t>
    </rPh>
    <rPh sb="30" eb="32">
      <t>ブンセキ</t>
    </rPh>
    <rPh sb="34" eb="36">
      <t>ミナオ</t>
    </rPh>
    <rPh sb="38" eb="39">
      <t>オコナ</t>
    </rPh>
    <phoneticPr fontId="5"/>
  </si>
  <si>
    <t>次期国際枠組みに向けた議論等を踏まえ、引き続き適切な事業実施に努めること。また、一者応札となっている契約があるため、一者応札の改善に向けた取り組みを検討すること。</t>
    <rPh sb="19" eb="20">
      <t>ヒ</t>
    </rPh>
    <rPh sb="21" eb="22">
      <t>ツヅ</t>
    </rPh>
    <rPh sb="26" eb="28">
      <t>ジギョウ</t>
    </rPh>
    <rPh sb="28" eb="30">
      <t>ジッシ</t>
    </rPh>
    <phoneticPr fontId="5"/>
  </si>
  <si>
    <t>外部有識者の所見のとおり、健康や生態系に有害な化学物質が出回らないようにしっかり審査する体制を維持すること。</t>
    <phoneticPr fontId="5"/>
  </si>
  <si>
    <t>人の健康を損なうおそれ又は動物の生息若しくは生育に支障を及ぼすおそれのある化学物質による環境の汚染を防止するため、引き続き効果的・効率的な執行に努めること。また、一者応札の改善に向けた取り組みを検討すること。　　</t>
    <rPh sb="0" eb="1">
      <t>ヒト</t>
    </rPh>
    <rPh sb="2" eb="4">
      <t>ケンコウ</t>
    </rPh>
    <rPh sb="5" eb="6">
      <t>ソコ</t>
    </rPh>
    <rPh sb="11" eb="12">
      <t>マタ</t>
    </rPh>
    <rPh sb="13" eb="15">
      <t>ドウブツ</t>
    </rPh>
    <rPh sb="16" eb="18">
      <t>セイソク</t>
    </rPh>
    <rPh sb="18" eb="19">
      <t>モ</t>
    </rPh>
    <rPh sb="22" eb="24">
      <t>セイイク</t>
    </rPh>
    <rPh sb="25" eb="27">
      <t>シショウ</t>
    </rPh>
    <rPh sb="28" eb="29">
      <t>オヨ</t>
    </rPh>
    <rPh sb="37" eb="39">
      <t>カガク</t>
    </rPh>
    <rPh sb="39" eb="41">
      <t>ブッシツ</t>
    </rPh>
    <rPh sb="44" eb="46">
      <t>カンキョウ</t>
    </rPh>
    <rPh sb="47" eb="49">
      <t>オセン</t>
    </rPh>
    <rPh sb="50" eb="52">
      <t>ボウシ</t>
    </rPh>
    <rPh sb="57" eb="58">
      <t>ヒ</t>
    </rPh>
    <rPh sb="59" eb="60">
      <t>ツヅ</t>
    </rPh>
    <rPh sb="61" eb="64">
      <t>コウカテキ</t>
    </rPh>
    <rPh sb="65" eb="68">
      <t>コウリツテキ</t>
    </rPh>
    <rPh sb="69" eb="71">
      <t>シッコウ</t>
    </rPh>
    <rPh sb="72" eb="73">
      <t>ツト</t>
    </rPh>
    <phoneticPr fontId="0"/>
  </si>
  <si>
    <t>外部有識者の所見のとおり、水俣病の悲劇、歴史は国内外で広く共有すべき事柄であり、特に途上国で同様な悲劇を繰り返さないようにするために、適切かつ効果的な事業の実施に努めること。</t>
    <rPh sb="67" eb="69">
      <t>テキセツ</t>
    </rPh>
    <rPh sb="71" eb="74">
      <t>コウカテキ</t>
    </rPh>
    <rPh sb="75" eb="77">
      <t>ジギョウ</t>
    </rPh>
    <rPh sb="78" eb="80">
      <t>ジッシ</t>
    </rPh>
    <rPh sb="81" eb="82">
      <t>ツト</t>
    </rPh>
    <phoneticPr fontId="5"/>
  </si>
  <si>
    <t>引き続き公健法に基づく補償給付に必要な額を確実に交付するため、定期的に交付状況を確認し、適正な予算執行に努めるとともに、給付実績等を踏まえた予算規模の見直しを行うこと。</t>
    <phoneticPr fontId="5"/>
  </si>
  <si>
    <t>検討会等の実施方式の見直しを行うこと等により、予算規模の妥当性について検討を行うこと。また、一者応札の改善に向けた取り組みを検討すること。</t>
    <rPh sb="0" eb="3">
      <t>ケントウカイ</t>
    </rPh>
    <rPh sb="3" eb="4">
      <t>トウ</t>
    </rPh>
    <rPh sb="5" eb="7">
      <t>ジッシ</t>
    </rPh>
    <rPh sb="7" eb="9">
      <t>ホウシキ</t>
    </rPh>
    <rPh sb="10" eb="12">
      <t>ミナオ</t>
    </rPh>
    <rPh sb="18" eb="19">
      <t>トウ</t>
    </rPh>
    <phoneticPr fontId="0"/>
  </si>
  <si>
    <t>令和３年度限りの経費とする。
外部有識者の所見を踏まえて、CO2削減コストの点も含めて本事業の必要性について改めて検証すること。</t>
    <rPh sb="15" eb="17">
      <t>ガイブ</t>
    </rPh>
    <rPh sb="17" eb="20">
      <t>ユウシキシャ</t>
    </rPh>
    <rPh sb="21" eb="23">
      <t>ショケン</t>
    </rPh>
    <rPh sb="24" eb="25">
      <t>フ</t>
    </rPh>
    <rPh sb="32" eb="34">
      <t>サクゲン</t>
    </rPh>
    <rPh sb="38" eb="39">
      <t>テン</t>
    </rPh>
    <rPh sb="40" eb="41">
      <t>フク</t>
    </rPh>
    <rPh sb="43" eb="44">
      <t>ホン</t>
    </rPh>
    <rPh sb="44" eb="46">
      <t>ジギョウ</t>
    </rPh>
    <rPh sb="47" eb="50">
      <t>ヒツヨウセイ</t>
    </rPh>
    <rPh sb="54" eb="55">
      <t>アラタ</t>
    </rPh>
    <rPh sb="57" eb="59">
      <t>ケンショウ</t>
    </rPh>
    <phoneticPr fontId="0"/>
  </si>
  <si>
    <t>令和３年度限りの経費とする。
外部有識者の所見を踏まえ、今後のバイオマスプラスチックの利活用促進に向けた展開について示すこと。</t>
    <rPh sb="15" eb="17">
      <t>ガイブ</t>
    </rPh>
    <rPh sb="17" eb="20">
      <t>ユウシキシャ</t>
    </rPh>
    <rPh sb="21" eb="23">
      <t>ショケン</t>
    </rPh>
    <rPh sb="24" eb="25">
      <t>フ</t>
    </rPh>
    <rPh sb="28" eb="30">
      <t>コンゴ</t>
    </rPh>
    <rPh sb="43" eb="46">
      <t>リカツヨウ</t>
    </rPh>
    <rPh sb="46" eb="48">
      <t>ソクシン</t>
    </rPh>
    <rPh sb="49" eb="50">
      <t>ム</t>
    </rPh>
    <rPh sb="52" eb="54">
      <t>テンカイ</t>
    </rPh>
    <rPh sb="58" eb="59">
      <t>シメ</t>
    </rPh>
    <phoneticPr fontId="0"/>
  </si>
  <si>
    <t>引き続き、拠出金が適切に活用されていることを確認すること。</t>
    <rPh sb="0" eb="1">
      <t>ヒ</t>
    </rPh>
    <rPh sb="2" eb="3">
      <t>ツヅ</t>
    </rPh>
    <rPh sb="5" eb="8">
      <t>キョシュツキン</t>
    </rPh>
    <rPh sb="9" eb="11">
      <t>テキセツ</t>
    </rPh>
    <rPh sb="12" eb="14">
      <t>カツヨウ</t>
    </rPh>
    <rPh sb="22" eb="24">
      <t>カクニン</t>
    </rPh>
    <phoneticPr fontId="0"/>
  </si>
  <si>
    <t>引き続き、成果目標の達成に向けた適切な事業の実施に努めること。</t>
    <phoneticPr fontId="5"/>
  </si>
  <si>
    <t>事業全体の実施方法や検討会等の実施方式の見直しを行うこと等により、事業の効果及び予算規模の妥当性について検討を行うこと。また、一者応札の改善に向けた取り組みを検討すること。</t>
    <rPh sb="0" eb="2">
      <t>ジギョウ</t>
    </rPh>
    <rPh sb="2" eb="4">
      <t>ゼンタイ</t>
    </rPh>
    <rPh sb="5" eb="7">
      <t>ジッシ</t>
    </rPh>
    <rPh sb="7" eb="9">
      <t>ホウホウ</t>
    </rPh>
    <rPh sb="10" eb="13">
      <t>ケントウカイ</t>
    </rPh>
    <rPh sb="13" eb="14">
      <t>トウ</t>
    </rPh>
    <rPh sb="15" eb="17">
      <t>ジッシ</t>
    </rPh>
    <rPh sb="17" eb="19">
      <t>ホウシキ</t>
    </rPh>
    <rPh sb="20" eb="22">
      <t>ミナオ</t>
    </rPh>
    <rPh sb="28" eb="29">
      <t>トウ</t>
    </rPh>
    <rPh sb="33" eb="35">
      <t>ジギョウ</t>
    </rPh>
    <rPh sb="36" eb="38">
      <t>コウカ</t>
    </rPh>
    <rPh sb="38" eb="39">
      <t>オヨ</t>
    </rPh>
    <phoneticPr fontId="0"/>
  </si>
  <si>
    <t>検討会、ワーキンググループ等の実施方式の見直しを行うこと等により、予算規模の妥当性について検討を行うこと。また、一者応札の改善に向けた取り組みを検討すること。</t>
    <rPh sb="0" eb="3">
      <t>ケントウカイ</t>
    </rPh>
    <rPh sb="13" eb="14">
      <t>トウ</t>
    </rPh>
    <rPh sb="15" eb="17">
      <t>ジッシ</t>
    </rPh>
    <rPh sb="17" eb="19">
      <t>ホウシキ</t>
    </rPh>
    <rPh sb="20" eb="22">
      <t>ミナオ</t>
    </rPh>
    <rPh sb="28" eb="29">
      <t>トウ</t>
    </rPh>
    <phoneticPr fontId="0"/>
  </si>
  <si>
    <t>外部有識者の所見のとおり、極めて重要な課題である環境関連の統計について、一層充実したものとするため、引き続き効果的な事業の実施に努めること。</t>
    <rPh sb="38" eb="40">
      <t>ジュウジツ</t>
    </rPh>
    <rPh sb="50" eb="51">
      <t>ヒ</t>
    </rPh>
    <rPh sb="52" eb="53">
      <t>ツヅ</t>
    </rPh>
    <rPh sb="54" eb="57">
      <t>コウカテキ</t>
    </rPh>
    <rPh sb="58" eb="60">
      <t>ジギョウ</t>
    </rPh>
    <rPh sb="61" eb="63">
      <t>ジッシ</t>
    </rPh>
    <phoneticPr fontId="0"/>
  </si>
  <si>
    <t>活動実績等は目標に達している状況であるが、不用率が高いため予算規模の妥当性について検討を行うこと。</t>
  </si>
  <si>
    <t>活動実績等は目標に達している状況であるが、不用率が高いため予算規模の妥当性について検討を行うこと。
また、一者応札の改善に向けた取り組みを検討すること。</t>
  </si>
  <si>
    <t>引き続き、研修目的を達成するため随時研修内容の見直しを行い、ウィズコロナ・アフターコロナの観点から、適切な実施方法を検討するとともに、一者応札の改善についても引き続き取り組むこと。</t>
    <rPh sb="5" eb="7">
      <t>ケンシュウ</t>
    </rPh>
    <rPh sb="10" eb="12">
      <t>タッセイ</t>
    </rPh>
    <rPh sb="16" eb="18">
      <t>ズイジ</t>
    </rPh>
    <rPh sb="18" eb="20">
      <t>ケンシュウ</t>
    </rPh>
    <rPh sb="20" eb="22">
      <t>ナイヨウ</t>
    </rPh>
    <rPh sb="23" eb="25">
      <t>ミナオ</t>
    </rPh>
    <rPh sb="27" eb="28">
      <t>オコナ</t>
    </rPh>
    <rPh sb="50" eb="52">
      <t>テキセツ</t>
    </rPh>
    <rPh sb="58" eb="60">
      <t>ケントウ</t>
    </rPh>
    <phoneticPr fontId="0"/>
  </si>
  <si>
    <t>引き続き、フロン類の適切な回収が実施されるよう地方公共団体や関係業界とも連携を強化し、改正フロン排出抑制法の周知・運用を確実に実施できるよう努めること。また、一者応札についても改善の取組を行うこと。</t>
    <rPh sb="0" eb="1">
      <t>ヒ</t>
    </rPh>
    <rPh sb="2" eb="3">
      <t>ツヅ</t>
    </rPh>
    <rPh sb="70" eb="71">
      <t>ツト</t>
    </rPh>
    <rPh sb="79" eb="80">
      <t>イチ</t>
    </rPh>
    <rPh sb="88" eb="90">
      <t>カイゼン</t>
    </rPh>
    <rPh sb="91" eb="93">
      <t>トリクミ</t>
    </rPh>
    <rPh sb="94" eb="95">
      <t>オコナ</t>
    </rPh>
    <phoneticPr fontId="0"/>
  </si>
  <si>
    <t>引き続き、我が国からの意見を発信できる場を確保し、OECDにおける活動の実施状況を確認しつつ、より効果的・効率的なプログラムの実施を促すとともに、拠出金が効率的・効果的に使用されるよう、拠出金の使途の把握・検証に努めること。</t>
    <rPh sb="0" eb="1">
      <t>ヒ</t>
    </rPh>
    <rPh sb="2" eb="3">
      <t>ツヅ</t>
    </rPh>
    <phoneticPr fontId="0"/>
  </si>
  <si>
    <t>引き続き、各国政府や国際機関等との連携を強化するとともに、拠出金の使い道を把握・検証すること等により効果的かつ必要最低限の拠出となるよう検討を進めること。</t>
    <rPh sb="0" eb="1">
      <t>ヒ</t>
    </rPh>
    <rPh sb="2" eb="3">
      <t>ツヅ</t>
    </rPh>
    <rPh sb="46" eb="47">
      <t>トウ</t>
    </rPh>
    <rPh sb="50" eb="53">
      <t>コウカテキ</t>
    </rPh>
    <phoneticPr fontId="0"/>
  </si>
  <si>
    <t>引き続き、動物愛護管理施策を推進していくため、効率的かつ効果的に事業を実施し、適切な予算執行に努めること。また、一者応札となっている契約があるため、一者応札の改善に向けた取り組みを検討すること。</t>
    <rPh sb="0" eb="1">
      <t>ヒ</t>
    </rPh>
    <rPh sb="2" eb="3">
      <t>ツヅ</t>
    </rPh>
    <rPh sb="5" eb="7">
      <t>ドウブツ</t>
    </rPh>
    <rPh sb="7" eb="9">
      <t>アイゴ</t>
    </rPh>
    <rPh sb="9" eb="11">
      <t>カンリ</t>
    </rPh>
    <rPh sb="11" eb="13">
      <t>セサク</t>
    </rPh>
    <rPh sb="14" eb="16">
      <t>スイシン</t>
    </rPh>
    <rPh sb="28" eb="30">
      <t>コウカ</t>
    </rPh>
    <rPh sb="30" eb="31">
      <t>テキ</t>
    </rPh>
    <rPh sb="32" eb="34">
      <t>ジギョウ</t>
    </rPh>
    <phoneticPr fontId="0"/>
  </si>
  <si>
    <t>引き続き、国費に頼らない自立発展的な取組に繋げていくため、効率かつ計画的に事業を実施し、適切な予算執行に努めること。</t>
    <rPh sb="0" eb="1">
      <t>ヒ</t>
    </rPh>
    <rPh sb="2" eb="3">
      <t>ツヅ</t>
    </rPh>
    <rPh sb="5" eb="7">
      <t>コクヒ</t>
    </rPh>
    <rPh sb="8" eb="9">
      <t>タヨ</t>
    </rPh>
    <rPh sb="12" eb="14">
      <t>ジリツ</t>
    </rPh>
    <rPh sb="14" eb="16">
      <t>ハッテン</t>
    </rPh>
    <rPh sb="16" eb="17">
      <t>テキ</t>
    </rPh>
    <rPh sb="18" eb="20">
      <t>トリクミ</t>
    </rPh>
    <rPh sb="21" eb="22">
      <t>ツナ</t>
    </rPh>
    <rPh sb="29" eb="31">
      <t>コウリツ</t>
    </rPh>
    <rPh sb="33" eb="36">
      <t>ケイカクテキ</t>
    </rPh>
    <rPh sb="37" eb="39">
      <t>ジギョウ</t>
    </rPh>
    <rPh sb="40" eb="42">
      <t>ジッシ</t>
    </rPh>
    <rPh sb="44" eb="46">
      <t>テキセツ</t>
    </rPh>
    <rPh sb="47" eb="49">
      <t>ヨサン</t>
    </rPh>
    <rPh sb="49" eb="51">
      <t>シッコウ</t>
    </rPh>
    <rPh sb="52" eb="53">
      <t>ツト</t>
    </rPh>
    <phoneticPr fontId="5"/>
  </si>
  <si>
    <t>引き続き、自然環境の現状及びその時系列的な改変状況を把握するため、効率的かつ効果的に事業を実施し、適切な予算執行に努めること。また、一者応札となっている契約があるため、一者応札の改善に向けた取り組みを検討すること。</t>
    <rPh sb="0" eb="1">
      <t>ヒ</t>
    </rPh>
    <rPh sb="2" eb="3">
      <t>ツヅ</t>
    </rPh>
    <rPh sb="76" eb="78">
      <t>ケイヤク</t>
    </rPh>
    <phoneticPr fontId="5"/>
  </si>
  <si>
    <t>引き続き、国際的な生物多様性の保全に貢献するため、効率的かつ効果的に事業を実施し、適切な予算執行に努めること。また、一者応札となっている契約があるため、一者応札の改善に向けた取り組みを検討すること。</t>
    <rPh sb="0" eb="1">
      <t>ヒ</t>
    </rPh>
    <rPh sb="2" eb="3">
      <t>ツヅ</t>
    </rPh>
    <rPh sb="68" eb="70">
      <t>ケイヤク</t>
    </rPh>
    <phoneticPr fontId="5"/>
  </si>
  <si>
    <t>引き続き、拠出先において拠出金が適切に用いられていることを確認するとともに、効果的かつ必要最低限の拠出となるよう検討を行うこと。</t>
    <rPh sb="59" eb="60">
      <t>オコナ</t>
    </rPh>
    <phoneticPr fontId="0"/>
  </si>
  <si>
    <t>引き続き、拠出金を効率的に使い、能力の高い多様な人材獲得等に資するよう、拠出先における拠出金の使い道の把握・検証に努めること。</t>
    <rPh sb="0" eb="1">
      <t>ヒ</t>
    </rPh>
    <rPh sb="2" eb="3">
      <t>ツヅ</t>
    </rPh>
    <rPh sb="5" eb="8">
      <t>キョシュツキン</t>
    </rPh>
    <rPh sb="9" eb="12">
      <t>コウリツテキ</t>
    </rPh>
    <rPh sb="13" eb="14">
      <t>ツカ</t>
    </rPh>
    <rPh sb="16" eb="18">
      <t>ノウリョク</t>
    </rPh>
    <rPh sb="19" eb="20">
      <t>タカ</t>
    </rPh>
    <rPh sb="21" eb="23">
      <t>タヨウ</t>
    </rPh>
    <rPh sb="24" eb="26">
      <t>ジンザイ</t>
    </rPh>
    <rPh sb="26" eb="28">
      <t>カクトク</t>
    </rPh>
    <rPh sb="28" eb="29">
      <t>トウ</t>
    </rPh>
    <rPh sb="30" eb="31">
      <t>シ</t>
    </rPh>
    <phoneticPr fontId="0"/>
  </si>
  <si>
    <t>使用済小型電子機器等の回収・再資源化量について、成果目標の達成に至っていないため、成果目標の達成に向け、要因分析及び取組の実施に努めること。</t>
    <rPh sb="0" eb="2">
      <t>シヨウ</t>
    </rPh>
    <rPh sb="2" eb="3">
      <t>ズ</t>
    </rPh>
    <rPh sb="3" eb="5">
      <t>コガタ</t>
    </rPh>
    <rPh sb="5" eb="7">
      <t>デンシ</t>
    </rPh>
    <rPh sb="7" eb="9">
      <t>キキ</t>
    </rPh>
    <rPh sb="9" eb="10">
      <t>トウ</t>
    </rPh>
    <rPh sb="11" eb="13">
      <t>カイシュウ</t>
    </rPh>
    <rPh sb="14" eb="18">
      <t>サイシゲンカ</t>
    </rPh>
    <rPh sb="18" eb="19">
      <t>リョウ</t>
    </rPh>
    <rPh sb="24" eb="26">
      <t>セイカ</t>
    </rPh>
    <rPh sb="26" eb="28">
      <t>モクヒョウ</t>
    </rPh>
    <rPh sb="29" eb="31">
      <t>タッセイ</t>
    </rPh>
    <rPh sb="32" eb="33">
      <t>イタ</t>
    </rPh>
    <rPh sb="41" eb="43">
      <t>セイカ</t>
    </rPh>
    <rPh sb="43" eb="45">
      <t>モクヒョウ</t>
    </rPh>
    <rPh sb="46" eb="48">
      <t>タッセイ</t>
    </rPh>
    <rPh sb="49" eb="50">
      <t>ム</t>
    </rPh>
    <rPh sb="52" eb="54">
      <t>ヨウイン</t>
    </rPh>
    <rPh sb="54" eb="56">
      <t>ブンセキ</t>
    </rPh>
    <rPh sb="56" eb="57">
      <t>オヨ</t>
    </rPh>
    <rPh sb="58" eb="60">
      <t>トリクミ</t>
    </rPh>
    <rPh sb="61" eb="63">
      <t>ジッシ</t>
    </rPh>
    <rPh sb="64" eb="65">
      <t>ツト</t>
    </rPh>
    <phoneticPr fontId="14"/>
  </si>
  <si>
    <t>引き続き、拠出金の使途や事業実施状況の把握を行うとともに、拠出の効率的・経済的な執行に努めること。</t>
    <rPh sb="0" eb="1">
      <t>ヒ</t>
    </rPh>
    <rPh sb="2" eb="3">
      <t>ツヅ</t>
    </rPh>
    <rPh sb="22" eb="23">
      <t>オコナ</t>
    </rPh>
    <phoneticPr fontId="5"/>
  </si>
  <si>
    <t>施設整備について適切に執行状況を管理するとともに、真に必要な執行となるよう、適時適切な事業計画の見直しや、関係者との連携に努めること。</t>
    <rPh sb="0" eb="2">
      <t>シセツ</t>
    </rPh>
    <rPh sb="2" eb="4">
      <t>セイビ</t>
    </rPh>
    <rPh sb="8" eb="10">
      <t>テキセツ</t>
    </rPh>
    <rPh sb="11" eb="13">
      <t>シッコウ</t>
    </rPh>
    <rPh sb="13" eb="15">
      <t>ジョウキョウ</t>
    </rPh>
    <rPh sb="16" eb="18">
      <t>カンリ</t>
    </rPh>
    <rPh sb="25" eb="26">
      <t>シン</t>
    </rPh>
    <rPh sb="27" eb="29">
      <t>ヒツヨウ</t>
    </rPh>
    <rPh sb="30" eb="32">
      <t>シッコウ</t>
    </rPh>
    <rPh sb="38" eb="40">
      <t>テキジ</t>
    </rPh>
    <rPh sb="40" eb="42">
      <t>テキセツ</t>
    </rPh>
    <rPh sb="43" eb="45">
      <t>ジギョウ</t>
    </rPh>
    <rPh sb="45" eb="47">
      <t>ケイカク</t>
    </rPh>
    <rPh sb="48" eb="50">
      <t>ミナオ</t>
    </rPh>
    <rPh sb="53" eb="56">
      <t>カンケイシャ</t>
    </rPh>
    <rPh sb="58" eb="60">
      <t>レンケイ</t>
    </rPh>
    <rPh sb="61" eb="62">
      <t>ツト</t>
    </rPh>
    <phoneticPr fontId="5"/>
  </si>
  <si>
    <t>調達方法等を逐次検討し、一者応札の改善等によるコスト削減を図るとともに、常に喫緊の課題を見極め、それに集中した効率的な事業実施となるよう努めること。</t>
    <rPh sb="0" eb="2">
      <t>チョウタツ</t>
    </rPh>
    <rPh sb="2" eb="4">
      <t>ホウホウ</t>
    </rPh>
    <rPh sb="4" eb="5">
      <t>トウ</t>
    </rPh>
    <rPh sb="6" eb="8">
      <t>チクジ</t>
    </rPh>
    <rPh sb="8" eb="10">
      <t>ケントウ</t>
    </rPh>
    <rPh sb="12" eb="13">
      <t>イッ</t>
    </rPh>
    <rPh sb="13" eb="14">
      <t>シャ</t>
    </rPh>
    <rPh sb="14" eb="16">
      <t>オウサツ</t>
    </rPh>
    <rPh sb="17" eb="20">
      <t>カイゼントウ</t>
    </rPh>
    <rPh sb="26" eb="28">
      <t>サクゲン</t>
    </rPh>
    <rPh sb="29" eb="30">
      <t>ハカ</t>
    </rPh>
    <rPh sb="36" eb="37">
      <t>ツネ</t>
    </rPh>
    <rPh sb="38" eb="40">
      <t>キッキン</t>
    </rPh>
    <rPh sb="41" eb="43">
      <t>カダイ</t>
    </rPh>
    <rPh sb="44" eb="46">
      <t>ミキワ</t>
    </rPh>
    <rPh sb="51" eb="53">
      <t>シュウチュウ</t>
    </rPh>
    <rPh sb="55" eb="57">
      <t>コウリツ</t>
    </rPh>
    <rPh sb="68" eb="69">
      <t>ツト</t>
    </rPh>
    <phoneticPr fontId="5"/>
  </si>
  <si>
    <t>調達方法等を逐次検討し、一者応札の改善等によるコスト削減を図ること。また、引き続き調査内容等について合理化の可能性を検討し、効率的な事業実施となるよう努めること。</t>
    <rPh sb="0" eb="2">
      <t>チョウタツ</t>
    </rPh>
    <rPh sb="2" eb="4">
      <t>ホウホウ</t>
    </rPh>
    <rPh sb="4" eb="5">
      <t>トウ</t>
    </rPh>
    <rPh sb="6" eb="8">
      <t>チクジ</t>
    </rPh>
    <rPh sb="8" eb="10">
      <t>ケントウ</t>
    </rPh>
    <rPh sb="12" eb="13">
      <t>イッ</t>
    </rPh>
    <rPh sb="13" eb="14">
      <t>シャ</t>
    </rPh>
    <rPh sb="14" eb="16">
      <t>オウサツ</t>
    </rPh>
    <rPh sb="17" eb="20">
      <t>カイゼントウ</t>
    </rPh>
    <rPh sb="26" eb="28">
      <t>サクゲン</t>
    </rPh>
    <rPh sb="29" eb="30">
      <t>ハカ</t>
    </rPh>
    <rPh sb="37" eb="38">
      <t>ヒ</t>
    </rPh>
    <rPh sb="39" eb="40">
      <t>ツヅ</t>
    </rPh>
    <rPh sb="41" eb="43">
      <t>チョウサ</t>
    </rPh>
    <rPh sb="43" eb="45">
      <t>ナイヨウ</t>
    </rPh>
    <rPh sb="45" eb="46">
      <t>トウ</t>
    </rPh>
    <rPh sb="50" eb="53">
      <t>ゴウリカ</t>
    </rPh>
    <rPh sb="54" eb="57">
      <t>カノウセイ</t>
    </rPh>
    <rPh sb="58" eb="60">
      <t>ケントウ</t>
    </rPh>
    <rPh sb="75" eb="76">
      <t>ツト</t>
    </rPh>
    <phoneticPr fontId="5"/>
  </si>
  <si>
    <t>引き続き、業務の合理化を検討し、業務の効率性を上げるよう努めること。また、一者応札の改善に向けた取り組みを検討、実施すること。</t>
    <rPh sb="0" eb="1">
      <t>ヒ</t>
    </rPh>
    <rPh sb="2" eb="3">
      <t>ツヅ</t>
    </rPh>
    <rPh sb="5" eb="7">
      <t>ギョウム</t>
    </rPh>
    <rPh sb="8" eb="11">
      <t>ゴウリカ</t>
    </rPh>
    <rPh sb="12" eb="14">
      <t>ケントウ</t>
    </rPh>
    <rPh sb="16" eb="18">
      <t>ギョウム</t>
    </rPh>
    <rPh sb="19" eb="22">
      <t>コウリツセイ</t>
    </rPh>
    <rPh sb="23" eb="24">
      <t>ア</t>
    </rPh>
    <rPh sb="28" eb="29">
      <t>ツト</t>
    </rPh>
    <rPh sb="56" eb="58">
      <t>ジッシ</t>
    </rPh>
    <phoneticPr fontId="14"/>
  </si>
  <si>
    <t>有識者の知見を聴取し活用するとともに関連する分野との協力・連携を行って引き続き効率的に事業を実施すること。また、一者応札の改善に向けた取り組みを検討すること。</t>
    <rPh sb="35" eb="36">
      <t>ヒ</t>
    </rPh>
    <rPh sb="37" eb="38">
      <t>ツヅ</t>
    </rPh>
    <phoneticPr fontId="5"/>
  </si>
  <si>
    <t>事業実施に当たっては、コスト削減も見据えた効率的な事業となるよう、引き続き検討、見直しを行うこと。</t>
    <phoneticPr fontId="5"/>
  </si>
  <si>
    <t>調達方法等を逐次検討し、一者応札の改善等によるコスト削減を図るとともに、目標達成に向けて、より効率的に業務を実施できるよう内容を見直すこと。</t>
    <rPh sb="0" eb="2">
      <t>チョウタツ</t>
    </rPh>
    <rPh sb="2" eb="4">
      <t>ホウホウ</t>
    </rPh>
    <rPh sb="4" eb="5">
      <t>トウ</t>
    </rPh>
    <rPh sb="6" eb="8">
      <t>チクジ</t>
    </rPh>
    <rPh sb="8" eb="10">
      <t>ケントウ</t>
    </rPh>
    <rPh sb="12" eb="13">
      <t>イッ</t>
    </rPh>
    <rPh sb="13" eb="14">
      <t>シャ</t>
    </rPh>
    <rPh sb="14" eb="16">
      <t>オウサツ</t>
    </rPh>
    <rPh sb="17" eb="20">
      <t>カイゼントウ</t>
    </rPh>
    <rPh sb="26" eb="28">
      <t>サクゲン</t>
    </rPh>
    <rPh sb="29" eb="30">
      <t>ハカ</t>
    </rPh>
    <rPh sb="36" eb="38">
      <t>モクヒョウ</t>
    </rPh>
    <rPh sb="38" eb="40">
      <t>タッセイ</t>
    </rPh>
    <rPh sb="41" eb="42">
      <t>ム</t>
    </rPh>
    <rPh sb="47" eb="50">
      <t>コウリツテキ</t>
    </rPh>
    <rPh sb="51" eb="53">
      <t>ギョウム</t>
    </rPh>
    <rPh sb="54" eb="56">
      <t>ジッシ</t>
    </rPh>
    <rPh sb="61" eb="63">
      <t>ナイヨウ</t>
    </rPh>
    <rPh sb="64" eb="66">
      <t>ミナオ</t>
    </rPh>
    <phoneticPr fontId="5"/>
  </si>
  <si>
    <t>脱炭素構築に向けた取り組みの一環として、必要性は理解できる。対象事業の選定にあたって、またクレジット調達と組み合わせるなどして経済的メカニズムを織り込んでるが、その政策がどれだけのプラスアルファの効果を生んでいるのか、今後のために検証が必要と思われる。また、そもそも、CO2削減効果としては相対的に小さめであり、よりスケールアップ可能な政策へと練り上げていく必要があるのではないか。</t>
    <rPh sb="0" eb="1">
      <t>ダツ</t>
    </rPh>
    <rPh sb="1" eb="3">
      <t>タンソ</t>
    </rPh>
    <rPh sb="3" eb="5">
      <t>コウチク</t>
    </rPh>
    <rPh sb="6" eb="7">
      <t>ム</t>
    </rPh>
    <rPh sb="9" eb="10">
      <t>ト</t>
    </rPh>
    <rPh sb="11" eb="12">
      <t>ク</t>
    </rPh>
    <rPh sb="14" eb="16">
      <t>イッカン</t>
    </rPh>
    <rPh sb="20" eb="22">
      <t>ヒツヨウ</t>
    </rPh>
    <rPh sb="22" eb="23">
      <t>セイ</t>
    </rPh>
    <rPh sb="24" eb="26">
      <t>リカイ</t>
    </rPh>
    <rPh sb="30" eb="32">
      <t>タイショウ</t>
    </rPh>
    <rPh sb="32" eb="34">
      <t>ジギョウ</t>
    </rPh>
    <rPh sb="35" eb="37">
      <t>センテイ</t>
    </rPh>
    <rPh sb="50" eb="52">
      <t>チョウタツ</t>
    </rPh>
    <rPh sb="53" eb="54">
      <t>ク</t>
    </rPh>
    <rPh sb="55" eb="56">
      <t>ア</t>
    </rPh>
    <rPh sb="63" eb="65">
      <t>ケイザイ</t>
    </rPh>
    <rPh sb="65" eb="66">
      <t>テキ</t>
    </rPh>
    <rPh sb="72" eb="73">
      <t>オ</t>
    </rPh>
    <rPh sb="74" eb="75">
      <t>コ</t>
    </rPh>
    <rPh sb="82" eb="84">
      <t>セイサク</t>
    </rPh>
    <rPh sb="98" eb="100">
      <t>コウカ</t>
    </rPh>
    <rPh sb="101" eb="102">
      <t>ウ</t>
    </rPh>
    <rPh sb="109" eb="111">
      <t>コンゴ</t>
    </rPh>
    <rPh sb="115" eb="117">
      <t>ケンショウ</t>
    </rPh>
    <rPh sb="118" eb="120">
      <t>ヒツヨウ</t>
    </rPh>
    <rPh sb="121" eb="122">
      <t>オモ</t>
    </rPh>
    <rPh sb="137" eb="141">
      <t>サクゲンコウカ</t>
    </rPh>
    <rPh sb="145" eb="148">
      <t>ソウタイテキ</t>
    </rPh>
    <rPh sb="149" eb="150">
      <t>チイ</t>
    </rPh>
    <rPh sb="165" eb="167">
      <t>カノウ</t>
    </rPh>
    <rPh sb="168" eb="170">
      <t>セイサク</t>
    </rPh>
    <rPh sb="172" eb="173">
      <t>ネ</t>
    </rPh>
    <rPh sb="174" eb="175">
      <t>ア</t>
    </rPh>
    <rPh sb="179" eb="181">
      <t>ヒツヨウ</t>
    </rPh>
    <phoneticPr fontId="3"/>
  </si>
  <si>
    <t>事業対象が多岐にわたり、的が絞り込めていないように見受けられる。他の目的での設備改善にも資金が転用されている印象。「広く浅く」の補助事業では、政策本来の狙いであるGHG排出削減効果は限られるのではないか。</t>
    <rPh sb="0" eb="2">
      <t>ジギョウ</t>
    </rPh>
    <rPh sb="2" eb="4">
      <t>タイショウ</t>
    </rPh>
    <rPh sb="5" eb="7">
      <t>タキ</t>
    </rPh>
    <rPh sb="12" eb="13">
      <t>マト</t>
    </rPh>
    <rPh sb="14" eb="15">
      <t>シボ</t>
    </rPh>
    <rPh sb="16" eb="17">
      <t>コ</t>
    </rPh>
    <rPh sb="25" eb="27">
      <t>ミウ</t>
    </rPh>
    <rPh sb="32" eb="33">
      <t>タ</t>
    </rPh>
    <rPh sb="34" eb="36">
      <t>モクテキ</t>
    </rPh>
    <rPh sb="38" eb="42">
      <t>セツビカイゼン</t>
    </rPh>
    <rPh sb="44" eb="46">
      <t>シキン</t>
    </rPh>
    <rPh sb="47" eb="49">
      <t>テンヨウ</t>
    </rPh>
    <rPh sb="54" eb="56">
      <t>インショウ</t>
    </rPh>
    <rPh sb="58" eb="59">
      <t>ヒロ</t>
    </rPh>
    <rPh sb="60" eb="61">
      <t>アサ</t>
    </rPh>
    <rPh sb="64" eb="68">
      <t>ホジョジギョウ</t>
    </rPh>
    <rPh sb="71" eb="73">
      <t>セイサク</t>
    </rPh>
    <rPh sb="73" eb="75">
      <t>ホンライ</t>
    </rPh>
    <rPh sb="76" eb="77">
      <t>ネラ</t>
    </rPh>
    <rPh sb="84" eb="86">
      <t>ハイシュツ</t>
    </rPh>
    <rPh sb="86" eb="88">
      <t>サクゲン</t>
    </rPh>
    <rPh sb="88" eb="90">
      <t>コウカ</t>
    </rPh>
    <rPh sb="91" eb="92">
      <t>カギ</t>
    </rPh>
    <phoneticPr fontId="3"/>
  </si>
  <si>
    <t>政府予算を投入しなければならない理由が理解できない。民間企業の研究開発投資に委ねるべきものではないか？中長期的に先行投資が回収できるはずであり、そもそも企業が自ら経営戦略として取り組む時代になってきている。</t>
    <rPh sb="0" eb="2">
      <t>セイフ</t>
    </rPh>
    <rPh sb="2" eb="4">
      <t>ヨサン</t>
    </rPh>
    <rPh sb="5" eb="7">
      <t>トウニュウ</t>
    </rPh>
    <rPh sb="16" eb="18">
      <t>リユウ</t>
    </rPh>
    <rPh sb="19" eb="21">
      <t>リカイ</t>
    </rPh>
    <rPh sb="26" eb="30">
      <t>ミンカンキギョウ</t>
    </rPh>
    <rPh sb="31" eb="37">
      <t>ケンキュウカイハツトウシ</t>
    </rPh>
    <rPh sb="38" eb="39">
      <t>ユダ</t>
    </rPh>
    <rPh sb="51" eb="55">
      <t>チュウチョウキテキ</t>
    </rPh>
    <rPh sb="56" eb="60">
      <t>センコウトウシ</t>
    </rPh>
    <rPh sb="61" eb="63">
      <t>カイシュウ</t>
    </rPh>
    <rPh sb="88" eb="89">
      <t>ト</t>
    </rPh>
    <rPh sb="90" eb="91">
      <t>ク</t>
    </rPh>
    <rPh sb="92" eb="94">
      <t>ジダイ</t>
    </rPh>
    <phoneticPr fontId="3"/>
  </si>
  <si>
    <t>成果目標で掲げたCO2削減効果は小さく、政策としてコスト対効果が疑問。そもそも脱炭素社会に向けた社会環境が激変しつつあるなかで、ハイブリッド車への補助金をこの先数年間続けることは再検討すべき。よりインパクトの大きい、市場の変化につながるような政策に切り替えていくべきではないか。</t>
    <rPh sb="39" eb="44">
      <t>ダツタンソシャカイ</t>
    </rPh>
    <rPh sb="45" eb="46">
      <t>ム</t>
    </rPh>
    <rPh sb="48" eb="50">
      <t>シャカイ</t>
    </rPh>
    <rPh sb="50" eb="52">
      <t>カンキョウ</t>
    </rPh>
    <rPh sb="53" eb="55">
      <t>ゲキヘン</t>
    </rPh>
    <rPh sb="70" eb="71">
      <t>シャ</t>
    </rPh>
    <rPh sb="73" eb="76">
      <t>ホジョキン</t>
    </rPh>
    <rPh sb="79" eb="80">
      <t>サキ</t>
    </rPh>
    <rPh sb="80" eb="84">
      <t>スウネンカンツヅ</t>
    </rPh>
    <rPh sb="89" eb="92">
      <t>サイケントウ</t>
    </rPh>
    <rPh sb="104" eb="105">
      <t>オオ</t>
    </rPh>
    <rPh sb="108" eb="110">
      <t>シジョウ</t>
    </rPh>
    <rPh sb="111" eb="113">
      <t>ヘンカ</t>
    </rPh>
    <rPh sb="121" eb="123">
      <t>セイサク</t>
    </rPh>
    <rPh sb="124" eb="125">
      <t>キ</t>
    </rPh>
    <rPh sb="126" eb="127">
      <t>カ</t>
    </rPh>
    <phoneticPr fontId="3"/>
  </si>
  <si>
    <t>官主導で太陽光発電の有効活用のための基盤を構築することは、民間ではできない領域であり、政策意図は評価できる。大きな成果につなげるよう、知恵を絞って創意工夫して欲しい。また、各地域で成果を上げた事例を制度化するなどして全国に広げることにも、並行して力を入れて行って欲しい。</t>
    <rPh sb="0" eb="3">
      <t>カンシュドウ</t>
    </rPh>
    <rPh sb="4" eb="7">
      <t>タイヨウコウ</t>
    </rPh>
    <rPh sb="7" eb="9">
      <t>ハツデン</t>
    </rPh>
    <rPh sb="10" eb="14">
      <t>ユウコウカツヨウ</t>
    </rPh>
    <rPh sb="18" eb="20">
      <t>キバン</t>
    </rPh>
    <rPh sb="21" eb="23">
      <t>コウチク</t>
    </rPh>
    <rPh sb="29" eb="31">
      <t>ミンカン</t>
    </rPh>
    <rPh sb="37" eb="39">
      <t>リョウイキ</t>
    </rPh>
    <rPh sb="43" eb="47">
      <t>セイサクイト</t>
    </rPh>
    <rPh sb="48" eb="50">
      <t>ヒョウカ</t>
    </rPh>
    <rPh sb="54" eb="55">
      <t>オオ</t>
    </rPh>
    <rPh sb="57" eb="59">
      <t>セイカ</t>
    </rPh>
    <rPh sb="67" eb="69">
      <t>チエ</t>
    </rPh>
    <rPh sb="70" eb="71">
      <t>シボ</t>
    </rPh>
    <rPh sb="73" eb="77">
      <t>ソウイクフウ</t>
    </rPh>
    <rPh sb="79" eb="80">
      <t>ホ</t>
    </rPh>
    <rPh sb="86" eb="89">
      <t>カクチイキ</t>
    </rPh>
    <rPh sb="90" eb="92">
      <t>セイカ</t>
    </rPh>
    <rPh sb="93" eb="94">
      <t>ア</t>
    </rPh>
    <rPh sb="96" eb="98">
      <t>ジレイ</t>
    </rPh>
    <rPh sb="99" eb="102">
      <t>セイドカ</t>
    </rPh>
    <rPh sb="108" eb="110">
      <t>ゼンコク</t>
    </rPh>
    <rPh sb="111" eb="112">
      <t>ヒロ</t>
    </rPh>
    <rPh sb="119" eb="121">
      <t>ヘイコウ</t>
    </rPh>
    <rPh sb="123" eb="124">
      <t>チカラ</t>
    </rPh>
    <rPh sb="125" eb="126">
      <t>イ</t>
    </rPh>
    <rPh sb="128" eb="129">
      <t>イ</t>
    </rPh>
    <rPh sb="131" eb="132">
      <t>ホ</t>
    </rPh>
    <phoneticPr fontId="3"/>
  </si>
  <si>
    <t>レアメタル等の資源の有効活用は、環境負荷だけではなく人権・労働など社会面の問題改善にもつながる面があり、重要な政策課題である。需要が急増する中で民間企業の技術開発意欲も強いはずで、政府の役割は技術開発の促進よりはむしろ、普及のための制度面など社会システムの構築に向けた政策の実施に軸足を置くべきではないか。</t>
    <rPh sb="5" eb="6">
      <t>ナド</t>
    </rPh>
    <rPh sb="7" eb="9">
      <t>シゲン</t>
    </rPh>
    <rPh sb="10" eb="14">
      <t>ユウコウカツヨウ</t>
    </rPh>
    <rPh sb="16" eb="20">
      <t>カンキョウフカ</t>
    </rPh>
    <rPh sb="26" eb="28">
      <t>ジンケン</t>
    </rPh>
    <rPh sb="29" eb="31">
      <t>ロウドウ</t>
    </rPh>
    <rPh sb="33" eb="36">
      <t>シャカイメン</t>
    </rPh>
    <rPh sb="37" eb="39">
      <t>モンダイ</t>
    </rPh>
    <rPh sb="39" eb="41">
      <t>カイゼン</t>
    </rPh>
    <rPh sb="47" eb="48">
      <t>メン</t>
    </rPh>
    <rPh sb="52" eb="54">
      <t>ジュウヨウ</t>
    </rPh>
    <rPh sb="55" eb="59">
      <t>セイサクカダイ</t>
    </rPh>
    <rPh sb="63" eb="65">
      <t>ジュヨウ</t>
    </rPh>
    <rPh sb="66" eb="68">
      <t>キュウゾウ</t>
    </rPh>
    <rPh sb="70" eb="71">
      <t>ナカ</t>
    </rPh>
    <rPh sb="72" eb="74">
      <t>ミンカン</t>
    </rPh>
    <rPh sb="74" eb="76">
      <t>キギョウ</t>
    </rPh>
    <rPh sb="77" eb="79">
      <t>ギジュツ</t>
    </rPh>
    <rPh sb="79" eb="81">
      <t>カイハツ</t>
    </rPh>
    <rPh sb="81" eb="83">
      <t>イヨク</t>
    </rPh>
    <rPh sb="84" eb="85">
      <t>ツヨ</t>
    </rPh>
    <rPh sb="96" eb="100">
      <t>ギジュツカイハツ</t>
    </rPh>
    <rPh sb="101" eb="103">
      <t>ソクシン</t>
    </rPh>
    <rPh sb="110" eb="112">
      <t>フキュウ</t>
    </rPh>
    <rPh sb="116" eb="119">
      <t>セイドメン</t>
    </rPh>
    <rPh sb="128" eb="130">
      <t>コウチク</t>
    </rPh>
    <rPh sb="131" eb="132">
      <t>ム</t>
    </rPh>
    <rPh sb="134" eb="136">
      <t>セイサク</t>
    </rPh>
    <rPh sb="137" eb="139">
      <t>ジッシ</t>
    </rPh>
    <rPh sb="140" eb="142">
      <t>ジクアシ</t>
    </rPh>
    <rPh sb="143" eb="144">
      <t>オ</t>
    </rPh>
    <phoneticPr fontId="3"/>
  </si>
  <si>
    <t>何を目指しているのかよくわからず、成果目標も設定されていない。政策の意図がCO2削減にあるのか、感染症対策なのか、焦点がはっきりしていない。ウィズ・コロナの時代にあって、空調メーカーなどの研究開発意欲は高いはずで、あえて税金を投入する意義について説得力を欠く。実際の資金の流れを見ても、焦点がボケていて特段の政策効果を感じられない。</t>
    <rPh sb="0" eb="1">
      <t>ナニ</t>
    </rPh>
    <rPh sb="2" eb="4">
      <t>メザ</t>
    </rPh>
    <rPh sb="22" eb="24">
      <t>セッテイ</t>
    </rPh>
    <rPh sb="31" eb="33">
      <t>セイサク</t>
    </rPh>
    <rPh sb="34" eb="36">
      <t>イト</t>
    </rPh>
    <rPh sb="40" eb="42">
      <t>サクゲン</t>
    </rPh>
    <rPh sb="48" eb="51">
      <t>カンセンショウ</t>
    </rPh>
    <rPh sb="51" eb="53">
      <t>タイサク</t>
    </rPh>
    <rPh sb="57" eb="59">
      <t>ショウテン</t>
    </rPh>
    <rPh sb="78" eb="80">
      <t>ジダイ</t>
    </rPh>
    <rPh sb="85" eb="87">
      <t>クウチョウ</t>
    </rPh>
    <rPh sb="94" eb="98">
      <t>ケンキュウカイハツ</t>
    </rPh>
    <rPh sb="98" eb="100">
      <t>イヨク</t>
    </rPh>
    <rPh sb="101" eb="102">
      <t>タカ</t>
    </rPh>
    <rPh sb="110" eb="112">
      <t>ゼイキン</t>
    </rPh>
    <rPh sb="113" eb="115">
      <t>トウニュウ</t>
    </rPh>
    <rPh sb="117" eb="119">
      <t>イギ</t>
    </rPh>
    <rPh sb="123" eb="126">
      <t>セットクリョク</t>
    </rPh>
    <rPh sb="127" eb="128">
      <t>カ</t>
    </rPh>
    <rPh sb="130" eb="132">
      <t>ジッサイ</t>
    </rPh>
    <rPh sb="133" eb="135">
      <t>シキン</t>
    </rPh>
    <rPh sb="136" eb="137">
      <t>ナガ</t>
    </rPh>
    <rPh sb="139" eb="140">
      <t>ミ</t>
    </rPh>
    <rPh sb="143" eb="145">
      <t>ショウテン</t>
    </rPh>
    <rPh sb="151" eb="153">
      <t>トクダン</t>
    </rPh>
    <rPh sb="154" eb="156">
      <t>セイサク</t>
    </rPh>
    <rPh sb="156" eb="158">
      <t>コウカ</t>
    </rPh>
    <rPh sb="159" eb="160">
      <t>カン</t>
    </rPh>
    <phoneticPr fontId="3"/>
  </si>
  <si>
    <t>政策意図は理解する。成果目標と達成度は明記されていないが、具体策と成果目標、達成度を明らかにすることが必要。地域再エネ普及のネックになっているものは何か、地域によっても（再エネの種類などによっても）事情は異なるはずで、真に地域のニーズに合った企画・運用をしていくべき。また、地域の努力に委ねるだけではなく、国にしかできない、根本原因の解決の必要もあるはず。</t>
    <rPh sb="0" eb="4">
      <t>セイサクイト</t>
    </rPh>
    <rPh sb="5" eb="7">
      <t>リカイ</t>
    </rPh>
    <rPh sb="10" eb="14">
      <t>セイカモクヒョウ</t>
    </rPh>
    <rPh sb="15" eb="18">
      <t>タッセイド</t>
    </rPh>
    <rPh sb="19" eb="21">
      <t>メイキ</t>
    </rPh>
    <rPh sb="29" eb="32">
      <t>グタイサク</t>
    </rPh>
    <rPh sb="33" eb="37">
      <t>セイカモクヒョウ</t>
    </rPh>
    <rPh sb="38" eb="41">
      <t>タッセイド</t>
    </rPh>
    <rPh sb="42" eb="43">
      <t>アキ</t>
    </rPh>
    <rPh sb="51" eb="53">
      <t>ヒツヨウ</t>
    </rPh>
    <rPh sb="54" eb="56">
      <t>チイキ</t>
    </rPh>
    <rPh sb="56" eb="57">
      <t>サイ</t>
    </rPh>
    <rPh sb="59" eb="61">
      <t>フキュウ</t>
    </rPh>
    <rPh sb="74" eb="75">
      <t>ナニ</t>
    </rPh>
    <rPh sb="77" eb="79">
      <t>チイキ</t>
    </rPh>
    <rPh sb="85" eb="86">
      <t>サイ</t>
    </rPh>
    <rPh sb="89" eb="91">
      <t>シュルイ</t>
    </rPh>
    <rPh sb="99" eb="101">
      <t>ジジョウ</t>
    </rPh>
    <rPh sb="102" eb="103">
      <t>コト</t>
    </rPh>
    <rPh sb="109" eb="110">
      <t>シン</t>
    </rPh>
    <rPh sb="111" eb="113">
      <t>チイキ</t>
    </rPh>
    <rPh sb="118" eb="119">
      <t>ア</t>
    </rPh>
    <rPh sb="121" eb="123">
      <t>キカク</t>
    </rPh>
    <rPh sb="124" eb="126">
      <t>ウンヨウ</t>
    </rPh>
    <rPh sb="137" eb="139">
      <t>チイキ</t>
    </rPh>
    <rPh sb="140" eb="142">
      <t>ドリョク</t>
    </rPh>
    <rPh sb="143" eb="144">
      <t>ユダ</t>
    </rPh>
    <rPh sb="153" eb="154">
      <t>クニ</t>
    </rPh>
    <rPh sb="162" eb="166">
      <t>コンポンゲンイン</t>
    </rPh>
    <rPh sb="167" eb="169">
      <t>カイケツ</t>
    </rPh>
    <rPh sb="170" eb="172">
      <t>ヒツヨウ</t>
    </rPh>
    <phoneticPr fontId="3"/>
  </si>
  <si>
    <t>UNEPの役割の重要性、それを資金的に支援することの必要性が理解できる。資金拠出だけではなく、活動において汗を書くことも必要で、中長期的にみてそれが日本のためにもなる。この分野では国連機関平均を目標にするのではなく、もっと高い日本人職員比率を目標に掲げたらよいのではないか。</t>
    <rPh sb="5" eb="7">
      <t>ヤクワリ</t>
    </rPh>
    <rPh sb="8" eb="11">
      <t>ジュウヨウセイ</t>
    </rPh>
    <rPh sb="15" eb="18">
      <t>シキンテキ</t>
    </rPh>
    <rPh sb="19" eb="21">
      <t>シエン</t>
    </rPh>
    <rPh sb="26" eb="29">
      <t>ヒツヨウセイ</t>
    </rPh>
    <rPh sb="30" eb="32">
      <t>リカイ</t>
    </rPh>
    <rPh sb="36" eb="38">
      <t>シキン</t>
    </rPh>
    <rPh sb="38" eb="40">
      <t>キョシュツ</t>
    </rPh>
    <rPh sb="47" eb="49">
      <t>カツドウ</t>
    </rPh>
    <rPh sb="53" eb="54">
      <t>アセ</t>
    </rPh>
    <rPh sb="55" eb="56">
      <t>カ</t>
    </rPh>
    <rPh sb="60" eb="62">
      <t>ヒツヨウ</t>
    </rPh>
    <rPh sb="64" eb="68">
      <t>チュウチョウキテキ</t>
    </rPh>
    <rPh sb="74" eb="76">
      <t>ニホン</t>
    </rPh>
    <rPh sb="86" eb="88">
      <t>ブンヤ</t>
    </rPh>
    <rPh sb="90" eb="94">
      <t>コクレンキカン</t>
    </rPh>
    <rPh sb="94" eb="96">
      <t>ヘイキン</t>
    </rPh>
    <rPh sb="97" eb="99">
      <t>モクヒョウ</t>
    </rPh>
    <rPh sb="111" eb="112">
      <t>タカ</t>
    </rPh>
    <rPh sb="113" eb="115">
      <t>ニホン</t>
    </rPh>
    <rPh sb="115" eb="116">
      <t>ジン</t>
    </rPh>
    <rPh sb="116" eb="118">
      <t>ショクイン</t>
    </rPh>
    <rPh sb="118" eb="120">
      <t>ヒリツ</t>
    </rPh>
    <rPh sb="121" eb="123">
      <t>モクヒョウ</t>
    </rPh>
    <rPh sb="124" eb="125">
      <t>カカ</t>
    </rPh>
    <phoneticPr fontId="3"/>
  </si>
  <si>
    <t>国民の健康のために必要な措置であり、政策継続は妥当。より効率的・効果的な予算の使用に努めて欲しい。また、得られた情報の開示・衆知や活用策にも力を入れて欲しい。</t>
    <rPh sb="0" eb="2">
      <t>コクミン</t>
    </rPh>
    <rPh sb="3" eb="5">
      <t>ケンコウ</t>
    </rPh>
    <rPh sb="9" eb="11">
      <t>ヒツヨウ</t>
    </rPh>
    <rPh sb="12" eb="14">
      <t>ソチ</t>
    </rPh>
    <rPh sb="18" eb="20">
      <t>セイサク</t>
    </rPh>
    <rPh sb="20" eb="22">
      <t>ケイゾク</t>
    </rPh>
    <rPh sb="23" eb="25">
      <t>ダトウ</t>
    </rPh>
    <rPh sb="28" eb="31">
      <t>コウリツテキ</t>
    </rPh>
    <rPh sb="32" eb="35">
      <t>コウカテキ</t>
    </rPh>
    <rPh sb="36" eb="38">
      <t>ヨサン</t>
    </rPh>
    <rPh sb="39" eb="41">
      <t>シヨウ</t>
    </rPh>
    <rPh sb="42" eb="43">
      <t>ツト</t>
    </rPh>
    <rPh sb="45" eb="46">
      <t>ホ</t>
    </rPh>
    <rPh sb="52" eb="53">
      <t>エ</t>
    </rPh>
    <rPh sb="56" eb="58">
      <t>ジョウホウ</t>
    </rPh>
    <rPh sb="59" eb="61">
      <t>カイジ</t>
    </rPh>
    <rPh sb="62" eb="64">
      <t>シュウチ</t>
    </rPh>
    <rPh sb="65" eb="67">
      <t>カツヨウ</t>
    </rPh>
    <rPh sb="67" eb="68">
      <t>サク</t>
    </rPh>
    <rPh sb="70" eb="71">
      <t>チカラ</t>
    </rPh>
    <rPh sb="72" eb="73">
      <t>イ</t>
    </rPh>
    <rPh sb="75" eb="76">
      <t>ホ</t>
    </rPh>
    <phoneticPr fontId="3"/>
  </si>
  <si>
    <t>政策の意義は一定認めるが、具体的な戦略構築が必要と思われる。一般的なテーマでのフォーラム開催だけでは戦略性や政策効果は限定的。日本として何をすべきか、何ができるか、多様性に富むアジア地域における日本の外交・貿易の将来ビジョンなどのグローバルな戦略とからめてしっかり検討すべき。</t>
    <rPh sb="0" eb="2">
      <t>セイサク</t>
    </rPh>
    <rPh sb="3" eb="5">
      <t>イギ</t>
    </rPh>
    <rPh sb="6" eb="8">
      <t>イッテイ</t>
    </rPh>
    <rPh sb="8" eb="9">
      <t>ミト</t>
    </rPh>
    <rPh sb="13" eb="16">
      <t>グタイテキ</t>
    </rPh>
    <rPh sb="17" eb="19">
      <t>センリャク</t>
    </rPh>
    <rPh sb="19" eb="21">
      <t>コウチク</t>
    </rPh>
    <rPh sb="22" eb="24">
      <t>ヒツヨウ</t>
    </rPh>
    <rPh sb="25" eb="26">
      <t>オモ</t>
    </rPh>
    <rPh sb="30" eb="33">
      <t>イッパンテキ</t>
    </rPh>
    <rPh sb="44" eb="46">
      <t>カイサイ</t>
    </rPh>
    <rPh sb="50" eb="53">
      <t>センリャクセイ</t>
    </rPh>
    <rPh sb="54" eb="58">
      <t>セイサクコウカ</t>
    </rPh>
    <rPh sb="59" eb="62">
      <t>ゲンテイテキ</t>
    </rPh>
    <rPh sb="63" eb="65">
      <t>ニホン</t>
    </rPh>
    <rPh sb="68" eb="69">
      <t>ナニ</t>
    </rPh>
    <rPh sb="75" eb="76">
      <t>ナニ</t>
    </rPh>
    <rPh sb="82" eb="85">
      <t>タヨウセイ</t>
    </rPh>
    <rPh sb="86" eb="87">
      <t>ト</t>
    </rPh>
    <rPh sb="91" eb="93">
      <t>チイキ</t>
    </rPh>
    <rPh sb="97" eb="99">
      <t>ニホン</t>
    </rPh>
    <rPh sb="100" eb="102">
      <t>ガイコウ</t>
    </rPh>
    <rPh sb="103" eb="105">
      <t>ボウエキ</t>
    </rPh>
    <rPh sb="106" eb="108">
      <t>ショウライ</t>
    </rPh>
    <rPh sb="132" eb="134">
      <t>ケントウ</t>
    </rPh>
    <phoneticPr fontId="3"/>
  </si>
  <si>
    <t>成果目標の達成が近づいているが、より高い成果目標を掲げて、政策を練る必要があると思われる。マニフェスト電子化による不法投棄の削減など政策効果を最大限引き出すために、活用など電子化メリットの発揮につながるよう、デジタル政府の政策の一環としてさらに力を入れてもらいたい。</t>
    <rPh sb="5" eb="7">
      <t>タッセイ</t>
    </rPh>
    <rPh sb="8" eb="9">
      <t>チカ</t>
    </rPh>
    <rPh sb="18" eb="19">
      <t>タカ</t>
    </rPh>
    <rPh sb="20" eb="24">
      <t>セイカモクヒョウ</t>
    </rPh>
    <rPh sb="25" eb="26">
      <t>カカ</t>
    </rPh>
    <rPh sb="29" eb="31">
      <t>セイサク</t>
    </rPh>
    <rPh sb="32" eb="33">
      <t>ネ</t>
    </rPh>
    <rPh sb="34" eb="36">
      <t>ヒツヨウ</t>
    </rPh>
    <rPh sb="40" eb="41">
      <t>オモ</t>
    </rPh>
    <rPh sb="51" eb="54">
      <t>デンシカ</t>
    </rPh>
    <rPh sb="57" eb="61">
      <t>フホウトウキ</t>
    </rPh>
    <rPh sb="62" eb="64">
      <t>サクゲン</t>
    </rPh>
    <rPh sb="66" eb="68">
      <t>セイサク</t>
    </rPh>
    <rPh sb="68" eb="70">
      <t>コウカ</t>
    </rPh>
    <rPh sb="71" eb="74">
      <t>サイダイゲン</t>
    </rPh>
    <rPh sb="74" eb="75">
      <t>ヒ</t>
    </rPh>
    <rPh sb="76" eb="77">
      <t>ダ</t>
    </rPh>
    <rPh sb="86" eb="89">
      <t>デンシカ</t>
    </rPh>
    <rPh sb="94" eb="96">
      <t>ハッキ</t>
    </rPh>
    <rPh sb="108" eb="110">
      <t>セイフ</t>
    </rPh>
    <rPh sb="111" eb="113">
      <t>セイサク</t>
    </rPh>
    <rPh sb="114" eb="116">
      <t>イッカン</t>
    </rPh>
    <rPh sb="122" eb="123">
      <t>チカラ</t>
    </rPh>
    <rPh sb="124" eb="125">
      <t>イ</t>
    </rPh>
    <phoneticPr fontId="3"/>
  </si>
  <si>
    <t>社会的ニーズの高い案件であり、政策の必要性も高い。実効性のある効果的な処理モデルができあがることを期待。</t>
    <rPh sb="0" eb="3">
      <t>シャカイテキ</t>
    </rPh>
    <rPh sb="7" eb="8">
      <t>タカ</t>
    </rPh>
    <rPh sb="9" eb="11">
      <t>アンケン</t>
    </rPh>
    <rPh sb="15" eb="17">
      <t>セイサク</t>
    </rPh>
    <rPh sb="18" eb="21">
      <t>ヒツヨウセイ</t>
    </rPh>
    <rPh sb="22" eb="23">
      <t>タカ</t>
    </rPh>
    <rPh sb="25" eb="28">
      <t>ジッコウセイ</t>
    </rPh>
    <rPh sb="31" eb="34">
      <t>コウカテキ</t>
    </rPh>
    <rPh sb="35" eb="37">
      <t>ショリ</t>
    </rPh>
    <rPh sb="49" eb="51">
      <t>キタイ</t>
    </rPh>
    <phoneticPr fontId="3"/>
  </si>
  <si>
    <t>継続的な鳥類の生態調査は、生物多様性保全のための基礎情報となるものであり、生態系の保全・回復が喫緊のグローバル課題であることに鑑み、必要な政策である。この調査結果を有効活用して欲しい。また、具体的にどんな政策や対策につながったのか、情報を開示し説明していくことも、行政事業レビューにおいては必要と思われる。</t>
    <rPh sb="0" eb="3">
      <t>ケイゾクテキ</t>
    </rPh>
    <rPh sb="4" eb="6">
      <t>チョウルイ</t>
    </rPh>
    <rPh sb="7" eb="9">
      <t>セイタイ</t>
    </rPh>
    <rPh sb="9" eb="11">
      <t>チョウサ</t>
    </rPh>
    <rPh sb="13" eb="18">
      <t>セイブツタヨウセイ</t>
    </rPh>
    <rPh sb="18" eb="20">
      <t>ホゼン</t>
    </rPh>
    <rPh sb="24" eb="26">
      <t>キソ</t>
    </rPh>
    <rPh sb="26" eb="28">
      <t>ジョウホウ</t>
    </rPh>
    <rPh sb="41" eb="43">
      <t>ホゼン</t>
    </rPh>
    <rPh sb="44" eb="46">
      <t>カイフク</t>
    </rPh>
    <rPh sb="47" eb="49">
      <t>キッキン</t>
    </rPh>
    <rPh sb="55" eb="57">
      <t>カダイ</t>
    </rPh>
    <rPh sb="63" eb="64">
      <t>カンガ</t>
    </rPh>
    <rPh sb="66" eb="68">
      <t>ヒツヨウ</t>
    </rPh>
    <rPh sb="69" eb="71">
      <t>セイサク</t>
    </rPh>
    <rPh sb="77" eb="81">
      <t>チョウサケッカ</t>
    </rPh>
    <rPh sb="82" eb="84">
      <t>ユウコウ</t>
    </rPh>
    <rPh sb="84" eb="86">
      <t>カツヨウ</t>
    </rPh>
    <rPh sb="88" eb="89">
      <t>ホ</t>
    </rPh>
    <rPh sb="95" eb="98">
      <t>グタイテキ</t>
    </rPh>
    <rPh sb="102" eb="104">
      <t>セイサク</t>
    </rPh>
    <rPh sb="105" eb="107">
      <t>タイサク</t>
    </rPh>
    <rPh sb="116" eb="118">
      <t>ジョウホウ</t>
    </rPh>
    <rPh sb="119" eb="121">
      <t>カイジ</t>
    </rPh>
    <rPh sb="122" eb="124">
      <t>セツメイ</t>
    </rPh>
    <rPh sb="132" eb="134">
      <t>ギョウセイ</t>
    </rPh>
    <rPh sb="134" eb="136">
      <t>ジギョウ</t>
    </rPh>
    <rPh sb="145" eb="147">
      <t>ヒツヨウ</t>
    </rPh>
    <rPh sb="148" eb="149">
      <t>オモ</t>
    </rPh>
    <phoneticPr fontId="3"/>
  </si>
  <si>
    <t>事業の意義、必要性は認めるので、効果的・効率的な予算の活用に努めて欲しい。</t>
    <rPh sb="0" eb="2">
      <t>ジギョウ</t>
    </rPh>
    <rPh sb="3" eb="5">
      <t>イギ</t>
    </rPh>
    <rPh sb="6" eb="9">
      <t>ヒツヨウセイ</t>
    </rPh>
    <rPh sb="10" eb="11">
      <t>ミト</t>
    </rPh>
    <rPh sb="16" eb="19">
      <t>コウカテキ</t>
    </rPh>
    <rPh sb="20" eb="23">
      <t>コウリツテキ</t>
    </rPh>
    <rPh sb="24" eb="26">
      <t>ヨサン</t>
    </rPh>
    <rPh sb="27" eb="29">
      <t>カツヨウ</t>
    </rPh>
    <rPh sb="30" eb="31">
      <t>ツト</t>
    </rPh>
    <rPh sb="33" eb="34">
      <t>ホ</t>
    </rPh>
    <phoneticPr fontId="3"/>
  </si>
  <si>
    <t>他省庁のシステム開発で明るみに出た問題点などを教訓として学びながら、システムの要件定義や検収作業を発注者としてしっかり行い、正しく機能し有効活用できるシステムを構築して欲しい。</t>
    <rPh sb="0" eb="3">
      <t>タショウチョウ</t>
    </rPh>
    <rPh sb="8" eb="10">
      <t>カイハツ</t>
    </rPh>
    <rPh sb="11" eb="12">
      <t>アカ</t>
    </rPh>
    <rPh sb="15" eb="16">
      <t>デ</t>
    </rPh>
    <rPh sb="17" eb="19">
      <t>モンダイ</t>
    </rPh>
    <rPh sb="19" eb="20">
      <t>テン</t>
    </rPh>
    <rPh sb="23" eb="25">
      <t>キョウクン</t>
    </rPh>
    <rPh sb="28" eb="29">
      <t>マナ</t>
    </rPh>
    <rPh sb="39" eb="43">
      <t>ヨウケンテイギ</t>
    </rPh>
    <rPh sb="44" eb="46">
      <t>ケンシュウ</t>
    </rPh>
    <rPh sb="46" eb="48">
      <t>サギョウ</t>
    </rPh>
    <rPh sb="49" eb="52">
      <t>ハッチュウシャ</t>
    </rPh>
    <rPh sb="59" eb="60">
      <t>オコナ</t>
    </rPh>
    <rPh sb="62" eb="63">
      <t>タダ</t>
    </rPh>
    <rPh sb="65" eb="67">
      <t>キノウ</t>
    </rPh>
    <rPh sb="68" eb="72">
      <t>ユウコウカツヨウ</t>
    </rPh>
    <rPh sb="80" eb="82">
      <t>コウチク</t>
    </rPh>
    <rPh sb="84" eb="85">
      <t>ホ</t>
    </rPh>
    <phoneticPr fontId="3"/>
  </si>
  <si>
    <t>環境省内や、国土交通省、観光庁などとの政策の重複を排除し、連携を図って進めて欲しい。政策内容的には、環境省が所管する意味があまり感じられず、他省庁への移管も合理的ではないか。</t>
    <rPh sb="0" eb="3">
      <t>カンキョウショウ</t>
    </rPh>
    <rPh sb="3" eb="4">
      <t>ナイ</t>
    </rPh>
    <rPh sb="6" eb="11">
      <t>コクドコウツウショウ</t>
    </rPh>
    <rPh sb="12" eb="15">
      <t>カンコウチョウ</t>
    </rPh>
    <rPh sb="19" eb="21">
      <t>セイサク</t>
    </rPh>
    <rPh sb="22" eb="24">
      <t>チョウフク</t>
    </rPh>
    <rPh sb="25" eb="27">
      <t>ハイジョ</t>
    </rPh>
    <rPh sb="29" eb="31">
      <t>レンケイ</t>
    </rPh>
    <rPh sb="32" eb="33">
      <t>ハカ</t>
    </rPh>
    <rPh sb="35" eb="36">
      <t>スス</t>
    </rPh>
    <rPh sb="38" eb="39">
      <t>ホ</t>
    </rPh>
    <rPh sb="42" eb="44">
      <t>セイサク</t>
    </rPh>
    <rPh sb="44" eb="47">
      <t>ナイヨウテキ</t>
    </rPh>
    <rPh sb="50" eb="53">
      <t>カンキョウショウ</t>
    </rPh>
    <rPh sb="54" eb="56">
      <t>ショカン</t>
    </rPh>
    <rPh sb="58" eb="60">
      <t>イミ</t>
    </rPh>
    <rPh sb="64" eb="65">
      <t>カン</t>
    </rPh>
    <rPh sb="70" eb="73">
      <t>タショウチョウ</t>
    </rPh>
    <rPh sb="75" eb="77">
      <t>イカン</t>
    </rPh>
    <rPh sb="78" eb="81">
      <t>ゴウリテキ</t>
    </rPh>
    <phoneticPr fontId="3"/>
  </si>
  <si>
    <t>将来を担う世代の健康に関する継続的なモニタリング調査は必要性が高く、継続すべき。調査方法は、テクノロジーの進歩などを活用して、効率化を図って欲しい。また、得られた知見は広く国民に開示して共有するとともに、政策立案に活用して欲しい。</t>
    <rPh sb="0" eb="2">
      <t>ショウライ</t>
    </rPh>
    <rPh sb="3" eb="4">
      <t>ニナ</t>
    </rPh>
    <rPh sb="5" eb="7">
      <t>セダイ</t>
    </rPh>
    <rPh sb="8" eb="10">
      <t>ケンコウ</t>
    </rPh>
    <rPh sb="11" eb="12">
      <t>カン</t>
    </rPh>
    <rPh sb="14" eb="17">
      <t>ケイゾクテキ</t>
    </rPh>
    <rPh sb="24" eb="26">
      <t>チョウサ</t>
    </rPh>
    <rPh sb="27" eb="30">
      <t>ヒツヨウセイ</t>
    </rPh>
    <rPh sb="31" eb="32">
      <t>タカ</t>
    </rPh>
    <rPh sb="34" eb="36">
      <t>ケイゾク</t>
    </rPh>
    <rPh sb="40" eb="44">
      <t>チョウサホウホウ</t>
    </rPh>
    <rPh sb="53" eb="55">
      <t>シンポ</t>
    </rPh>
    <rPh sb="58" eb="60">
      <t>カツヨウ</t>
    </rPh>
    <rPh sb="63" eb="66">
      <t>コウリツカ</t>
    </rPh>
    <rPh sb="67" eb="68">
      <t>ハカ</t>
    </rPh>
    <rPh sb="70" eb="71">
      <t>ホ</t>
    </rPh>
    <rPh sb="77" eb="78">
      <t>エ</t>
    </rPh>
    <rPh sb="102" eb="104">
      <t>セイサク</t>
    </rPh>
    <rPh sb="104" eb="106">
      <t>リツアン</t>
    </rPh>
    <rPh sb="107" eb="109">
      <t>カツヨウ</t>
    </rPh>
    <phoneticPr fontId="3"/>
  </si>
  <si>
    <t>予算の効果的・効率的執行に努めて欲しい。</t>
    <rPh sb="0" eb="2">
      <t>ヨサン</t>
    </rPh>
    <rPh sb="3" eb="6">
      <t>コウカテキ</t>
    </rPh>
    <rPh sb="7" eb="10">
      <t>コウリツテキ</t>
    </rPh>
    <rPh sb="10" eb="12">
      <t>シッコウ</t>
    </rPh>
    <rPh sb="13" eb="14">
      <t>ツト</t>
    </rPh>
    <rPh sb="16" eb="17">
      <t>ホ</t>
    </rPh>
    <phoneticPr fontId="3"/>
  </si>
  <si>
    <t>外部有識者の所見の通り、国民の健康のために必要な措置であり、より効率的・効果的な予算の使用に努めるとともに、得られた情報の開示・衆知や活用についてさらなる方法を検討すること。</t>
    <rPh sb="0" eb="2">
      <t>ガイブ</t>
    </rPh>
    <rPh sb="2" eb="5">
      <t>ユウシキシャ</t>
    </rPh>
    <rPh sb="6" eb="8">
      <t>ショケン</t>
    </rPh>
    <rPh sb="9" eb="10">
      <t>トオ</t>
    </rPh>
    <rPh sb="77" eb="79">
      <t>ホウホウ</t>
    </rPh>
    <rPh sb="80" eb="82">
      <t>ケントウ</t>
    </rPh>
    <phoneticPr fontId="5"/>
  </si>
  <si>
    <t>外部有識者の所見の通り、一般的なテーマでのフォーラム開催にとどまらず、アジア地域における日本の外交・貿易の将来ビジョンなどのグローバルな戦略とからめた具体的な戦略について検討すること。</t>
    <rPh sb="0" eb="5">
      <t>ガイブユウシキシャ</t>
    </rPh>
    <rPh sb="6" eb="8">
      <t>ショケン</t>
    </rPh>
    <rPh sb="9" eb="10">
      <t>トオ</t>
    </rPh>
    <phoneticPr fontId="5"/>
  </si>
  <si>
    <t>関係自治体と協力し、引き続き、必要な受診が行われるよう適切な予算措置を行うとともに、より効率的・効果的に事業を実施すること。
また、一者応札の改善に向けた取り組みを検討すること。</t>
  </si>
  <si>
    <t>外部有識者の所見のとおり、生態系の保全・回復が喫緊のグローバル課題であることに鑑み、必要な政策であるため、調査結果を有効活用するよう努めること。また、具体的にどんな政策や対策につながったのか、情報を開示し説明すること。</t>
    <rPh sb="66" eb="67">
      <t>ツト</t>
    </rPh>
    <phoneticPr fontId="5"/>
  </si>
  <si>
    <t>外部有識者の所見のとおり、効果的・効率的な予算の活用に努めること。</t>
    <phoneticPr fontId="5"/>
  </si>
  <si>
    <t>外部有識者の所見を踏まえて、他省庁のシステム開発で明るみに出た問題点などを教訓とし、システムの要件定義や検収作業をしっかり行い、正しく機能し有効活用できるシステムを構築するよう努めること。</t>
    <rPh sb="88" eb="89">
      <t>ツト</t>
    </rPh>
    <phoneticPr fontId="5"/>
  </si>
  <si>
    <t>令和３年度で終了の事業。
なお、外部有識者の所見のとおり、環境省内や、国土交通省、観光庁などとの政策の重複を排除し、連携を図り事業を進めること。また、後続事業を検討する場合には、政策内容的に環境省が所管する意味があまり感じられないことから、他省庁への移管も検討すること。</t>
    <rPh sb="0" eb="2">
      <t>レイワ</t>
    </rPh>
    <rPh sb="3" eb="5">
      <t>ネンド</t>
    </rPh>
    <rPh sb="6" eb="8">
      <t>シュウリョウ</t>
    </rPh>
    <rPh sb="9" eb="11">
      <t>ジギョウ</t>
    </rPh>
    <rPh sb="16" eb="18">
      <t>ガイブ</t>
    </rPh>
    <rPh sb="18" eb="21">
      <t>ユウシキシャ</t>
    </rPh>
    <rPh sb="22" eb="24">
      <t>ショケン</t>
    </rPh>
    <rPh sb="63" eb="65">
      <t>ジギョウ</t>
    </rPh>
    <rPh sb="75" eb="77">
      <t>コウゾク</t>
    </rPh>
    <rPh sb="77" eb="79">
      <t>ジギョウ</t>
    </rPh>
    <rPh sb="80" eb="82">
      <t>ケントウ</t>
    </rPh>
    <rPh sb="84" eb="86">
      <t>バアイ</t>
    </rPh>
    <rPh sb="128" eb="130">
      <t>ケントウ</t>
    </rPh>
    <phoneticPr fontId="5"/>
  </si>
  <si>
    <t>令和３年度限りの経費とする。
外部有識者の所見を踏まえて、本事業において経済的メカニズムを織り込んだ効果を検証するとともに、よりCO2削減効果が得られるものとなるよう検討し、今後の関連する政策に活用できるよう努めること。</t>
    <rPh sb="36" eb="38">
      <t>ケイザイ</t>
    </rPh>
    <rPh sb="38" eb="39">
      <t>テキ</t>
    </rPh>
    <rPh sb="45" eb="46">
      <t>オ</t>
    </rPh>
    <rPh sb="47" eb="48">
      <t>コ</t>
    </rPh>
    <rPh sb="50" eb="52">
      <t>コウカ</t>
    </rPh>
    <rPh sb="53" eb="55">
      <t>ケンショウ</t>
    </rPh>
    <rPh sb="67" eb="69">
      <t>サクゲン</t>
    </rPh>
    <rPh sb="69" eb="71">
      <t>コウカ</t>
    </rPh>
    <rPh sb="72" eb="73">
      <t>エ</t>
    </rPh>
    <rPh sb="83" eb="85">
      <t>ケントウ</t>
    </rPh>
    <phoneticPr fontId="5"/>
  </si>
  <si>
    <t>令和３年度限りの経費とする。
外部有識者の所見を踏まえて、本事業の目的であるGHG排出削減に沿った補助事業を実施できたか検証を行うこと。</t>
    <rPh sb="24" eb="25">
      <t>フ</t>
    </rPh>
    <rPh sb="33" eb="35">
      <t>モクテキ</t>
    </rPh>
    <rPh sb="41" eb="43">
      <t>ハイシュツ</t>
    </rPh>
    <rPh sb="43" eb="45">
      <t>サクゲン</t>
    </rPh>
    <rPh sb="46" eb="47">
      <t>ソ</t>
    </rPh>
    <rPh sb="49" eb="51">
      <t>ホジョ</t>
    </rPh>
    <rPh sb="51" eb="53">
      <t>ジギョウ</t>
    </rPh>
    <rPh sb="54" eb="56">
      <t>ジッシ</t>
    </rPh>
    <rPh sb="60" eb="62">
      <t>ケンショウ</t>
    </rPh>
    <rPh sb="63" eb="64">
      <t>オコナ</t>
    </rPh>
    <phoneticPr fontId="5"/>
  </si>
  <si>
    <t>令和３年度限りの経費とする。
外部有識者の所見を踏まえて、民間に委ねることができないものなのかを検討し、国費を投入する必要性について検証すること。</t>
    <rPh sb="29" eb="31">
      <t>ミンカン</t>
    </rPh>
    <rPh sb="32" eb="33">
      <t>ユダ</t>
    </rPh>
    <rPh sb="48" eb="50">
      <t>ケントウ</t>
    </rPh>
    <rPh sb="52" eb="54">
      <t>コクヒ</t>
    </rPh>
    <rPh sb="55" eb="57">
      <t>トウニュウ</t>
    </rPh>
    <rPh sb="59" eb="62">
      <t>ヒツヨウセイ</t>
    </rPh>
    <rPh sb="66" eb="68">
      <t>ケンショウ</t>
    </rPh>
    <phoneticPr fontId="5"/>
  </si>
  <si>
    <t>外部有識者の所見のとおり、成果目標のうち国連関係機関の邦人職員数について、より高い目標を設定できないか検討すること。</t>
    <rPh sb="0" eb="2">
      <t>ガイブ</t>
    </rPh>
    <rPh sb="2" eb="5">
      <t>ユウシキシャ</t>
    </rPh>
    <rPh sb="6" eb="8">
      <t>ショケン</t>
    </rPh>
    <rPh sb="13" eb="15">
      <t>セイカ</t>
    </rPh>
    <rPh sb="15" eb="17">
      <t>モクヒョウ</t>
    </rPh>
    <rPh sb="39" eb="40">
      <t>タカ</t>
    </rPh>
    <rPh sb="41" eb="43">
      <t>モクヒョウ</t>
    </rPh>
    <rPh sb="44" eb="46">
      <t>セッテイ</t>
    </rPh>
    <rPh sb="51" eb="53">
      <t>ケントウ</t>
    </rPh>
    <phoneticPr fontId="5"/>
  </si>
  <si>
    <t>大臣官房環境計画課
地球環境局</t>
    <phoneticPr fontId="5"/>
  </si>
  <si>
    <t>地域共生型地熱利活用に向けた方策等検討事業</t>
    <phoneticPr fontId="5"/>
  </si>
  <si>
    <t>自然環境局
地球環境局</t>
    <phoneticPr fontId="5"/>
  </si>
  <si>
    <t>洋上風力発電の導入促進に向けた環境保全手法の最適化実証等事業</t>
    <phoneticPr fontId="5"/>
  </si>
  <si>
    <t>大臣官房環境影響評価課</t>
    <phoneticPr fontId="5"/>
  </si>
  <si>
    <t>浄化槽システムの脱炭素化推進事業</t>
    <phoneticPr fontId="5"/>
  </si>
  <si>
    <t>環境再生・資源循環局</t>
    <phoneticPr fontId="5"/>
  </si>
  <si>
    <t>潮流発電による地域の脱炭素化モデル構築事業</t>
    <phoneticPr fontId="5"/>
  </si>
  <si>
    <t>ESG金融実践促進事業</t>
    <phoneticPr fontId="5"/>
  </si>
  <si>
    <t>大臣官房環境経済課</t>
    <phoneticPr fontId="5"/>
  </si>
  <si>
    <t>外部有識者の所見を踏まえて、将来を担う世代の健康に関する継続的なモニタリング調査を継続して行いつつも、調査方法についてテクノロジーの進歩などを活用して、効率化を図ること。
また、得られた知見は広く国民に開示して共有するとともに、政策立案に活用すること。</t>
    <rPh sb="41" eb="43">
      <t>ケイゾク</t>
    </rPh>
    <rPh sb="45" eb="46">
      <t>オコナ</t>
    </rPh>
    <rPh sb="80" eb="81">
      <t>ハカ</t>
    </rPh>
    <phoneticPr fontId="5"/>
  </si>
  <si>
    <t>外部有識者の所見のとおり、予算の効率的・効果的な執行に努めること。</t>
    <rPh sb="13" eb="15">
      <t>ヨサン</t>
    </rPh>
    <rPh sb="16" eb="19">
      <t>コウリツテキ</t>
    </rPh>
    <rPh sb="20" eb="23">
      <t>コウカテキ</t>
    </rPh>
    <rPh sb="24" eb="26">
      <t>シッコウ</t>
    </rPh>
    <rPh sb="27" eb="28">
      <t>ツト</t>
    </rPh>
    <phoneticPr fontId="5"/>
  </si>
  <si>
    <t>-</t>
    <phoneticPr fontId="5"/>
  </si>
  <si>
    <t>外部有識者の所見のとおり、引き続き本事業を通じてCO2排出削減に大きな成果が得られるよう、創意工夫を凝らして事業を実施するとともに、成果を上げた事例の全国展開を検討すること。</t>
    <rPh sb="0" eb="2">
      <t>ガイブ</t>
    </rPh>
    <rPh sb="2" eb="5">
      <t>ユウシキシャ</t>
    </rPh>
    <rPh sb="6" eb="8">
      <t>ショケン</t>
    </rPh>
    <rPh sb="13" eb="14">
      <t>ヒ</t>
    </rPh>
    <rPh sb="15" eb="16">
      <t>ツヅ</t>
    </rPh>
    <rPh sb="17" eb="18">
      <t>ホン</t>
    </rPh>
    <rPh sb="18" eb="20">
      <t>ジギョウ</t>
    </rPh>
    <rPh sb="21" eb="22">
      <t>ツウ</t>
    </rPh>
    <rPh sb="27" eb="29">
      <t>ハイシュツ</t>
    </rPh>
    <rPh sb="29" eb="31">
      <t>サクゲン</t>
    </rPh>
    <rPh sb="32" eb="33">
      <t>オオ</t>
    </rPh>
    <rPh sb="35" eb="37">
      <t>セイカ</t>
    </rPh>
    <rPh sb="38" eb="39">
      <t>エ</t>
    </rPh>
    <rPh sb="50" eb="51">
      <t>コ</t>
    </rPh>
    <rPh sb="54" eb="56">
      <t>ジギョウ</t>
    </rPh>
    <rPh sb="57" eb="59">
      <t>ジッシ</t>
    </rPh>
    <rPh sb="66" eb="68">
      <t>セイカ</t>
    </rPh>
    <rPh sb="69" eb="70">
      <t>ア</t>
    </rPh>
    <rPh sb="72" eb="74">
      <t>ジレイ</t>
    </rPh>
    <rPh sb="75" eb="77">
      <t>ゼンコク</t>
    </rPh>
    <rPh sb="77" eb="79">
      <t>テンカイ</t>
    </rPh>
    <rPh sb="80" eb="82">
      <t>ケントウ</t>
    </rPh>
    <phoneticPr fontId="5"/>
  </si>
  <si>
    <t>外部有識者の所見を踏まえて、レアメタル等の資源の有効活用に向けて国が果たすべき役割を見直すこと。</t>
    <rPh sb="0" eb="5">
      <t>ガイブユウシキシャ</t>
    </rPh>
    <rPh sb="6" eb="8">
      <t>ショケン</t>
    </rPh>
    <rPh sb="9" eb="10">
      <t>フ</t>
    </rPh>
    <rPh sb="29" eb="30">
      <t>ム</t>
    </rPh>
    <rPh sb="32" eb="33">
      <t>クニ</t>
    </rPh>
    <rPh sb="34" eb="35">
      <t>ハ</t>
    </rPh>
    <rPh sb="39" eb="41">
      <t>ヤクワリ</t>
    </rPh>
    <rPh sb="42" eb="44">
      <t>ミナオ</t>
    </rPh>
    <phoneticPr fontId="5"/>
  </si>
  <si>
    <t>外部有識者の所見のとおり、本事業によって目指す姿を明確にするとともに、本技術開発を民間に委ねず国費を投入する必要性について検証すること。</t>
    <rPh sb="0" eb="2">
      <t>ガイブ</t>
    </rPh>
    <rPh sb="2" eb="5">
      <t>ユウシキシャ</t>
    </rPh>
    <rPh sb="6" eb="8">
      <t>ショケン</t>
    </rPh>
    <rPh sb="13" eb="14">
      <t>ホン</t>
    </rPh>
    <rPh sb="14" eb="16">
      <t>ジギョウ</t>
    </rPh>
    <rPh sb="20" eb="22">
      <t>メザ</t>
    </rPh>
    <rPh sb="23" eb="24">
      <t>スガタ</t>
    </rPh>
    <rPh sb="25" eb="27">
      <t>メイカク</t>
    </rPh>
    <rPh sb="35" eb="36">
      <t>ホン</t>
    </rPh>
    <rPh sb="36" eb="38">
      <t>ギジュツ</t>
    </rPh>
    <rPh sb="38" eb="40">
      <t>カイハツ</t>
    </rPh>
    <rPh sb="41" eb="43">
      <t>ミンカン</t>
    </rPh>
    <rPh sb="44" eb="45">
      <t>ユダ</t>
    </rPh>
    <rPh sb="47" eb="49">
      <t>コクヒ</t>
    </rPh>
    <rPh sb="50" eb="52">
      <t>トウニュウ</t>
    </rPh>
    <rPh sb="54" eb="57">
      <t>ヒツヨウセイ</t>
    </rPh>
    <rPh sb="61" eb="63">
      <t>ケンショウ</t>
    </rPh>
    <phoneticPr fontId="5"/>
  </si>
  <si>
    <t>外部有識者の所見のとおり成果目標と達成度を明らかにするとともに、地域や再エネの種類に応じたニーズを把握し、国にしかできない地域再エネ普及に向けた根本原因の解決に努めること。</t>
    <rPh sb="0" eb="5">
      <t>ガイブユウシキシャ</t>
    </rPh>
    <rPh sb="6" eb="8">
      <t>ショケン</t>
    </rPh>
    <rPh sb="32" eb="34">
      <t>チイキ</t>
    </rPh>
    <rPh sb="35" eb="36">
      <t>サイ</t>
    </rPh>
    <rPh sb="39" eb="41">
      <t>シュルイ</t>
    </rPh>
    <rPh sb="42" eb="43">
      <t>オウ</t>
    </rPh>
    <rPh sb="49" eb="51">
      <t>ハアク</t>
    </rPh>
    <rPh sb="53" eb="54">
      <t>クニ</t>
    </rPh>
    <rPh sb="61" eb="63">
      <t>チイキ</t>
    </rPh>
    <rPh sb="63" eb="64">
      <t>サイ</t>
    </rPh>
    <rPh sb="66" eb="68">
      <t>フキュウ</t>
    </rPh>
    <rPh sb="69" eb="70">
      <t>ム</t>
    </rPh>
    <rPh sb="72" eb="74">
      <t>コンポン</t>
    </rPh>
    <rPh sb="74" eb="76">
      <t>ゲンイン</t>
    </rPh>
    <rPh sb="77" eb="79">
      <t>カイケツ</t>
    </rPh>
    <rPh sb="80" eb="81">
      <t>ツト</t>
    </rPh>
    <phoneticPr fontId="5"/>
  </si>
  <si>
    <t>外部有識者の所見を踏まえ、より高い成果目標の設定や、成果実績向上のための政策を検討すること。また、政策効果を引き出すために、活用などについて一層効果的なものとなるよう検討すること。</t>
    <rPh sb="0" eb="2">
      <t>ガイブ</t>
    </rPh>
    <rPh sb="2" eb="5">
      <t>ユウシキシャ</t>
    </rPh>
    <rPh sb="6" eb="8">
      <t>ショケン</t>
    </rPh>
    <rPh sb="9" eb="10">
      <t>フ</t>
    </rPh>
    <rPh sb="15" eb="16">
      <t>タカ</t>
    </rPh>
    <rPh sb="17" eb="19">
      <t>セイカ</t>
    </rPh>
    <rPh sb="19" eb="21">
      <t>モクヒョウ</t>
    </rPh>
    <rPh sb="22" eb="24">
      <t>セッテイ</t>
    </rPh>
    <rPh sb="26" eb="28">
      <t>セイカ</t>
    </rPh>
    <rPh sb="28" eb="30">
      <t>ジッセキ</t>
    </rPh>
    <rPh sb="30" eb="32">
      <t>コウジョウ</t>
    </rPh>
    <rPh sb="36" eb="38">
      <t>セイサク</t>
    </rPh>
    <rPh sb="39" eb="41">
      <t>ケントウ</t>
    </rPh>
    <rPh sb="49" eb="51">
      <t>セイサク</t>
    </rPh>
    <rPh sb="51" eb="53">
      <t>コウカ</t>
    </rPh>
    <rPh sb="54" eb="55">
      <t>ヒ</t>
    </rPh>
    <rPh sb="56" eb="57">
      <t>ダ</t>
    </rPh>
    <rPh sb="62" eb="64">
      <t>カツヨウ</t>
    </rPh>
    <rPh sb="70" eb="72">
      <t>イッソウ</t>
    </rPh>
    <rPh sb="72" eb="75">
      <t>コウカテキ</t>
    </rPh>
    <rPh sb="83" eb="85">
      <t>ケントウ</t>
    </rPh>
    <phoneticPr fontId="5"/>
  </si>
  <si>
    <t>・脱炭素社会を形成するためグリーンファイナンスを活性化させ、ＥＳＧ金融を主流化する本事業は大変有益な事業であることは理解できる。
・アウトカムとして「ＥＳＧ投資残高割合」や「ＥＳＧ専門部署等を設置した金融機関数」としている点は理解しやすい。（なお、成果目標を５０％、１割としている点については、必要に応じ見直しすることも必要。）
・本事業は専門的な調査であるため、応札者が限られることは理解できるが、すべての事業が一般競争入札でありながら１者応札となっている。したがって、今後は｢事業所管部局による点検・改善｣欄にも記載されているように公示期間の延長やわかりやすい仕様書の作成、更には入札説明会を複数回実施することなどにより、競争性の確保に努められたい。</t>
    <phoneticPr fontId="5"/>
  </si>
  <si>
    <t>・アウトカムの成果指標として「世界銀行に派遣した法人職員数」が定められているが、本事業の目的は、ＪＣＭプロジェクト補助のスケールアップ及びＪＣＭの手法の世界展開であるため、成果目標として、「市場メカニズムの制度設計・導入数」等を追加できないか検討されたい。
・拠出金が適切に執行されているかを確認するシステムや他国と比較して拠出金額が適切か否かを確認し、その結果を見える化するシステムを検討されたい。</t>
    <phoneticPr fontId="5"/>
  </si>
  <si>
    <t>・海洋プラスチック問題や、脱炭素型社会及び循環型社会を構築するためには、本事業の必要性は理解できる。ただ、非常に高額な事業費であるため、執行団体の執行事務費（120百万円）及び事業補助が適切に執行されているかを確認し、その結果を見える化するシステムを確立しておく必要がある。</t>
    <phoneticPr fontId="5"/>
  </si>
  <si>
    <t>・廃棄物の削減による最終処分量の低減や、資源の高効率利用・循環資源を活用した資源確保等は国際的にも今後ますます重要となっている。このため、循環型社会形成のための政策パッケージや3Ｒ・循環型社会の中長期的な方向性の検討、資源循環における経済的側面の分析、再生資源利用・環境配慮設計等の事業者による3Ｒ活動の評価手法の開発等を行う本事業の必要性は十分理解できる。今後は、本事業で得られた各成果を地方公共団体や民間企業等の各ステークホルダーに情報発信し、有効に活用されるよう対応されたい。また、次期循環型社会形成推進基本計画の見直しに活用されたい。
・一般競争入札でありながら１者応札となっている。したがって、今後は、公示期間の延長やわかりやすい仕様書の作成、更には入札説明会を複数回実施することなどにより、競争性の確保に努められたい。</t>
    <phoneticPr fontId="5"/>
  </si>
  <si>
    <t>・本事業は、生態系の形成過程を把握するための貴重な機会であり、その成果は自然再生や自然と共存した国土の合理的利用といった観点の技術的進歩にも貢献できる調査であり、その必要性は十分理解できる。また、併せて島外からの外来種の持ち込みや土地の改変等を防止するため、早急に行為制限等を含む保護措置（規制）を検討されたい。</t>
    <phoneticPr fontId="5"/>
  </si>
  <si>
    <t>・本事業は、生物多様性の保全に重要な鳥獣の保護のために鳥獣の生息環境を保全する事業であり、その必要性は十分理解できる。なお、1カ所当たりの事業費は大変少額であり、場所によっては受託者への負担も大きいことから適切な執行に努められたい。
・アウトカムの成果目標であるラムサール条約登録湿地（新たに10カ所程度）の追加登録の達成に向け、適切な取組を推進されたい。</t>
    <phoneticPr fontId="5"/>
  </si>
  <si>
    <t>・本事業は、ぜん息等患者が日常生活の中において自律的にぜん息等の発症予防や健康回復を行うことを支援する事業であり、今後とも継続的に実施する必要がある事業である。なお、より効果的に実施するためにも、引き続き、患者等のニーズに応える事業内容に見直す取組を実施されたい。
・（独）環境再生保全機構においては、支出先の民間企業等に対して、事業が適切に実施されているか否かについて、定期的に監査されたい。</t>
    <phoneticPr fontId="5"/>
  </si>
  <si>
    <t>・水俣病対策を推進するためには、水俣病患者の補償が第一であり、本事業の必要性は理解できる。今後は、チッソが将来にわたり自力で患者補償を行うことが大前提ではあるが、チッソに対し徹底した経営合理化を求め、少しでも熊本県及び国の負担を軽減するよう努力されたい。</t>
    <phoneticPr fontId="5"/>
  </si>
  <si>
    <t>・環境負荷の少ない持続的な発展が可能な社会を構築するためには、環境への負荷の低減に資する製品や役務等を推進する本事業の必要性は大変重要であると考える。そのためには国等の公的部門における調達は当然であるが広く国民に浸透させることが重要である。したがって、アウトカムの成果指標として、①特定調達品目の追加及びその判断基準の見直し数、②グリーン購入実施による温室効果ガス排出削減効果等が挙げられているが、これらの成果を広く国民に公表するなど、見える化を図る措置を講じられたい。
・本事業については、①グリーン購入の制度見直し、②特定調達品目及び基準の見直し、③地方公共団体に対する説明会の開催、④グリーン購入に係る実務支援、⑤事業者や消費者へのグリーン購入の普及啓発等の取組が行われているが、これらの取組を着実に実施されたい。
・一般競争入札でありながら１者応札となっており、公示期間の延長の対策が講じられているが、引き続き、仕様書などの明確化等の対策も併せて講じることにより、競争性の確保に努められたい。　</t>
    <phoneticPr fontId="5"/>
  </si>
  <si>
    <t>・人の健康への影響を未然に防止するため、環境基準が未設定の物質や、すでに環境基準が設定されている物質について科学的知見の充実を図る本事業の必要性は理解できる。今後ともアウトカムの成果指標に定められている物質数について計画的に情報収集・整理を実施されたい。
・一般競争入札でありながら１者応札となっている事業が多い。したがって、今後は、公示期間の延長やわかりやすい仕様書の作成、更には入札説明会を複数回実施することなどにより、競争性の確保に努められたい。</t>
  </si>
  <si>
    <t>・2020年東京オリンピックが2021年7月23日～8月8日まで開催されたが、期間中、本事業の暑熱環境測定結果が有効に活用され、選手はじめ競技運営関係者等に対する熱中症の注意喚起が図られたものと評価できる。今後は、今回得られた成果を活用し、広く熱中症予防情報を発信する方法を検討・確立されることを期待する。</t>
  </si>
  <si>
    <t>予定通り終了とする。
外部有識者の所見の通り、今回得られた成果を活用し、広く熱中症予防情報を発信する方法を検討・確立し類似の事業に活用すること。</t>
    <rPh sb="0" eb="2">
      <t>ヨテイ</t>
    </rPh>
    <rPh sb="2" eb="3">
      <t>ドオ</t>
    </rPh>
    <rPh sb="4" eb="6">
      <t>シュウリョウ</t>
    </rPh>
    <rPh sb="11" eb="13">
      <t>ガイブ</t>
    </rPh>
    <rPh sb="13" eb="16">
      <t>ユウシキシャ</t>
    </rPh>
    <rPh sb="17" eb="19">
      <t>ショケン</t>
    </rPh>
    <rPh sb="20" eb="21">
      <t>トオ</t>
    </rPh>
    <rPh sb="23" eb="25">
      <t>コンカイ</t>
    </rPh>
    <rPh sb="25" eb="26">
      <t>エ</t>
    </rPh>
    <rPh sb="29" eb="31">
      <t>セイカ</t>
    </rPh>
    <rPh sb="32" eb="34">
      <t>カツヨウ</t>
    </rPh>
    <rPh sb="36" eb="37">
      <t>ヒロ</t>
    </rPh>
    <rPh sb="38" eb="40">
      <t>ネッチュウ</t>
    </rPh>
    <rPh sb="40" eb="41">
      <t>ショウ</t>
    </rPh>
    <rPh sb="41" eb="43">
      <t>ヨボウ</t>
    </rPh>
    <rPh sb="43" eb="45">
      <t>ジョウホウ</t>
    </rPh>
    <rPh sb="46" eb="48">
      <t>ハッシン</t>
    </rPh>
    <rPh sb="50" eb="52">
      <t>ホウホウ</t>
    </rPh>
    <rPh sb="53" eb="55">
      <t>ケントウ</t>
    </rPh>
    <rPh sb="56" eb="58">
      <t>カクリツ</t>
    </rPh>
    <rPh sb="59" eb="61">
      <t>ルイジ</t>
    </rPh>
    <rPh sb="62" eb="64">
      <t>ジギョウ</t>
    </rPh>
    <rPh sb="65" eb="67">
      <t>カツヨウ</t>
    </rPh>
    <phoneticPr fontId="0"/>
  </si>
  <si>
    <t>・本事業はカーボンプライジング等を導入するためには必要な事業であることは理解できる。
・アウトカムにおいて、成果目標を「我が国のエネルギー起源ＣＯ2排出量の業種別排出割合が、全業種に対し100％となること。」としているが、平成30年度からこの目標を達成している。したがって、この目標を継続調査することは必要であるが、それ以外のアウトカムについても検討されたい。例えば、導入するプライジング施策毎のＣＯ２削減効果等について。
・本事業は専門的な調査であるため、応札者が限られることは理解できるが、すべての事業が一般競争入札でありながら１者応札となっている。したがって、今後は｢事業所管部局による点検・改善｣欄にも記載されているように公示期間の延長や入札説明会を複数回実施することなどにより、競争性の確保に努められたい。</t>
    <phoneticPr fontId="5"/>
  </si>
  <si>
    <t>令和３年度限りの経費とする。
外部有識者の所見を踏まえて、後継の事業を検討する場合には理解しやすいアウトカムの設定に努めること。また、競争性が確保できるよう１者応札となっている原因を検証し、改善に向けた取組に努めること。</t>
    <rPh sb="24" eb="25">
      <t>フ</t>
    </rPh>
    <rPh sb="43" eb="45">
      <t>リカイ</t>
    </rPh>
    <rPh sb="55" eb="57">
      <t>セッテイ</t>
    </rPh>
    <rPh sb="58" eb="59">
      <t>ツト</t>
    </rPh>
    <rPh sb="88" eb="90">
      <t>ゲンイン</t>
    </rPh>
    <rPh sb="91" eb="93">
      <t>ケンショウ</t>
    </rPh>
    <phoneticPr fontId="5"/>
  </si>
  <si>
    <t>外部有識者の所見のとおり、島外からの外来種の持ち込みや土地の改変等を防止するため、早急に行為制限等を含む保護措置（規制）を検討すること。</t>
    <rPh sb="0" eb="5">
      <t>ガイブユウシキシャ</t>
    </rPh>
    <rPh sb="6" eb="8">
      <t>ショケン</t>
    </rPh>
    <phoneticPr fontId="0"/>
  </si>
  <si>
    <t>・本事業は、地球温暖化が生態系に与える影響を全国的に把握し、適応策を推進するために必要な事業であることは十分理解できる。本事業の成果をサンゴ礁ＧＩＳデータとして発信されているが、新型コロナウイルス感染症の影響等によりアウトカムの成果目標を令和2年度は達成していない状況である。今後はＷｉｔhコロナの時代であっても、これらのデータが幅広く活用されるよう情報発信方法を見直すなどの検討をされたい。
・一般競争入札でありながら１者応札となっており、公示期間の延長や仕様書などの明確化等の対策が講じられているが、引き続きこれらの対策を講じることにより、競争性の確保に努められたい。　</t>
  </si>
  <si>
    <t>外部有識者の所見のとおり、1カ所当たりの事業費は大変少額であり、場所によっては受託者への負担も大きいことから、適切な執行に努めること。また、成果目標であるラムサール条約登録湿地（新たに10カ所程度）の追加登録の達成に向け、適切な取組を推進すること。</t>
    <rPh sb="0" eb="2">
      <t>ガイブ</t>
    </rPh>
    <rPh sb="2" eb="5">
      <t>ユウシキシャ</t>
    </rPh>
    <rPh sb="6" eb="8">
      <t>ショケン</t>
    </rPh>
    <phoneticPr fontId="0"/>
  </si>
  <si>
    <t>・沖合海底自然環境保全地域の適切な管理を推進するためには、継続的な調査を実施する必要がある。したがって、今後とも低コストで調査ができる手法を検討するなど効率的かつ効果的な執行に努められたい。</t>
  </si>
  <si>
    <t>外部有識者の所見のとおり、沖合海底自然環境保全地域の適切な管理を推進するためには、継続的な調査を実施する必要があることから、今後とも低コストで調査ができる手法を検討するなど効率的かつ効果的な執行に努めること。</t>
    <rPh sb="0" eb="2">
      <t>ガイブ</t>
    </rPh>
    <rPh sb="2" eb="5">
      <t>ユウシキシャ</t>
    </rPh>
    <rPh sb="6" eb="8">
      <t>ショケン</t>
    </rPh>
    <phoneticPr fontId="0"/>
  </si>
  <si>
    <t>・地球温暖化対策を推進するためにはトラックからのＣＯ2排出量を削減することは大変重要である。このため、中小トラック輸送業者に対し、よりＣＯ2削減効果の高いトラックへの買い替えを誘導する本事業の必要性は理解できる。
・本事業をより効果的に運用するため、補助をする運送業者に対しては、従業員に対しエコドライブ教育を実施させるなどのＣＯ2削減実施計画の提出を義務付ける等の検討をされたい。</t>
    <phoneticPr fontId="5"/>
  </si>
  <si>
    <t>令和３年度限りの経費とする。
外部有識者の所見を踏まえて、後継事業を検討する場合には、事業の目的に沿った成果目標を設定するよう努めること。また、拠出金が適切に執行されているかを確認するシステムや他国と比較して拠出金額が適切か否かを確認し、その結果を見える化するシステムを検討すること。</t>
    <rPh sb="24" eb="25">
      <t>フ</t>
    </rPh>
    <rPh sb="29" eb="31">
      <t>コウケイ</t>
    </rPh>
    <rPh sb="31" eb="33">
      <t>ジギョウ</t>
    </rPh>
    <rPh sb="34" eb="36">
      <t>ケントウ</t>
    </rPh>
    <rPh sb="38" eb="40">
      <t>バアイ</t>
    </rPh>
    <rPh sb="43" eb="45">
      <t>ジギョウ</t>
    </rPh>
    <rPh sb="46" eb="48">
      <t>モクテキ</t>
    </rPh>
    <rPh sb="49" eb="50">
      <t>ソ</t>
    </rPh>
    <rPh sb="52" eb="54">
      <t>セイカ</t>
    </rPh>
    <rPh sb="54" eb="56">
      <t>モクヒョウ</t>
    </rPh>
    <rPh sb="57" eb="59">
      <t>セッテイ</t>
    </rPh>
    <rPh sb="63" eb="64">
      <t>ツト</t>
    </rPh>
    <phoneticPr fontId="5"/>
  </si>
  <si>
    <t>・本事業は地球温暖化対策の推進に関する法律に規定する割当量口座簿を適正に運用・管理するために必要な事業であることは理解できる。今後は、できる限り効率的な事業運営を行い、経費の削減に努められたい。
・本事業は専門的な調査であるため、応札者が限られることは理解できるが、一般競争入札でありながら１者応札となっている。したがって、今後は、公示期間の延長やわかりやすい仕様書の作成、更には入札説明会を複数回実施することなどにより、競争性の確保に努められたい。</t>
    <phoneticPr fontId="5"/>
  </si>
  <si>
    <t>外部有識者の所見のとおり、今後できる限り効率的な事業運営を行い、経費の削減に努めること。また、１者応札の改善に向けて公示期間の延長を実施すること等により、競争性の確保に努めること。</t>
    <rPh sb="0" eb="5">
      <t>ガイブユウシキシャ</t>
    </rPh>
    <rPh sb="6" eb="8">
      <t>ショケン</t>
    </rPh>
    <rPh sb="48" eb="49">
      <t>シャ</t>
    </rPh>
    <rPh sb="49" eb="51">
      <t>オウサツ</t>
    </rPh>
    <rPh sb="52" eb="54">
      <t>カイゼン</t>
    </rPh>
    <rPh sb="55" eb="56">
      <t>ム</t>
    </rPh>
    <rPh sb="72" eb="73">
      <t>トウ</t>
    </rPh>
    <phoneticPr fontId="5"/>
  </si>
  <si>
    <t>外部有識者の所見のとおり、執行団体の執行事務費及び事業補助が適切に執行されているかを確認し、その結果を見える化するシステムを確立するよう検討すること。</t>
    <rPh sb="0" eb="5">
      <t>ガイブユウシキシャ</t>
    </rPh>
    <rPh sb="6" eb="8">
      <t>ショケン</t>
    </rPh>
    <rPh sb="68" eb="70">
      <t>ケントウ</t>
    </rPh>
    <phoneticPr fontId="5"/>
  </si>
  <si>
    <t>・クリアランス物の適切な管理・保管を推進するためには、本事業の必要性は十分理解できる。今後とも、効果的・効率的な事業実施に努められたい。</t>
    <phoneticPr fontId="5"/>
  </si>
  <si>
    <t>外部有識者の所見のとおり、引き続き、効果的かつ効率的な事業実施に努めること。</t>
    <rPh sb="0" eb="2">
      <t>ガイブ</t>
    </rPh>
    <rPh sb="2" eb="5">
      <t>ユウシキシャ</t>
    </rPh>
    <rPh sb="6" eb="8">
      <t>ショケン</t>
    </rPh>
    <rPh sb="13" eb="14">
      <t>ヒ</t>
    </rPh>
    <rPh sb="15" eb="16">
      <t>ツヅ</t>
    </rPh>
    <phoneticPr fontId="5"/>
  </si>
  <si>
    <t>・化学物質の内分泌系かく乱作用についての調査研究は、人の健康確保や生物多様性保全・生態系保全のためにも大変重要である。したがって、本事業の推進に当たっては、着実な計画の下、推進されたい。
・一般競争入札でありながら１者応札となっている事業もあることから、今後とも公示期間の延長や、仕様書などの明確化、請負条件の見直し等を講じることにより、競争性の確保に努められたい。</t>
    <phoneticPr fontId="5"/>
  </si>
  <si>
    <t>外部有識者の所見のとおり、より効果的に事業を実施するためにも、引き続き、患者等のニーズに応える事業内容に見直す取組を実施すること。
また、支出先の民間企業等に対して、事業が適切に実施されているか否かについて、定期的に監査されるよう、（独）環境再生保全機構に対して指導・監督を行うこと。</t>
    <rPh sb="0" eb="2">
      <t>ガイブ</t>
    </rPh>
    <rPh sb="2" eb="5">
      <t>ユウシキシャ</t>
    </rPh>
    <rPh sb="6" eb="8">
      <t>ショケン</t>
    </rPh>
    <rPh sb="19" eb="21">
      <t>ジギョウ</t>
    </rPh>
    <rPh sb="128" eb="129">
      <t>タイ</t>
    </rPh>
    <rPh sb="131" eb="133">
      <t>シドウ</t>
    </rPh>
    <rPh sb="134" eb="136">
      <t>カントク</t>
    </rPh>
    <rPh sb="137" eb="138">
      <t>オコナ</t>
    </rPh>
    <phoneticPr fontId="5"/>
  </si>
  <si>
    <t>・CO2削減計画策定のためのマニュアル作成やTCFDシナリオ分析実践ガイドの更新といった成果物につながっていることは評価できる。
・ただ、活動指標のなかでも「中小事業者へのCO2排出量削減支援事業　参加事業者数」が目標300に対して実績52と大幅に低い水準であり、バリューチェーン全体でのCO2削減を推進していくうえで中小事業者の関与が鍵となることを考えると、目標と実績との乖離要因がどこにあるのかを分析したうえで、今後の対応策を検討する必要があると思われる。
・本事業の柱には、地域での再エネ活用と地域活性化の促進も含まれているが、これについていかなる進捗／成果が得られているのかが、レビューシートからは判然としない。</t>
    <rPh sb="4" eb="6">
      <t>サクゲン</t>
    </rPh>
    <rPh sb="6" eb="8">
      <t>ケイカク</t>
    </rPh>
    <rPh sb="8" eb="10">
      <t>サクテイ</t>
    </rPh>
    <rPh sb="19" eb="21">
      <t>サクセイ</t>
    </rPh>
    <rPh sb="30" eb="32">
      <t>ブンセキ</t>
    </rPh>
    <rPh sb="32" eb="34">
      <t>ジッセン</t>
    </rPh>
    <rPh sb="38" eb="40">
      <t>コウシン</t>
    </rPh>
    <rPh sb="44" eb="47">
      <t>セイカブツ</t>
    </rPh>
    <rPh sb="58" eb="60">
      <t>ヒョウカ</t>
    </rPh>
    <rPh sb="69" eb="71">
      <t>カツドウ</t>
    </rPh>
    <rPh sb="71" eb="73">
      <t>シヒョウ</t>
    </rPh>
    <rPh sb="79" eb="84">
      <t>チュウショウジギョウシャ</t>
    </rPh>
    <rPh sb="89" eb="92">
      <t>ハイシュツリョウ</t>
    </rPh>
    <rPh sb="92" eb="94">
      <t>サクゲン</t>
    </rPh>
    <rPh sb="94" eb="98">
      <t>シエンジギョウ</t>
    </rPh>
    <rPh sb="99" eb="101">
      <t>サンカ</t>
    </rPh>
    <rPh sb="101" eb="105">
      <t>ジギョウシャスウ</t>
    </rPh>
    <rPh sb="107" eb="109">
      <t>モクヒョウ</t>
    </rPh>
    <rPh sb="113" eb="114">
      <t>タイ</t>
    </rPh>
    <rPh sb="116" eb="118">
      <t>ジッセキ</t>
    </rPh>
    <rPh sb="121" eb="123">
      <t>オオハバ</t>
    </rPh>
    <rPh sb="124" eb="125">
      <t>ヒク</t>
    </rPh>
    <rPh sb="126" eb="128">
      <t>スイジュン</t>
    </rPh>
    <rPh sb="140" eb="142">
      <t>ゼンタイ</t>
    </rPh>
    <rPh sb="147" eb="149">
      <t>サクゲン</t>
    </rPh>
    <rPh sb="150" eb="152">
      <t>スイシン</t>
    </rPh>
    <rPh sb="159" eb="164">
      <t>チュウショウジギョウシャ</t>
    </rPh>
    <rPh sb="165" eb="167">
      <t>カンヨ</t>
    </rPh>
    <rPh sb="168" eb="169">
      <t>カギ</t>
    </rPh>
    <rPh sb="175" eb="176">
      <t>カンガ</t>
    </rPh>
    <rPh sb="180" eb="182">
      <t>モクヒョウ</t>
    </rPh>
    <rPh sb="183" eb="185">
      <t>ジッセキ</t>
    </rPh>
    <rPh sb="187" eb="189">
      <t>カイリ</t>
    </rPh>
    <rPh sb="189" eb="191">
      <t>ヨウイン</t>
    </rPh>
    <rPh sb="200" eb="202">
      <t>ブンセキ</t>
    </rPh>
    <rPh sb="208" eb="210">
      <t>コンゴ</t>
    </rPh>
    <rPh sb="211" eb="214">
      <t>タイオウサク</t>
    </rPh>
    <rPh sb="215" eb="217">
      <t>ケントウ</t>
    </rPh>
    <rPh sb="219" eb="221">
      <t>ヒツヨウ</t>
    </rPh>
    <rPh sb="225" eb="226">
      <t>オモ</t>
    </rPh>
    <rPh sb="232" eb="235">
      <t>ホンジギョウ</t>
    </rPh>
    <rPh sb="236" eb="237">
      <t>ハシラ</t>
    </rPh>
    <rPh sb="240" eb="242">
      <t>チイキ</t>
    </rPh>
    <rPh sb="244" eb="245">
      <t>サイ</t>
    </rPh>
    <rPh sb="247" eb="249">
      <t>カツヨウ</t>
    </rPh>
    <rPh sb="250" eb="255">
      <t>チイキカッセイカ</t>
    </rPh>
    <rPh sb="256" eb="258">
      <t>ソクシン</t>
    </rPh>
    <rPh sb="259" eb="260">
      <t>フク</t>
    </rPh>
    <rPh sb="277" eb="279">
      <t>シンチョク</t>
    </rPh>
    <rPh sb="280" eb="282">
      <t>セイカ</t>
    </rPh>
    <rPh sb="283" eb="284">
      <t>エ</t>
    </rPh>
    <rPh sb="303" eb="305">
      <t>ハンゼン</t>
    </rPh>
    <phoneticPr fontId="2"/>
  </si>
  <si>
    <t>・支出先の選定妥当性に関する説明は、補助金交付団体からの補助先である自治体や民間団体において競争性が確保されている旨の記載があるが、補助金交付団体である一般社団法人全国浄化槽団体連合会がどのように選定されたのか、その選定にあたって競争性は確保されていたのかに関する説明がなされるべきではないか。
・予算執行率が年々上昇してきているとはいえ、令和2年度では80％弱となっているにもかかわらず、CO2削減量に係る成果実績は目標値を上回っている。より少ない額で目標値を達成できるということであれば、予算額の削減もしくは目標値の上積みを検討すべきではないか。</t>
    <rPh sb="1" eb="4">
      <t>シシュツサキ</t>
    </rPh>
    <rPh sb="5" eb="7">
      <t>センテイ</t>
    </rPh>
    <rPh sb="7" eb="10">
      <t>ダトウセイ</t>
    </rPh>
    <rPh sb="11" eb="12">
      <t>カン</t>
    </rPh>
    <rPh sb="14" eb="16">
      <t>セツメイ</t>
    </rPh>
    <rPh sb="18" eb="21">
      <t>ホジョキン</t>
    </rPh>
    <rPh sb="21" eb="23">
      <t>コウフ</t>
    </rPh>
    <rPh sb="23" eb="25">
      <t>ダンタイ</t>
    </rPh>
    <rPh sb="28" eb="30">
      <t>ホジョ</t>
    </rPh>
    <rPh sb="30" eb="31">
      <t>サキ</t>
    </rPh>
    <rPh sb="34" eb="37">
      <t>ジチタイ</t>
    </rPh>
    <rPh sb="38" eb="42">
      <t>ミンカンダンタイ</t>
    </rPh>
    <rPh sb="46" eb="49">
      <t>キョウソウセイ</t>
    </rPh>
    <rPh sb="50" eb="52">
      <t>カクホ</t>
    </rPh>
    <rPh sb="57" eb="58">
      <t>ムネ</t>
    </rPh>
    <rPh sb="59" eb="61">
      <t>キサイ</t>
    </rPh>
    <rPh sb="66" eb="69">
      <t>ホジョキン</t>
    </rPh>
    <rPh sb="69" eb="71">
      <t>コウフ</t>
    </rPh>
    <rPh sb="71" eb="73">
      <t>ダンタイ</t>
    </rPh>
    <rPh sb="76" eb="78">
      <t>イッパン</t>
    </rPh>
    <rPh sb="78" eb="82">
      <t>シャダンホウジン</t>
    </rPh>
    <rPh sb="82" eb="89">
      <t>ゼンコクジョウカソウダンタイ</t>
    </rPh>
    <rPh sb="89" eb="92">
      <t>レンゴウカイ</t>
    </rPh>
    <rPh sb="98" eb="100">
      <t>センテイ</t>
    </rPh>
    <rPh sb="108" eb="110">
      <t>センテイ</t>
    </rPh>
    <rPh sb="115" eb="118">
      <t>キョウソウセイ</t>
    </rPh>
    <rPh sb="119" eb="121">
      <t>カクホ</t>
    </rPh>
    <rPh sb="129" eb="130">
      <t>カン</t>
    </rPh>
    <rPh sb="132" eb="134">
      <t>セツメイ</t>
    </rPh>
    <rPh sb="149" eb="154">
      <t>ヨサンシッコウリツ</t>
    </rPh>
    <rPh sb="155" eb="157">
      <t>ネンネン</t>
    </rPh>
    <rPh sb="157" eb="159">
      <t>ジョウショウ</t>
    </rPh>
    <rPh sb="170" eb="172">
      <t>レイワ</t>
    </rPh>
    <rPh sb="173" eb="175">
      <t>ネンド</t>
    </rPh>
    <rPh sb="180" eb="181">
      <t>ジャク</t>
    </rPh>
    <rPh sb="198" eb="201">
      <t>サクゲンリョウ</t>
    </rPh>
    <rPh sb="202" eb="203">
      <t>カカ</t>
    </rPh>
    <rPh sb="204" eb="208">
      <t>セイカジッセキ</t>
    </rPh>
    <rPh sb="209" eb="212">
      <t>モクヒョウチ</t>
    </rPh>
    <rPh sb="213" eb="215">
      <t>ウワマワ</t>
    </rPh>
    <rPh sb="222" eb="223">
      <t>スク</t>
    </rPh>
    <rPh sb="225" eb="226">
      <t>ガク</t>
    </rPh>
    <rPh sb="227" eb="230">
      <t>モクヒョウチ</t>
    </rPh>
    <rPh sb="231" eb="233">
      <t>タッセイ</t>
    </rPh>
    <rPh sb="246" eb="249">
      <t>ヨサンガク</t>
    </rPh>
    <rPh sb="250" eb="252">
      <t>サクゲン</t>
    </rPh>
    <rPh sb="256" eb="259">
      <t>モクヒョウチ</t>
    </rPh>
    <rPh sb="260" eb="262">
      <t>ウワヅ</t>
    </rPh>
    <rPh sb="264" eb="266">
      <t>ケントウソクシンフクシンチョクセイカエハンゼン</t>
    </rPh>
    <phoneticPr fontId="2"/>
  </si>
  <si>
    <t>・気候変動による影響が顕在化してきているなかで、適応策を着実かつ迅速に推進していくことが求められるところであり、自治体や途上国における適応計画の策定、気候変動影響や適応策に係る知見の充実と提供を内容とする本事業に期待するところは大きい。
・本事業による成果が広く有効に活用されていくよう、引き続き努力されたい。
・XとYの支出先に係る業務概要として「国民参加による気候変動影響情報収集等」とあり、国民参加はまさに重要ではあるが、その方法や形態がどのようなものなのかがレビューシートからは判然としない。</t>
    <rPh sb="1" eb="5">
      <t>キコウヘンドウ</t>
    </rPh>
    <rPh sb="8" eb="10">
      <t>エイキョウ</t>
    </rPh>
    <rPh sb="11" eb="14">
      <t>ケンザイカ</t>
    </rPh>
    <rPh sb="24" eb="26">
      <t>テキオウ</t>
    </rPh>
    <rPh sb="26" eb="27">
      <t>サク</t>
    </rPh>
    <rPh sb="28" eb="30">
      <t>チャクジツ</t>
    </rPh>
    <rPh sb="32" eb="34">
      <t>ジンソク</t>
    </rPh>
    <rPh sb="35" eb="37">
      <t>スイシン</t>
    </rPh>
    <rPh sb="44" eb="45">
      <t>モト</t>
    </rPh>
    <rPh sb="56" eb="59">
      <t>ジチタイ</t>
    </rPh>
    <rPh sb="60" eb="63">
      <t>トジョウコク</t>
    </rPh>
    <rPh sb="67" eb="71">
      <t>テキオウケイカク</t>
    </rPh>
    <rPh sb="72" eb="74">
      <t>サクテイ</t>
    </rPh>
    <rPh sb="75" eb="81">
      <t>キコウヘンドウエイキョウ</t>
    </rPh>
    <rPh sb="82" eb="85">
      <t>テキオウサク</t>
    </rPh>
    <rPh sb="86" eb="87">
      <t>カカ</t>
    </rPh>
    <rPh sb="88" eb="90">
      <t>チケン</t>
    </rPh>
    <rPh sb="91" eb="93">
      <t>ジュウジツ</t>
    </rPh>
    <rPh sb="94" eb="96">
      <t>テイキョウ</t>
    </rPh>
    <rPh sb="97" eb="99">
      <t>ナイヨウ</t>
    </rPh>
    <rPh sb="102" eb="105">
      <t>ホンジギョウ</t>
    </rPh>
    <rPh sb="106" eb="108">
      <t>キタイ</t>
    </rPh>
    <rPh sb="114" eb="115">
      <t>オオ</t>
    </rPh>
    <rPh sb="120" eb="123">
      <t>ホンジギョウ</t>
    </rPh>
    <rPh sb="126" eb="128">
      <t>セイカ</t>
    </rPh>
    <rPh sb="129" eb="130">
      <t>ヒロ</t>
    </rPh>
    <rPh sb="131" eb="133">
      <t>ユウコウ</t>
    </rPh>
    <rPh sb="134" eb="136">
      <t>カツヨウ</t>
    </rPh>
    <rPh sb="144" eb="145">
      <t>ヒ</t>
    </rPh>
    <rPh sb="146" eb="147">
      <t>ツヅ</t>
    </rPh>
    <rPh sb="148" eb="150">
      <t>ドリョク</t>
    </rPh>
    <rPh sb="161" eb="164">
      <t>シシュツサキ</t>
    </rPh>
    <rPh sb="165" eb="166">
      <t>カカ</t>
    </rPh>
    <rPh sb="167" eb="171">
      <t>ギョウムガイヨウ</t>
    </rPh>
    <rPh sb="175" eb="179">
      <t>コクミンサンカ</t>
    </rPh>
    <rPh sb="182" eb="190">
      <t>キコウヘンドウエイキョウジョウホウ</t>
    </rPh>
    <rPh sb="190" eb="193">
      <t>シュウシュウトウ</t>
    </rPh>
    <rPh sb="198" eb="202">
      <t>コクミンサンカ</t>
    </rPh>
    <rPh sb="206" eb="208">
      <t>ジュウヨウ</t>
    </rPh>
    <rPh sb="216" eb="218">
      <t>ホウホウ</t>
    </rPh>
    <rPh sb="219" eb="221">
      <t>ケイタイ</t>
    </rPh>
    <rPh sb="243" eb="245">
      <t>ハンゼン</t>
    </rPh>
    <phoneticPr fontId="2"/>
  </si>
  <si>
    <t>・予算執行率が4割にも満たず、翌年度に繰越しとなっている。併せて、補助事業の実施件数をみても、自立型ゼロエネルギー倉庫モデル測新事業、過疎地域等における無人航空機活用物流実用化事業、トラック輸送効率化支援事業に係る実績はいずれも目標未達となっている。新型コロナウイルス感染症の影響による投資見直し・見送りがあったと推定されるとのことや、新技術が多いことが理由として挙げられているが、果たしてそのとおりなのか、要因分析をしっかりと行ったうえで、次年度以降の実施方法、予算額、活動指標に係る目標値を見極める必要があるのではないか。むしろコロナ禍による影響があるからこそ、本事業が対象とする先進技術の利用拡大が見込まれるのではないか。</t>
    <rPh sb="1" eb="6">
      <t>ヨサンシッコウリツ</t>
    </rPh>
    <rPh sb="8" eb="9">
      <t>ワリ</t>
    </rPh>
    <rPh sb="11" eb="12">
      <t>ミ</t>
    </rPh>
    <rPh sb="15" eb="18">
      <t>ヨクネンド</t>
    </rPh>
    <rPh sb="19" eb="21">
      <t>クリコシ</t>
    </rPh>
    <rPh sb="29" eb="30">
      <t>アワ</t>
    </rPh>
    <rPh sb="157" eb="159">
      <t>スイテイ</t>
    </rPh>
    <rPh sb="168" eb="171">
      <t>シンギジュツ</t>
    </rPh>
    <rPh sb="172" eb="173">
      <t>オオ</t>
    </rPh>
    <rPh sb="177" eb="179">
      <t>リユウ</t>
    </rPh>
    <rPh sb="182" eb="183">
      <t>ア</t>
    </rPh>
    <rPh sb="191" eb="192">
      <t>ハ</t>
    </rPh>
    <rPh sb="204" eb="208">
      <t>ヨウインブンセキ</t>
    </rPh>
    <rPh sb="214" eb="215">
      <t>オコナ</t>
    </rPh>
    <rPh sb="221" eb="224">
      <t>ジネンド</t>
    </rPh>
    <rPh sb="224" eb="226">
      <t>イコウ</t>
    </rPh>
    <rPh sb="227" eb="229">
      <t>ジッシ</t>
    </rPh>
    <rPh sb="229" eb="231">
      <t>ホウホウ</t>
    </rPh>
    <rPh sb="232" eb="234">
      <t>ヨサン</t>
    </rPh>
    <rPh sb="234" eb="235">
      <t>ガク</t>
    </rPh>
    <rPh sb="236" eb="238">
      <t>カツドウ</t>
    </rPh>
    <rPh sb="238" eb="240">
      <t>シヒョウ</t>
    </rPh>
    <rPh sb="241" eb="242">
      <t>カカ</t>
    </rPh>
    <rPh sb="243" eb="245">
      <t>モクヒョウ</t>
    </rPh>
    <rPh sb="245" eb="246">
      <t>チ</t>
    </rPh>
    <rPh sb="247" eb="249">
      <t>ミキワ</t>
    </rPh>
    <rPh sb="251" eb="253">
      <t>ヒツヨウ</t>
    </rPh>
    <rPh sb="269" eb="270">
      <t>カ</t>
    </rPh>
    <rPh sb="273" eb="275">
      <t>エイキョウ</t>
    </rPh>
    <rPh sb="283" eb="286">
      <t>ホンジギョウ</t>
    </rPh>
    <rPh sb="287" eb="289">
      <t>タイショウ</t>
    </rPh>
    <rPh sb="292" eb="296">
      <t>センシンギジュツ</t>
    </rPh>
    <rPh sb="297" eb="301">
      <t>リヨウカクダイ</t>
    </rPh>
    <rPh sb="302" eb="304">
      <t>ミコ</t>
    </rPh>
    <phoneticPr fontId="2"/>
  </si>
  <si>
    <t>・令和2年度予算がほぼ全額次年度に繰り越されている。その理由として、行政事業レビューシートには「本事業計画の作成に当たっては、工事に伴う地域住民及び公的機関との調整等が必要であり、その調整等により事業全体が遅延したことによる繰越のため、妥当である」とあるが、そもそも公募がなされなかったのか、公募はしたが応募がなかったのか、どのような事情・背景があるのか、この記載ではまったく分からない。</t>
    <rPh sb="1" eb="3">
      <t>レイワ</t>
    </rPh>
    <rPh sb="4" eb="6">
      <t>ネンド</t>
    </rPh>
    <rPh sb="6" eb="8">
      <t>ヨサン</t>
    </rPh>
    <rPh sb="11" eb="13">
      <t>ゼンガク</t>
    </rPh>
    <rPh sb="13" eb="16">
      <t>ジネンド</t>
    </rPh>
    <rPh sb="17" eb="18">
      <t>ク</t>
    </rPh>
    <rPh sb="19" eb="20">
      <t>コ</t>
    </rPh>
    <rPh sb="28" eb="30">
      <t>リユウ</t>
    </rPh>
    <rPh sb="34" eb="38">
      <t>ギョウセイジギョウ</t>
    </rPh>
    <rPh sb="48" eb="53">
      <t>ホンジギョウケイカク</t>
    </rPh>
    <rPh sb="54" eb="56">
      <t>サクセイ</t>
    </rPh>
    <rPh sb="57" eb="58">
      <t>ア</t>
    </rPh>
    <rPh sb="63" eb="65">
      <t>コウジ</t>
    </rPh>
    <rPh sb="66" eb="67">
      <t>トモナ</t>
    </rPh>
    <rPh sb="68" eb="73">
      <t>チイキジュウミンオヨ</t>
    </rPh>
    <rPh sb="74" eb="76">
      <t>コウテキ</t>
    </rPh>
    <rPh sb="76" eb="78">
      <t>キカン</t>
    </rPh>
    <rPh sb="80" eb="83">
      <t>チョウセイトウ</t>
    </rPh>
    <rPh sb="84" eb="86">
      <t>ヒツヨウ</t>
    </rPh>
    <rPh sb="92" eb="95">
      <t>チョウセイトウ</t>
    </rPh>
    <rPh sb="98" eb="102">
      <t>ジギョウゼンタイ</t>
    </rPh>
    <rPh sb="103" eb="105">
      <t>チエン</t>
    </rPh>
    <rPh sb="112" eb="114">
      <t>クリコシ</t>
    </rPh>
    <rPh sb="118" eb="120">
      <t>ダトウ</t>
    </rPh>
    <rPh sb="133" eb="135">
      <t>コウボ</t>
    </rPh>
    <rPh sb="146" eb="148">
      <t>コウボ</t>
    </rPh>
    <rPh sb="152" eb="154">
      <t>オウボ</t>
    </rPh>
    <rPh sb="167" eb="169">
      <t>ジジョウ</t>
    </rPh>
    <rPh sb="170" eb="172">
      <t>ハイケイ</t>
    </rPh>
    <rPh sb="180" eb="182">
      <t>キサイ</t>
    </rPh>
    <rPh sb="188" eb="189">
      <t>ワ</t>
    </rPh>
    <phoneticPr fontId="2"/>
  </si>
  <si>
    <t>・本事業による環境調査結果については、米軍施設・区域周辺の住民等の関心も高いことが想定され、行政事業レビューシートには「一般にも公表することで十分に活用されている」とあり、広く公表されている点は評価できる。
・調査結果のみならず、米軍への申し入れや改善の状況についても併せて公表されることが望ましいと考える。</t>
    <rPh sb="1" eb="4">
      <t>ホンジギョウ</t>
    </rPh>
    <rPh sb="7" eb="11">
      <t>カンキョウチョウサ</t>
    </rPh>
    <rPh sb="11" eb="13">
      <t>ケッカ</t>
    </rPh>
    <rPh sb="19" eb="23">
      <t>ベイグンシセツ</t>
    </rPh>
    <rPh sb="24" eb="26">
      <t>クイキ</t>
    </rPh>
    <rPh sb="26" eb="28">
      <t>シュウヘン</t>
    </rPh>
    <rPh sb="29" eb="32">
      <t>ジュウミントウ</t>
    </rPh>
    <rPh sb="33" eb="35">
      <t>カンシン</t>
    </rPh>
    <rPh sb="36" eb="37">
      <t>タカ</t>
    </rPh>
    <rPh sb="41" eb="43">
      <t>ソウテイ</t>
    </rPh>
    <rPh sb="46" eb="50">
      <t>ギョウセイジギョウ</t>
    </rPh>
    <rPh sb="60" eb="62">
      <t>イッパン</t>
    </rPh>
    <rPh sb="64" eb="66">
      <t>コウヒョウ</t>
    </rPh>
    <rPh sb="71" eb="73">
      <t>ジュウブン</t>
    </rPh>
    <rPh sb="74" eb="76">
      <t>カツヨウ</t>
    </rPh>
    <rPh sb="86" eb="87">
      <t>ヒロ</t>
    </rPh>
    <rPh sb="88" eb="90">
      <t>コウヒョウ</t>
    </rPh>
    <rPh sb="95" eb="96">
      <t>テン</t>
    </rPh>
    <rPh sb="97" eb="99">
      <t>ヒョウカ</t>
    </rPh>
    <rPh sb="105" eb="109">
      <t>チョウサケッカ</t>
    </rPh>
    <rPh sb="115" eb="117">
      <t>ベイグン</t>
    </rPh>
    <rPh sb="119" eb="120">
      <t>モウ</t>
    </rPh>
    <rPh sb="121" eb="122">
      <t>イ</t>
    </rPh>
    <rPh sb="124" eb="126">
      <t>カイゼン</t>
    </rPh>
    <rPh sb="127" eb="129">
      <t>ジョウキョウ</t>
    </rPh>
    <rPh sb="134" eb="135">
      <t>アワ</t>
    </rPh>
    <rPh sb="137" eb="139">
      <t>コウヒョウ</t>
    </rPh>
    <rPh sb="145" eb="146">
      <t>ノゾ</t>
    </rPh>
    <rPh sb="150" eb="151">
      <t>カンガ</t>
    </rPh>
    <phoneticPr fontId="2"/>
  </si>
  <si>
    <t>・本事業の2つの柱のうち、気候変動による影響評価・適応策検討事業は手引き策定という成果が得られたことから終了する一方、普及啓発事業であるウォータープロジェクトは今後も継続していくとのことである。後者については、活動指標・成果指標はあるものの、検討会の開催回数、参加団体の取組数、登録企業・団体数がそれらに位置付けられており、これらの指標で国民への意識定着度合いを測ることができるのか疑問がある。
・普及開発業務については一者応札となっており、今後も同一の事業者のみの応札が続くことも想定されることから、より一層の競争性確保策の検討が求められる。</t>
    <rPh sb="1" eb="4">
      <t>ホンジギョウ</t>
    </rPh>
    <rPh sb="8" eb="9">
      <t>ハシラ</t>
    </rPh>
    <rPh sb="13" eb="17">
      <t>キコウヘンドウ</t>
    </rPh>
    <rPh sb="20" eb="24">
      <t>エイキョウヒョウカ</t>
    </rPh>
    <rPh sb="25" eb="28">
      <t>テキオウサク</t>
    </rPh>
    <rPh sb="28" eb="32">
      <t>ケントウジギョウ</t>
    </rPh>
    <rPh sb="33" eb="35">
      <t>テビ</t>
    </rPh>
    <rPh sb="36" eb="38">
      <t>サクテイ</t>
    </rPh>
    <rPh sb="41" eb="43">
      <t>セイカ</t>
    </rPh>
    <rPh sb="44" eb="45">
      <t>エ</t>
    </rPh>
    <rPh sb="52" eb="54">
      <t>シュウリョウ</t>
    </rPh>
    <rPh sb="56" eb="58">
      <t>イッポウ</t>
    </rPh>
    <rPh sb="59" eb="65">
      <t>フキュウケイハツジギョウ</t>
    </rPh>
    <rPh sb="80" eb="82">
      <t>コンゴ</t>
    </rPh>
    <rPh sb="83" eb="85">
      <t>ケイゾク</t>
    </rPh>
    <rPh sb="97" eb="99">
      <t>コウシャ</t>
    </rPh>
    <rPh sb="105" eb="107">
      <t>カツドウ</t>
    </rPh>
    <rPh sb="107" eb="109">
      <t>シヒョウ</t>
    </rPh>
    <rPh sb="110" eb="112">
      <t>セイカ</t>
    </rPh>
    <rPh sb="112" eb="114">
      <t>シヒョウ</t>
    </rPh>
    <rPh sb="121" eb="124">
      <t>ケントウカイ</t>
    </rPh>
    <rPh sb="125" eb="127">
      <t>カイサイ</t>
    </rPh>
    <rPh sb="127" eb="129">
      <t>カイスウ</t>
    </rPh>
    <rPh sb="130" eb="134">
      <t>サンカダンタイ</t>
    </rPh>
    <rPh sb="135" eb="137">
      <t>トリクミ</t>
    </rPh>
    <rPh sb="137" eb="138">
      <t>スウ</t>
    </rPh>
    <rPh sb="139" eb="141">
      <t>トウロク</t>
    </rPh>
    <rPh sb="141" eb="143">
      <t>キギョウ</t>
    </rPh>
    <rPh sb="144" eb="147">
      <t>ダンタイスウ</t>
    </rPh>
    <rPh sb="152" eb="155">
      <t>イチヅ</t>
    </rPh>
    <rPh sb="166" eb="168">
      <t>シヒョウ</t>
    </rPh>
    <rPh sb="169" eb="171">
      <t>コクミン</t>
    </rPh>
    <phoneticPr fontId="2"/>
  </si>
  <si>
    <t>・気候変動によって今後さらに自然災害の発生にともなう廃棄物の発生量の増加が予想されることから、本事業をとおして迅速かつ適正な廃棄物の撤去・処理がなされるよう、十分な予算の確保と適切な執行が望まれる。</t>
    <rPh sb="1" eb="5">
      <t>キコウヘンドウ</t>
    </rPh>
    <rPh sb="9" eb="11">
      <t>コンゴ</t>
    </rPh>
    <rPh sb="14" eb="18">
      <t>シゼンサイガイ</t>
    </rPh>
    <rPh sb="19" eb="21">
      <t>ハッセイ</t>
    </rPh>
    <rPh sb="26" eb="29">
      <t>ハイキブツ</t>
    </rPh>
    <rPh sb="30" eb="32">
      <t>ハッセイ</t>
    </rPh>
    <rPh sb="32" eb="33">
      <t>リョウ</t>
    </rPh>
    <rPh sb="34" eb="36">
      <t>ゾウカ</t>
    </rPh>
    <rPh sb="37" eb="39">
      <t>ヨソウ</t>
    </rPh>
    <rPh sb="47" eb="50">
      <t>ホンジギョウ</t>
    </rPh>
    <rPh sb="55" eb="57">
      <t>ジンソク</t>
    </rPh>
    <rPh sb="59" eb="61">
      <t>テキセイ</t>
    </rPh>
    <rPh sb="62" eb="65">
      <t>ハイキブツ</t>
    </rPh>
    <rPh sb="66" eb="68">
      <t>テッキョ</t>
    </rPh>
    <rPh sb="69" eb="71">
      <t>ショリ</t>
    </rPh>
    <rPh sb="79" eb="81">
      <t>ジュウブン</t>
    </rPh>
    <rPh sb="82" eb="84">
      <t>ヨサン</t>
    </rPh>
    <rPh sb="85" eb="87">
      <t>カクホ</t>
    </rPh>
    <rPh sb="88" eb="90">
      <t>テキセツ</t>
    </rPh>
    <rPh sb="91" eb="93">
      <t>シッコウ</t>
    </rPh>
    <rPh sb="94" eb="95">
      <t>ノゾ</t>
    </rPh>
    <phoneticPr fontId="2"/>
  </si>
  <si>
    <t>・本事業は、国内の船舶解体事業者に対する施設許可基準に係る周知と、船舶解体施設の実態調査という大きくは二つの柱から成るようであるが、前者についての活動指標はあるものの、後者についてはどこを対象にどれだけの調査がなされ、その結果がどうであったのかの情報を欠く。その他にも本事業の委託先には、国内船舶で使用される有害物質の実態調査、シップリサイクル条約の国際動向調査に係る業務も委託されているようであるが、これらの調査結果がいかなる成果物として取りまとめられているのかについても記述が欲しい。</t>
    <rPh sb="1" eb="4">
      <t>ホンジギョウ</t>
    </rPh>
    <rPh sb="6" eb="8">
      <t>コクナイ</t>
    </rPh>
    <rPh sb="9" eb="13">
      <t>センパクカイタイ</t>
    </rPh>
    <rPh sb="13" eb="16">
      <t>ジギョウシャ</t>
    </rPh>
    <rPh sb="17" eb="18">
      <t>タイ</t>
    </rPh>
    <rPh sb="20" eb="26">
      <t>シセツキョカキジュン</t>
    </rPh>
    <rPh sb="27" eb="28">
      <t>カカ</t>
    </rPh>
    <rPh sb="29" eb="31">
      <t>シュウチ</t>
    </rPh>
    <rPh sb="33" eb="37">
      <t>センパクカイタイ</t>
    </rPh>
    <rPh sb="37" eb="39">
      <t>シセツ</t>
    </rPh>
    <rPh sb="40" eb="44">
      <t>ジッタイチョウサ</t>
    </rPh>
    <rPh sb="47" eb="48">
      <t>オオ</t>
    </rPh>
    <rPh sb="51" eb="52">
      <t>フタ</t>
    </rPh>
    <rPh sb="54" eb="55">
      <t>ハシラ</t>
    </rPh>
    <rPh sb="57" eb="58">
      <t>ナ</t>
    </rPh>
    <rPh sb="66" eb="68">
      <t>ゼンシャ</t>
    </rPh>
    <rPh sb="73" eb="75">
      <t>カツドウ</t>
    </rPh>
    <rPh sb="75" eb="77">
      <t>シヒョウ</t>
    </rPh>
    <rPh sb="84" eb="86">
      <t>コウシャ</t>
    </rPh>
    <rPh sb="94" eb="96">
      <t>タイショウ</t>
    </rPh>
    <rPh sb="102" eb="104">
      <t>チョウサ</t>
    </rPh>
    <rPh sb="111" eb="113">
      <t>ケッカ</t>
    </rPh>
    <rPh sb="123" eb="125">
      <t>ジョウホウ</t>
    </rPh>
    <rPh sb="126" eb="127">
      <t>カ</t>
    </rPh>
    <rPh sb="131" eb="132">
      <t>ホカ</t>
    </rPh>
    <rPh sb="134" eb="137">
      <t>ホンジギョウ</t>
    </rPh>
    <rPh sb="138" eb="141">
      <t>イタクサキ</t>
    </rPh>
    <rPh sb="144" eb="148">
      <t>コクナイセンパク</t>
    </rPh>
    <rPh sb="149" eb="151">
      <t>シヨウ</t>
    </rPh>
    <rPh sb="154" eb="158">
      <t>ユウガイブッシツ</t>
    </rPh>
    <rPh sb="159" eb="163">
      <t>ジッタイチョウサ</t>
    </rPh>
    <rPh sb="172" eb="174">
      <t>ジョウヤク</t>
    </rPh>
    <rPh sb="175" eb="181">
      <t>コクサイドウコウチョウサ</t>
    </rPh>
    <rPh sb="182" eb="183">
      <t>カカ</t>
    </rPh>
    <rPh sb="184" eb="186">
      <t>ギョウム</t>
    </rPh>
    <rPh sb="187" eb="189">
      <t>イタク</t>
    </rPh>
    <rPh sb="205" eb="209">
      <t>チョウサケッカ</t>
    </rPh>
    <rPh sb="214" eb="217">
      <t>セイカブツ</t>
    </rPh>
    <rPh sb="220" eb="221">
      <t>ト</t>
    </rPh>
    <rPh sb="237" eb="239">
      <t>キジュツ</t>
    </rPh>
    <rPh sb="240" eb="241">
      <t>ホ</t>
    </rPh>
    <phoneticPr fontId="2"/>
  </si>
  <si>
    <t>・成果指標である「適切な保護管理のための対応がとられている自然環境保全地域等の割合」が過去数年58％で変化がない理由はどこにあるのかが、明らかにされる必要がある。
・本事業で実施した調査結果は、各地域の保全対策検討に活用されているとのことであるが、現状に係る認識を共有し、対策を進めていくうえでも、広く公表されるべきではないか。</t>
    <rPh sb="1" eb="5">
      <t>セイカシヒョウ</t>
    </rPh>
    <rPh sb="9" eb="11">
      <t>テキセツ</t>
    </rPh>
    <rPh sb="12" eb="16">
      <t>ホゴカンリ</t>
    </rPh>
    <rPh sb="20" eb="22">
      <t>タイオウ</t>
    </rPh>
    <rPh sb="29" eb="37">
      <t>シゼンカンキョウホゼンチイキ</t>
    </rPh>
    <rPh sb="37" eb="38">
      <t>トウ</t>
    </rPh>
    <rPh sb="39" eb="41">
      <t>ワリアイ</t>
    </rPh>
    <rPh sb="43" eb="45">
      <t>カコ</t>
    </rPh>
    <phoneticPr fontId="2"/>
  </si>
  <si>
    <t>・箱物としての維持管理と、その中で展示するなどするコンテンツとは分けて整理すべき。すなわち、施設の老朽化への対応と、野生動植物種の保護に資するコンテンツの充実と併せて国際化や地域振興を図ることとは、別次元の話ではないか。
・ポストコロナも睨み、施設を実際に来訪せずとも、貴重な生物や地域への理解促進につなげていくための方策を検討する必要があるのではないか。
・調査研究拠点と普及啓発施設とは分けて整理していく必要があるように思われる。</t>
    <phoneticPr fontId="5"/>
  </si>
  <si>
    <t>・野生生物専門員は非常勤としての雇用のようであるが、既に常勤職にある専門家の知見を活用するための事業という理解で良いか。官製ワーキングプアを生み出すことがないようなものとすべき。
・本来求められる専門的知見を有する人材の育成は本事業のスコープに入っているのか判然としない。既に専門的知見を有する人材を適宜活用するということで良いのか疑問なしとしない。</t>
    <rPh sb="1" eb="8">
      <t>ヤセイセイブツセンモンイン</t>
    </rPh>
    <rPh sb="9" eb="12">
      <t>ヒジョウキン</t>
    </rPh>
    <rPh sb="16" eb="18">
      <t>コヨウ</t>
    </rPh>
    <rPh sb="26" eb="27">
      <t>スデ</t>
    </rPh>
    <rPh sb="28" eb="31">
      <t>ジョウキンショク</t>
    </rPh>
    <rPh sb="34" eb="37">
      <t>センモンカ</t>
    </rPh>
    <rPh sb="38" eb="40">
      <t>チケン</t>
    </rPh>
    <rPh sb="41" eb="43">
      <t>カツヨウ</t>
    </rPh>
    <rPh sb="48" eb="50">
      <t>ジギョウ</t>
    </rPh>
    <rPh sb="53" eb="55">
      <t>リカイ</t>
    </rPh>
    <rPh sb="56" eb="57">
      <t>ヨ</t>
    </rPh>
    <rPh sb="60" eb="62">
      <t>カンセイ</t>
    </rPh>
    <rPh sb="70" eb="71">
      <t>ウ</t>
    </rPh>
    <rPh sb="72" eb="73">
      <t>ダ</t>
    </rPh>
    <rPh sb="91" eb="93">
      <t>ホンライ</t>
    </rPh>
    <rPh sb="93" eb="94">
      <t>モト</t>
    </rPh>
    <rPh sb="98" eb="103">
      <t>センモンテキチケン</t>
    </rPh>
    <rPh sb="104" eb="105">
      <t>ユウ</t>
    </rPh>
    <rPh sb="107" eb="109">
      <t>ジンザイ</t>
    </rPh>
    <rPh sb="110" eb="112">
      <t>イクセイ</t>
    </rPh>
    <rPh sb="113" eb="116">
      <t>ホンジギョウ</t>
    </rPh>
    <rPh sb="122" eb="123">
      <t>ハイ</t>
    </rPh>
    <rPh sb="129" eb="131">
      <t>ハンゼン</t>
    </rPh>
    <rPh sb="136" eb="137">
      <t>スデ</t>
    </rPh>
    <rPh sb="138" eb="141">
      <t>センモンテキ</t>
    </rPh>
    <rPh sb="141" eb="143">
      <t>チケン</t>
    </rPh>
    <rPh sb="144" eb="145">
      <t>ユウ</t>
    </rPh>
    <rPh sb="147" eb="149">
      <t>ジンザイ</t>
    </rPh>
    <rPh sb="150" eb="152">
      <t>テキギ</t>
    </rPh>
    <rPh sb="152" eb="154">
      <t>カツヨウ</t>
    </rPh>
    <rPh sb="162" eb="163">
      <t>ヨ</t>
    </rPh>
    <rPh sb="166" eb="168">
      <t>ギモン</t>
    </rPh>
    <phoneticPr fontId="2"/>
  </si>
  <si>
    <t>・令和2年度が初年度であり、地元関係者との合意形成に時間を要したとのことではあるが、そうであったとしても当初予算に対する執行率がわずか1％にとどまり、ポテンシャルマップ作成の進捗状況が明確になっていないことは、行政事業レビューとしては問題である。</t>
    <rPh sb="1" eb="3">
      <t>レイワ</t>
    </rPh>
    <rPh sb="4" eb="6">
      <t>ネンド</t>
    </rPh>
    <rPh sb="7" eb="10">
      <t>ショネンド</t>
    </rPh>
    <rPh sb="14" eb="16">
      <t>ジモト</t>
    </rPh>
    <rPh sb="16" eb="19">
      <t>カンケイシャ</t>
    </rPh>
    <rPh sb="21" eb="25">
      <t>ゴウイケイセイ</t>
    </rPh>
    <rPh sb="26" eb="28">
      <t>ジカン</t>
    </rPh>
    <rPh sb="29" eb="30">
      <t>ヨウ</t>
    </rPh>
    <rPh sb="52" eb="54">
      <t>トウショ</t>
    </rPh>
    <rPh sb="54" eb="56">
      <t>ヨサン</t>
    </rPh>
    <rPh sb="57" eb="58">
      <t>タイ</t>
    </rPh>
    <rPh sb="60" eb="63">
      <t>シッコウリツ</t>
    </rPh>
    <rPh sb="84" eb="86">
      <t>サクセイ</t>
    </rPh>
    <rPh sb="87" eb="91">
      <t>シンチョクジョウキョウ</t>
    </rPh>
    <rPh sb="92" eb="94">
      <t>メイカク</t>
    </rPh>
    <rPh sb="105" eb="109">
      <t>ギョウセイジギョウ</t>
    </rPh>
    <rPh sb="117" eb="119">
      <t>モンダイ</t>
    </rPh>
    <phoneticPr fontId="2"/>
  </si>
  <si>
    <t>・事業概要に記載されている3つの柱があるが、柱ごとの進捗・成果・課題の整理となっていないため、本事業全体としての進捗や成果の把握を難しくしているように思われる。
・本事業のもとで実施された調査結果の公表や活用状況に関する情報を行政事業レビューシートに記載すべき。</t>
    <rPh sb="1" eb="5">
      <t>ジギョウガイヨウ</t>
    </rPh>
    <rPh sb="6" eb="8">
      <t>キサイ</t>
    </rPh>
    <rPh sb="16" eb="17">
      <t>ハシラ</t>
    </rPh>
    <rPh sb="22" eb="23">
      <t>ハシラ</t>
    </rPh>
    <rPh sb="26" eb="28">
      <t>シンチョク</t>
    </rPh>
    <rPh sb="29" eb="31">
      <t>セイカ</t>
    </rPh>
    <rPh sb="32" eb="34">
      <t>カダイ</t>
    </rPh>
    <rPh sb="35" eb="37">
      <t>セイリ</t>
    </rPh>
    <rPh sb="47" eb="50">
      <t>ホンジギョウ</t>
    </rPh>
    <rPh sb="50" eb="52">
      <t>ゼンタイ</t>
    </rPh>
    <rPh sb="56" eb="58">
      <t>シンチョク</t>
    </rPh>
    <rPh sb="59" eb="61">
      <t>セイカ</t>
    </rPh>
    <rPh sb="62" eb="64">
      <t>ハアク</t>
    </rPh>
    <rPh sb="65" eb="66">
      <t>ムズカ</t>
    </rPh>
    <rPh sb="75" eb="76">
      <t>オモ</t>
    </rPh>
    <rPh sb="82" eb="85">
      <t>ホンジギョウ</t>
    </rPh>
    <rPh sb="89" eb="91">
      <t>ジッシ</t>
    </rPh>
    <rPh sb="94" eb="98">
      <t>チョウサケッカ</t>
    </rPh>
    <rPh sb="99" eb="101">
      <t>コウヒョウ</t>
    </rPh>
    <rPh sb="102" eb="104">
      <t>カツヨウ</t>
    </rPh>
    <rPh sb="104" eb="106">
      <t>ジョウキョウ</t>
    </rPh>
    <rPh sb="107" eb="108">
      <t>カン</t>
    </rPh>
    <rPh sb="110" eb="112">
      <t>ジョウホウ</t>
    </rPh>
    <rPh sb="113" eb="117">
      <t>ギョウセイジギョウ</t>
    </rPh>
    <rPh sb="125" eb="127">
      <t>キサイ</t>
    </rPh>
    <phoneticPr fontId="2"/>
  </si>
  <si>
    <t>・本事業は主に情報交換会を開催することを通して、地域の金融機関や経済団体等とのパートナーシップ構築を図り、各地域での自立的な取組みにつなげていこうとするものであるが、情報交換会の規模・頻度・参加者数のみならず、いかなる情報をどのような手段を用いて共有したのかが重要ではないか。その結果として、どのようなパートナーシップが構築されようとしており、いかなる具体的な取組みが生み出されようとしているのか（すなわち、成果のイメージ）が見えないことが問題であると思われる。</t>
    <rPh sb="1" eb="4">
      <t>ホンジギョウ</t>
    </rPh>
    <rPh sb="5" eb="6">
      <t>オモ</t>
    </rPh>
    <rPh sb="7" eb="12">
      <t>ジョウホウコウカンカイ</t>
    </rPh>
    <rPh sb="13" eb="15">
      <t>カイサイ</t>
    </rPh>
    <rPh sb="20" eb="21">
      <t>トオ</t>
    </rPh>
    <rPh sb="24" eb="26">
      <t>チイキ</t>
    </rPh>
    <rPh sb="27" eb="31">
      <t>キンユウキカン</t>
    </rPh>
    <rPh sb="32" eb="37">
      <t>ケイザイダンタイトウ</t>
    </rPh>
    <rPh sb="47" eb="49">
      <t>コウチク</t>
    </rPh>
    <rPh sb="50" eb="51">
      <t>ハカ</t>
    </rPh>
    <rPh sb="53" eb="54">
      <t>カク</t>
    </rPh>
    <rPh sb="54" eb="56">
      <t>チイキ</t>
    </rPh>
    <rPh sb="58" eb="61">
      <t>ジリツテキ</t>
    </rPh>
    <rPh sb="62" eb="64">
      <t>トリク</t>
    </rPh>
    <rPh sb="83" eb="88">
      <t>ジョウホウコウカンカイ</t>
    </rPh>
    <rPh sb="89" eb="91">
      <t>キボ</t>
    </rPh>
    <rPh sb="92" eb="94">
      <t>ヒンド</t>
    </rPh>
    <rPh sb="95" eb="98">
      <t>サンカシャ</t>
    </rPh>
    <rPh sb="98" eb="99">
      <t>スウ</t>
    </rPh>
    <rPh sb="109" eb="111">
      <t>ジョウホウ</t>
    </rPh>
    <rPh sb="117" eb="119">
      <t>シュダン</t>
    </rPh>
    <rPh sb="120" eb="121">
      <t>モチ</t>
    </rPh>
    <rPh sb="123" eb="125">
      <t>キョウユウ</t>
    </rPh>
    <rPh sb="130" eb="132">
      <t>ジュウヨウ</t>
    </rPh>
    <rPh sb="140" eb="142">
      <t>ケッカ</t>
    </rPh>
    <rPh sb="160" eb="162">
      <t>コウチク</t>
    </rPh>
    <rPh sb="176" eb="179">
      <t>グタイテキ</t>
    </rPh>
    <rPh sb="180" eb="182">
      <t>トリク</t>
    </rPh>
    <rPh sb="184" eb="185">
      <t>ウ</t>
    </rPh>
    <rPh sb="186" eb="187">
      <t>ダ</t>
    </rPh>
    <rPh sb="204" eb="206">
      <t>セイカ</t>
    </rPh>
    <rPh sb="213" eb="214">
      <t>ミ</t>
    </rPh>
    <rPh sb="220" eb="222">
      <t>モンダイ</t>
    </rPh>
    <rPh sb="226" eb="227">
      <t>オモ</t>
    </rPh>
    <phoneticPr fontId="2"/>
  </si>
  <si>
    <t>・現在、環境白書は、循環型社会形成推進基本法に基づく循環型社会白書と生物多様性基本法に基づく生物多様性白書との合冊版として作成・公表されているところであるが、本事業はそのうちの環境白書のみを対象とした事業という理解で良いのか。もしこれら白書がそれぞれ別事業として位置付けられているのであれば、一本化することでより効率的な執行が可能となるのではないか。</t>
    <rPh sb="1" eb="3">
      <t>ゲンザイ</t>
    </rPh>
    <rPh sb="4" eb="8">
      <t>カンキョウハクショ</t>
    </rPh>
    <rPh sb="10" eb="13">
      <t>ジュンカンガタ</t>
    </rPh>
    <rPh sb="13" eb="15">
      <t>シャカイ</t>
    </rPh>
    <rPh sb="15" eb="17">
      <t>ケイセイ</t>
    </rPh>
    <rPh sb="17" eb="22">
      <t>スイシンキホンホウ</t>
    </rPh>
    <rPh sb="23" eb="24">
      <t>モト</t>
    </rPh>
    <rPh sb="26" eb="31">
      <t>ジュンカンガタシャカイ</t>
    </rPh>
    <rPh sb="31" eb="33">
      <t>ハクショ</t>
    </rPh>
    <rPh sb="34" eb="39">
      <t>セイブツタヨウセイ</t>
    </rPh>
    <rPh sb="39" eb="42">
      <t>キホンホウ</t>
    </rPh>
    <rPh sb="43" eb="44">
      <t>モト</t>
    </rPh>
    <rPh sb="46" eb="51">
      <t>セイブツタヨウセイ</t>
    </rPh>
    <rPh sb="51" eb="53">
      <t>ハクショ</t>
    </rPh>
    <rPh sb="55" eb="57">
      <t>ガッサツ</t>
    </rPh>
    <rPh sb="57" eb="58">
      <t>バン</t>
    </rPh>
    <rPh sb="61" eb="63">
      <t>サクセイ</t>
    </rPh>
    <rPh sb="64" eb="66">
      <t>コウヒョウ</t>
    </rPh>
    <rPh sb="79" eb="82">
      <t>ホンジギョウ</t>
    </rPh>
    <rPh sb="88" eb="92">
      <t>カンキョウハクショ</t>
    </rPh>
    <rPh sb="95" eb="97">
      <t>タイショウ</t>
    </rPh>
    <rPh sb="100" eb="102">
      <t>ジギョウ</t>
    </rPh>
    <rPh sb="105" eb="107">
      <t>リカイ</t>
    </rPh>
    <rPh sb="108" eb="109">
      <t>ヨ</t>
    </rPh>
    <rPh sb="118" eb="120">
      <t>ハクショ</t>
    </rPh>
    <rPh sb="125" eb="128">
      <t>ベツジギョウ</t>
    </rPh>
    <rPh sb="131" eb="134">
      <t>イチヅ</t>
    </rPh>
    <rPh sb="146" eb="149">
      <t>イッポンカ</t>
    </rPh>
    <rPh sb="156" eb="159">
      <t>コウリツテキ</t>
    </rPh>
    <rPh sb="160" eb="162">
      <t>シッコウ</t>
    </rPh>
    <rPh sb="163" eb="165">
      <t>カノウ</t>
    </rPh>
    <phoneticPr fontId="2"/>
  </si>
  <si>
    <t>・本事業はまさに環境省が実施すべきものであると思われるが、それによる研究成果がいかなるもので、どのような形で取りまとめられ、どのように活かされているのかについての説明がなされることが重要である。行政事業レビューシートにそうした記載が欲しい。</t>
    <rPh sb="1" eb="4">
      <t>ホンジギョウ</t>
    </rPh>
    <rPh sb="8" eb="11">
      <t>カンキョウショウ</t>
    </rPh>
    <rPh sb="12" eb="14">
      <t>ジッシ</t>
    </rPh>
    <rPh sb="23" eb="24">
      <t>オモ</t>
    </rPh>
    <rPh sb="34" eb="38">
      <t>ケンキュウセイカ</t>
    </rPh>
    <rPh sb="52" eb="53">
      <t>カタチ</t>
    </rPh>
    <rPh sb="54" eb="55">
      <t>ト</t>
    </rPh>
    <rPh sb="67" eb="68">
      <t>イ</t>
    </rPh>
    <rPh sb="81" eb="83">
      <t>セツメイ</t>
    </rPh>
    <rPh sb="91" eb="93">
      <t>ジュウヨウ</t>
    </rPh>
    <rPh sb="97" eb="101">
      <t>ギョウセイジギョウ</t>
    </rPh>
    <rPh sb="113" eb="115">
      <t>キサイ</t>
    </rPh>
    <rPh sb="116" eb="117">
      <t>ホ</t>
    </rPh>
    <phoneticPr fontId="2"/>
  </si>
  <si>
    <t>外部有識者の所見のとおり、今後さらに災害廃棄物の発生量の増加が予想されることから、引き続き本事業を通して、迅速かつ適正な廃棄物の撤去・処理がなされるよう努めること。</t>
    <rPh sb="0" eb="5">
      <t>ガイブユウシキシャ</t>
    </rPh>
    <rPh sb="6" eb="8">
      <t>ショケン</t>
    </rPh>
    <rPh sb="18" eb="20">
      <t>サイガイ</t>
    </rPh>
    <rPh sb="41" eb="42">
      <t>ヒ</t>
    </rPh>
    <rPh sb="43" eb="44">
      <t>ツヅ</t>
    </rPh>
    <rPh sb="49" eb="50">
      <t>トオ</t>
    </rPh>
    <rPh sb="76" eb="77">
      <t>ツト</t>
    </rPh>
    <phoneticPr fontId="5"/>
  </si>
  <si>
    <t>外部有識者の所見のとおり、引き続き、成果指標に定められている物質数について計画的に情報収集・整理を実施すること。また、１者応札の改善を図るべく、公示期間の延長やわかりやすい仕様書の作成、入札説明会を複数回実施することなどにより、競争性の確保に努めること。</t>
    <rPh sb="13" eb="14">
      <t>ヒ</t>
    </rPh>
    <rPh sb="15" eb="16">
      <t>ツヅ</t>
    </rPh>
    <rPh sb="64" eb="66">
      <t>カイゼン</t>
    </rPh>
    <rPh sb="67" eb="68">
      <t>ハカ</t>
    </rPh>
    <phoneticPr fontId="0"/>
  </si>
  <si>
    <t>外部有識者の初見の通り、本事業による環境調査結果については、引き続き広く公表し十分な活用を行うとともに、米軍への申し入れや改善の状況についても併せて公表することが可能か検討すること。</t>
    <rPh sb="0" eb="2">
      <t>ガイブ</t>
    </rPh>
    <rPh sb="2" eb="5">
      <t>ユウシキシャ</t>
    </rPh>
    <rPh sb="6" eb="8">
      <t>ショケン</t>
    </rPh>
    <rPh sb="9" eb="10">
      <t>トオ</t>
    </rPh>
    <rPh sb="30" eb="31">
      <t>ヒ</t>
    </rPh>
    <rPh sb="32" eb="33">
      <t>ツヅ</t>
    </rPh>
    <rPh sb="45" eb="46">
      <t>オコナ</t>
    </rPh>
    <rPh sb="81" eb="83">
      <t>カノウ</t>
    </rPh>
    <rPh sb="84" eb="86">
      <t>ケントウ</t>
    </rPh>
    <phoneticPr fontId="0"/>
  </si>
  <si>
    <t>現状通り</t>
    <rPh sb="0" eb="2">
      <t>ゲンジョウ</t>
    </rPh>
    <rPh sb="2" eb="3">
      <t>ドオ</t>
    </rPh>
    <phoneticPr fontId="0"/>
  </si>
  <si>
    <t>外部有識者の所見のとおり、成果目標の達成度が過去数年58％で変化がない理由はどこにあるのか明らかにすること。また、調査結果は、各地域の保全対策検討に活用されているとのことであるが、現状に係る認識を共有し、対策を進めていくうえでも、広く公表することを検討すること。</t>
    <rPh sb="0" eb="2">
      <t>ガイブ</t>
    </rPh>
    <rPh sb="2" eb="5">
      <t>ユウシキシャ</t>
    </rPh>
    <rPh sb="6" eb="8">
      <t>ショケン</t>
    </rPh>
    <rPh sb="15" eb="17">
      <t>モクヒョウ</t>
    </rPh>
    <rPh sb="18" eb="21">
      <t>タッセイド</t>
    </rPh>
    <rPh sb="124" eb="126">
      <t>ケントウ</t>
    </rPh>
    <phoneticPr fontId="0"/>
  </si>
  <si>
    <t>外部有識者の所見のとおり、中小事業者の参加事業数について目標と実績の乖離要因を分析すること。また、地域での再エネ活用と地域活性化の促進にかかる目標設定についても検討すること。</t>
    <rPh sb="0" eb="2">
      <t>ガイブ</t>
    </rPh>
    <rPh sb="2" eb="5">
      <t>ユウシキシャ</t>
    </rPh>
    <rPh sb="6" eb="8">
      <t>ショケン</t>
    </rPh>
    <rPh sb="13" eb="15">
      <t>チュウショウ</t>
    </rPh>
    <rPh sb="15" eb="18">
      <t>ジギョウシャ</t>
    </rPh>
    <rPh sb="19" eb="21">
      <t>サンカ</t>
    </rPh>
    <rPh sb="21" eb="24">
      <t>ジギョウスウ</t>
    </rPh>
    <rPh sb="28" eb="30">
      <t>モクヒョウ</t>
    </rPh>
    <rPh sb="31" eb="33">
      <t>ジッセキ</t>
    </rPh>
    <rPh sb="34" eb="38">
      <t>カイリヨウイン</t>
    </rPh>
    <rPh sb="39" eb="41">
      <t>ブンセキ</t>
    </rPh>
    <rPh sb="71" eb="73">
      <t>モクヒョウ</t>
    </rPh>
    <rPh sb="73" eb="75">
      <t>セッテイ</t>
    </rPh>
    <rPh sb="80" eb="82">
      <t>ケントウ</t>
    </rPh>
    <phoneticPr fontId="0"/>
  </si>
  <si>
    <t>令和３年度限りの経費とする。
外部有識者の所見のとおり、（一社）全国浄化槽団体連合会の選定方法を明確にすること。また、後継の事業を検討する場合は、本事業の成果を踏まえて予算額の削減もしくは目標値の上積みを検討すること。</t>
    <rPh sb="43" eb="45">
      <t>センテイ</t>
    </rPh>
    <rPh sb="45" eb="47">
      <t>ホウホウ</t>
    </rPh>
    <rPh sb="48" eb="50">
      <t>メイカク</t>
    </rPh>
    <rPh sb="59" eb="61">
      <t>コウケイ</t>
    </rPh>
    <rPh sb="62" eb="64">
      <t>ジギョウ</t>
    </rPh>
    <rPh sb="65" eb="67">
      <t>ケントウ</t>
    </rPh>
    <rPh sb="69" eb="71">
      <t>バアイ</t>
    </rPh>
    <rPh sb="73" eb="74">
      <t>ホン</t>
    </rPh>
    <rPh sb="74" eb="76">
      <t>ジギョウ</t>
    </rPh>
    <rPh sb="77" eb="79">
      <t>セイカ</t>
    </rPh>
    <rPh sb="80" eb="81">
      <t>フ</t>
    </rPh>
    <phoneticPr fontId="0"/>
  </si>
  <si>
    <t>外部有識者の所見のとおり、本事業による成果が広く有効に活用されていくよう、引き続き効果的かつ効率的な事業実施に努めること。なお、本事業で実施する業務のうち、国民参加にかかる業務についての方法や形態がレビューシート上わかるように記載すること。</t>
    <rPh sb="0" eb="5">
      <t>ガイブユウシキシャ</t>
    </rPh>
    <rPh sb="6" eb="8">
      <t>ショケン</t>
    </rPh>
    <rPh sb="64" eb="65">
      <t>ホン</t>
    </rPh>
    <rPh sb="65" eb="67">
      <t>ジギョウ</t>
    </rPh>
    <rPh sb="68" eb="70">
      <t>ジッシ</t>
    </rPh>
    <rPh sb="72" eb="74">
      <t>ギョウム</t>
    </rPh>
    <rPh sb="78" eb="80">
      <t>コクミン</t>
    </rPh>
    <rPh sb="80" eb="82">
      <t>サンカ</t>
    </rPh>
    <rPh sb="86" eb="88">
      <t>ギョウム</t>
    </rPh>
    <rPh sb="106" eb="107">
      <t>ジョウ</t>
    </rPh>
    <rPh sb="113" eb="115">
      <t>キサイ</t>
    </rPh>
    <phoneticPr fontId="0"/>
  </si>
  <si>
    <t>・部材・素材開発そのものは環境省の別事業においてこれまで実施してきており、本事業はその後継と理解して良いか。従前事業との関連性が分かるような説明が欲しい。
・経産省の事業との関連や重複のないことが説明されてはいるものの、本事業をなぜ環境省が実施する必要があるのかが判然としない。
・成果指標として設定されているCO2削減量は、どの程度の需要が生み出されることで実現されると見込まれた数字なのか。すなわち、社会実装・普及が実現されたと判断できるレベルがどこに置かれているのか。</t>
    <rPh sb="1" eb="3">
      <t>ブザイ</t>
    </rPh>
    <rPh sb="4" eb="6">
      <t>ソザイ</t>
    </rPh>
    <rPh sb="6" eb="8">
      <t>カイハツ</t>
    </rPh>
    <rPh sb="13" eb="16">
      <t>カンキョウショウ</t>
    </rPh>
    <rPh sb="17" eb="20">
      <t>ベツジギョウ</t>
    </rPh>
    <rPh sb="28" eb="30">
      <t>ジッシ</t>
    </rPh>
    <rPh sb="37" eb="40">
      <t>ホンジギョウ</t>
    </rPh>
    <rPh sb="43" eb="45">
      <t>コウケイ</t>
    </rPh>
    <rPh sb="46" eb="48">
      <t>リカイ</t>
    </rPh>
    <rPh sb="50" eb="51">
      <t>ヨ</t>
    </rPh>
    <rPh sb="54" eb="58">
      <t>ジュウゼンジギョウ</t>
    </rPh>
    <rPh sb="60" eb="63">
      <t>カンレンセイ</t>
    </rPh>
    <rPh sb="64" eb="65">
      <t>ワ</t>
    </rPh>
    <rPh sb="70" eb="72">
      <t>セツメイ</t>
    </rPh>
    <rPh sb="73" eb="74">
      <t>ホ</t>
    </rPh>
    <rPh sb="79" eb="82">
      <t>ケイサンショウ</t>
    </rPh>
    <rPh sb="83" eb="85">
      <t>ジギョウ</t>
    </rPh>
    <rPh sb="87" eb="89">
      <t>カンレン</t>
    </rPh>
    <rPh sb="90" eb="92">
      <t>チョウフク</t>
    </rPh>
    <rPh sb="98" eb="100">
      <t>セツメイ</t>
    </rPh>
    <rPh sb="110" eb="113">
      <t>ホンジギョウ</t>
    </rPh>
    <rPh sb="116" eb="119">
      <t>カンキョウショウ</t>
    </rPh>
    <rPh sb="120" eb="122">
      <t>ジッシ</t>
    </rPh>
    <rPh sb="124" eb="126">
      <t>ヒツヨウ</t>
    </rPh>
    <rPh sb="132" eb="134">
      <t>ハンゼン</t>
    </rPh>
    <rPh sb="141" eb="145">
      <t>セイカシヒョウ</t>
    </rPh>
    <rPh sb="148" eb="150">
      <t>セッテイ</t>
    </rPh>
    <rPh sb="158" eb="160">
      <t>サクゲン</t>
    </rPh>
    <rPh sb="160" eb="161">
      <t>リョウ</t>
    </rPh>
    <rPh sb="165" eb="167">
      <t>テイド</t>
    </rPh>
    <rPh sb="168" eb="170">
      <t>ジュヨウ</t>
    </rPh>
    <rPh sb="171" eb="172">
      <t>ウ</t>
    </rPh>
    <rPh sb="173" eb="174">
      <t>ダ</t>
    </rPh>
    <rPh sb="180" eb="182">
      <t>ジツゲン</t>
    </rPh>
    <rPh sb="186" eb="188">
      <t>ミコ</t>
    </rPh>
    <rPh sb="191" eb="193">
      <t>スウジ</t>
    </rPh>
    <rPh sb="202" eb="206">
      <t>シャカイジッソウ</t>
    </rPh>
    <rPh sb="207" eb="209">
      <t>フキュウ</t>
    </rPh>
    <rPh sb="210" eb="212">
      <t>ジツゲン</t>
    </rPh>
    <rPh sb="216" eb="218">
      <t>ハンダン</t>
    </rPh>
    <rPh sb="228" eb="229">
      <t>オ</t>
    </rPh>
    <phoneticPr fontId="0"/>
  </si>
  <si>
    <t>外部有識者の所見のとおり、本事業と従前事業との関連性、及び環境省が実施する必要性について記載すること。また、設定されたCO2削減量についてどの程度の需要が生み出されることで実現されると見込まれた数字なのかを明確にすること。</t>
    <rPh sb="0" eb="5">
      <t>ガイブユウシキシャ</t>
    </rPh>
    <rPh sb="6" eb="8">
      <t>ショケン</t>
    </rPh>
    <rPh sb="13" eb="14">
      <t>ホン</t>
    </rPh>
    <rPh sb="14" eb="16">
      <t>ジギョウ</t>
    </rPh>
    <rPh sb="17" eb="19">
      <t>ジュウゼン</t>
    </rPh>
    <rPh sb="19" eb="21">
      <t>ジギョウ</t>
    </rPh>
    <rPh sb="23" eb="26">
      <t>カンレンセイ</t>
    </rPh>
    <rPh sb="27" eb="28">
      <t>オヨ</t>
    </rPh>
    <rPh sb="29" eb="32">
      <t>カンキョウショウ</t>
    </rPh>
    <rPh sb="33" eb="35">
      <t>ジッシ</t>
    </rPh>
    <rPh sb="37" eb="40">
      <t>ヒツヨウセイ</t>
    </rPh>
    <rPh sb="44" eb="46">
      <t>キサイ</t>
    </rPh>
    <rPh sb="54" eb="56">
      <t>セッテイ</t>
    </rPh>
    <rPh sb="62" eb="65">
      <t>サクゲンリョウ</t>
    </rPh>
    <rPh sb="103" eb="105">
      <t>メイカク</t>
    </rPh>
    <phoneticPr fontId="0"/>
  </si>
  <si>
    <t>外部有識者の所見のとおり、予算の執行率や補助事業の実績にかかる要因分析をしっかり行い、次年度以降の実施方法、予算額、活動指標に係る目標値について検討すること。</t>
    <rPh sb="0" eb="5">
      <t>ガイブユウシキシャ</t>
    </rPh>
    <rPh sb="6" eb="8">
      <t>ショケン</t>
    </rPh>
    <rPh sb="13" eb="15">
      <t>ヨサン</t>
    </rPh>
    <rPh sb="16" eb="19">
      <t>シッコウリツ</t>
    </rPh>
    <rPh sb="20" eb="22">
      <t>ホジョ</t>
    </rPh>
    <rPh sb="22" eb="24">
      <t>ジギョウ</t>
    </rPh>
    <rPh sb="25" eb="27">
      <t>ジッセキ</t>
    </rPh>
    <rPh sb="31" eb="33">
      <t>ヨウイン</t>
    </rPh>
    <rPh sb="33" eb="35">
      <t>ブンセキ</t>
    </rPh>
    <rPh sb="40" eb="41">
      <t>オコナ</t>
    </rPh>
    <rPh sb="72" eb="74">
      <t>ケントウ</t>
    </rPh>
    <phoneticPr fontId="0"/>
  </si>
  <si>
    <t>外部有識者の所見のとおり、繰越に至った事業・背景を具体的に記載すること。</t>
    <rPh sb="0" eb="5">
      <t>ガイブユウシキシャ</t>
    </rPh>
    <rPh sb="6" eb="8">
      <t>ショケン</t>
    </rPh>
    <rPh sb="13" eb="15">
      <t>クリコシ</t>
    </rPh>
    <rPh sb="16" eb="17">
      <t>イタ</t>
    </rPh>
    <rPh sb="19" eb="21">
      <t>ジギョウ</t>
    </rPh>
    <rPh sb="22" eb="24">
      <t>ハイケイ</t>
    </rPh>
    <rPh sb="25" eb="28">
      <t>グタイテキ</t>
    </rPh>
    <rPh sb="29" eb="31">
      <t>キサイ</t>
    </rPh>
    <phoneticPr fontId="0"/>
  </si>
  <si>
    <t>令和３年度限りの経費とする。
外部有識者の所見を踏まえ、船舶解体施設の実態調査について、活動実績を示すこと。また、国内船舶で使用される有害物質の実態調査、シップリサイクル条約の国際動向調査の結果が、いかなる成果物として取りまとめられているか、活用されているかについても示すこと。</t>
    <rPh sb="15" eb="17">
      <t>ガイブ</t>
    </rPh>
    <rPh sb="17" eb="20">
      <t>ユウシキシャ</t>
    </rPh>
    <rPh sb="21" eb="23">
      <t>ショケン</t>
    </rPh>
    <rPh sb="24" eb="25">
      <t>フ</t>
    </rPh>
    <rPh sb="28" eb="30">
      <t>センパク</t>
    </rPh>
    <rPh sb="30" eb="32">
      <t>カイタイ</t>
    </rPh>
    <rPh sb="32" eb="34">
      <t>シセツ</t>
    </rPh>
    <rPh sb="35" eb="37">
      <t>ジッタイ</t>
    </rPh>
    <rPh sb="37" eb="39">
      <t>チョウサ</t>
    </rPh>
    <rPh sb="44" eb="46">
      <t>カツドウ</t>
    </rPh>
    <rPh sb="46" eb="48">
      <t>ジッセキ</t>
    </rPh>
    <rPh sb="49" eb="50">
      <t>シメ</t>
    </rPh>
    <rPh sb="95" eb="97">
      <t>ケッカ</t>
    </rPh>
    <rPh sb="103" eb="106">
      <t>セイカブツ</t>
    </rPh>
    <rPh sb="109" eb="110">
      <t>ト</t>
    </rPh>
    <rPh sb="121" eb="123">
      <t>カツヨウ</t>
    </rPh>
    <rPh sb="134" eb="135">
      <t>シメ</t>
    </rPh>
    <phoneticPr fontId="0"/>
  </si>
  <si>
    <t>外部有識者の所見のとおり、事業概要に記載されている3つの柱ごとの進捗・成果・課題の整理を行い、本事業全体としての進捗や成果の把握を行うこと。
また、本業務で実施した調査結果の公表や活用状況に関する情報を記載すること。</t>
    <rPh sb="0" eb="2">
      <t>ガイブ</t>
    </rPh>
    <rPh sb="2" eb="5">
      <t>ユウシキシャ</t>
    </rPh>
    <rPh sb="6" eb="8">
      <t>ショケン</t>
    </rPh>
    <rPh sb="13" eb="15">
      <t>ジギョウ</t>
    </rPh>
    <rPh sb="15" eb="17">
      <t>ガイヨウ</t>
    </rPh>
    <rPh sb="18" eb="20">
      <t>キサイ</t>
    </rPh>
    <rPh sb="28" eb="29">
      <t>ハシラ</t>
    </rPh>
    <rPh sb="32" eb="34">
      <t>シンチョク</t>
    </rPh>
    <rPh sb="35" eb="37">
      <t>セイカ</t>
    </rPh>
    <rPh sb="38" eb="40">
      <t>カダイ</t>
    </rPh>
    <rPh sb="41" eb="43">
      <t>セイリ</t>
    </rPh>
    <rPh sb="44" eb="45">
      <t>オコナ</t>
    </rPh>
    <rPh sb="65" eb="66">
      <t>オコナ</t>
    </rPh>
    <rPh sb="74" eb="75">
      <t>ホン</t>
    </rPh>
    <rPh sb="75" eb="77">
      <t>ギョウム</t>
    </rPh>
    <rPh sb="78" eb="80">
      <t>ジッシ</t>
    </rPh>
    <rPh sb="82" eb="84">
      <t>チョウサ</t>
    </rPh>
    <rPh sb="84" eb="86">
      <t>ケッカ</t>
    </rPh>
    <rPh sb="87" eb="89">
      <t>コウヒョウ</t>
    </rPh>
    <rPh sb="90" eb="92">
      <t>カツヨウ</t>
    </rPh>
    <rPh sb="92" eb="94">
      <t>ジョウキョウ</t>
    </rPh>
    <rPh sb="95" eb="96">
      <t>カン</t>
    </rPh>
    <rPh sb="98" eb="100">
      <t>ジョウホウ</t>
    </rPh>
    <rPh sb="101" eb="103">
      <t>キサイ</t>
    </rPh>
    <phoneticPr fontId="5"/>
  </si>
  <si>
    <t>外部有識者の所見のとおり、研究成果がいかなるもので、どのような形で取りまとめられ、どのように活かされているのかについて記載をすること。</t>
    <rPh sb="0" eb="2">
      <t>ガイブ</t>
    </rPh>
    <rPh sb="2" eb="5">
      <t>ユウシキシャ</t>
    </rPh>
    <rPh sb="6" eb="8">
      <t>ショケン</t>
    </rPh>
    <rPh sb="59" eb="61">
      <t>キサイ</t>
    </rPh>
    <phoneticPr fontId="5"/>
  </si>
  <si>
    <t>外部有識者の所見のとおり、いかなる情報をどのような手段を用いて共有したのか、またその成果のイメージについて、記載を行うこと。</t>
    <rPh sb="0" eb="2">
      <t>ガイブ</t>
    </rPh>
    <rPh sb="2" eb="5">
      <t>ユウシキシャ</t>
    </rPh>
    <rPh sb="6" eb="8">
      <t>ショケン</t>
    </rPh>
    <rPh sb="42" eb="44">
      <t>セイカ</t>
    </rPh>
    <rPh sb="54" eb="56">
      <t>キサイ</t>
    </rPh>
    <rPh sb="57" eb="58">
      <t>オコナ</t>
    </rPh>
    <phoneticPr fontId="5"/>
  </si>
  <si>
    <t>外部有識者の所見を踏まえ、環境白書における本事業の位置づけを確認し、必要に応じて一本化を検討するなど、より効率的な執行に努めること。</t>
    <rPh sb="0" eb="2">
      <t>ガイブ</t>
    </rPh>
    <rPh sb="2" eb="5">
      <t>ユウシキシャ</t>
    </rPh>
    <rPh sb="6" eb="8">
      <t>ショケン</t>
    </rPh>
    <rPh sb="9" eb="10">
      <t>フ</t>
    </rPh>
    <rPh sb="13" eb="15">
      <t>カンキョウ</t>
    </rPh>
    <rPh sb="15" eb="17">
      <t>ハクショ</t>
    </rPh>
    <rPh sb="21" eb="22">
      <t>ホン</t>
    </rPh>
    <rPh sb="22" eb="24">
      <t>ジギョウ</t>
    </rPh>
    <rPh sb="25" eb="27">
      <t>イチ</t>
    </rPh>
    <rPh sb="30" eb="32">
      <t>カクニン</t>
    </rPh>
    <rPh sb="34" eb="36">
      <t>ヒツヨウ</t>
    </rPh>
    <rPh sb="37" eb="38">
      <t>オウ</t>
    </rPh>
    <rPh sb="40" eb="43">
      <t>イッポンカ</t>
    </rPh>
    <rPh sb="44" eb="46">
      <t>ケントウ</t>
    </rPh>
    <rPh sb="53" eb="56">
      <t>コウリツテキ</t>
    </rPh>
    <rPh sb="57" eb="59">
      <t>シッコウ</t>
    </rPh>
    <rPh sb="60" eb="61">
      <t>ツト</t>
    </rPh>
    <phoneticPr fontId="5"/>
  </si>
  <si>
    <t>外部有識者の所見のとおり、箱物としての維持管理と、その中で展示するコンテンツなどは、別次元の話であるため、分けて整理すること。また、ポストコロナも睨み、施設を実際に来訪せずとも、貴重な生物や地域への理解促進につなげていくための方策を検討すること。さらに、調査研究拠点と普及啓発施設とは分けて整理することを検討すること。</t>
    <rPh sb="0" eb="5">
      <t>ガイブユウシキシャ</t>
    </rPh>
    <rPh sb="6" eb="8">
      <t>ショケン</t>
    </rPh>
    <rPh sb="152" eb="154">
      <t>ケントウ</t>
    </rPh>
    <phoneticPr fontId="0"/>
  </si>
  <si>
    <t>外部有識者の所見のとおり、地元関係者との合意形成に時間を要したとのことではあっても、当初予算に対する執行率がわずか1％にとどまるため、ポテンシャルマップ作成の進捗状況を明確にすること。</t>
    <rPh sb="0" eb="5">
      <t>ガイブユウシキシャ</t>
    </rPh>
    <rPh sb="6" eb="8">
      <t>ショケン</t>
    </rPh>
    <phoneticPr fontId="0"/>
  </si>
  <si>
    <t>外部有識者の所見のとおり、環境の変化に応じて、重点的な取り組みテーマを掲げて、事業者の環境影響評価の支援が真に役立つものとなるように努めること。また、成果指標としては、作成した技術ガイドの数に加えて、どれだけ活用されたかを指標として用いることを検討すること。</t>
    <rPh sb="66" eb="67">
      <t>ツト</t>
    </rPh>
    <rPh sb="122" eb="124">
      <t>ケントウ</t>
    </rPh>
    <phoneticPr fontId="5"/>
  </si>
  <si>
    <t>環境の変化に応じて、重点的な取り組みテーマを掲げて、事業者の環境影響評価の支援が真に役立つものとなるよう努めて欲しい。例えば、事業者にとっては、生物多様性に関する環境影響評価や事業戦略への組み込みにおいて支援のニーズが高まっていると考える。また、成果指標としては、作成した技術ガイドの数ではなく（それに加えて）、どれだけ活用されたかを指標として用いるべきではないか。</t>
    <rPh sb="0" eb="2">
      <t>カンキョウ</t>
    </rPh>
    <rPh sb="3" eb="5">
      <t>ヘンカ</t>
    </rPh>
    <rPh sb="6" eb="7">
      <t>オウ</t>
    </rPh>
    <rPh sb="10" eb="13">
      <t>ジュウテンテキ</t>
    </rPh>
    <rPh sb="14" eb="15">
      <t>ト</t>
    </rPh>
    <rPh sb="16" eb="17">
      <t>ク</t>
    </rPh>
    <rPh sb="22" eb="23">
      <t>カカ</t>
    </rPh>
    <rPh sb="26" eb="29">
      <t>ジギョウシャ</t>
    </rPh>
    <rPh sb="30" eb="36">
      <t>カンキョウエイキョウヒョウカ</t>
    </rPh>
    <rPh sb="37" eb="39">
      <t>シエン</t>
    </rPh>
    <rPh sb="40" eb="41">
      <t>シン</t>
    </rPh>
    <rPh sb="42" eb="44">
      <t>ヤクダ</t>
    </rPh>
    <rPh sb="52" eb="53">
      <t>ツト</t>
    </rPh>
    <rPh sb="55" eb="56">
      <t>ホ</t>
    </rPh>
    <rPh sb="59" eb="60">
      <t>タト</t>
    </rPh>
    <rPh sb="63" eb="66">
      <t>ジギョウシャ</t>
    </rPh>
    <rPh sb="72" eb="77">
      <t>セイブツタヨウセイ</t>
    </rPh>
    <rPh sb="78" eb="79">
      <t>カン</t>
    </rPh>
    <rPh sb="81" eb="87">
      <t>カンキョウエイキョウヒョウカ</t>
    </rPh>
    <rPh sb="88" eb="90">
      <t>ジギョウ</t>
    </rPh>
    <rPh sb="90" eb="92">
      <t>センリャク</t>
    </rPh>
    <rPh sb="94" eb="95">
      <t>ク</t>
    </rPh>
    <rPh sb="96" eb="97">
      <t>コ</t>
    </rPh>
    <rPh sb="102" eb="104">
      <t>シエン</t>
    </rPh>
    <rPh sb="109" eb="110">
      <t>タカ</t>
    </rPh>
    <rPh sb="116" eb="117">
      <t>カンガ</t>
    </rPh>
    <rPh sb="123" eb="125">
      <t>セイカ</t>
    </rPh>
    <rPh sb="125" eb="127">
      <t>シヒョウ</t>
    </rPh>
    <rPh sb="132" eb="134">
      <t>サクセイ</t>
    </rPh>
    <rPh sb="136" eb="138">
      <t>ギジュツ</t>
    </rPh>
    <rPh sb="142" eb="143">
      <t>カズ</t>
    </rPh>
    <rPh sb="151" eb="152">
      <t>クワ</t>
    </rPh>
    <rPh sb="160" eb="162">
      <t>カツヨウ</t>
    </rPh>
    <rPh sb="167" eb="169">
      <t>シヒョウ</t>
    </rPh>
    <rPh sb="172" eb="173">
      <t>モチ</t>
    </rPh>
    <phoneticPr fontId="3"/>
  </si>
  <si>
    <t>外部有識者の所見のとおり、着実な計画の下、本事業を推進すること。
また、１者応札となっている事業もあることから、今後とも公示期間の延長や、仕様書などの明確化、請負条件の見直し等を講じることにより、競争性の確保に努めること。</t>
    <rPh sb="0" eb="2">
      <t>ガイブ</t>
    </rPh>
    <rPh sb="2" eb="5">
      <t>ユウシキシャ</t>
    </rPh>
    <rPh sb="6" eb="8">
      <t>ショケン</t>
    </rPh>
    <rPh sb="13" eb="15">
      <t>チャクジツ</t>
    </rPh>
    <rPh sb="16" eb="18">
      <t>ケイカク</t>
    </rPh>
    <rPh sb="19" eb="20">
      <t>モト</t>
    </rPh>
    <rPh sb="21" eb="22">
      <t>ホン</t>
    </rPh>
    <rPh sb="22" eb="24">
      <t>ジギョウ</t>
    </rPh>
    <rPh sb="25" eb="27">
      <t>スイシン</t>
    </rPh>
    <phoneticPr fontId="5"/>
  </si>
  <si>
    <t>外部有識者の所見のとおり、アウトカムの成果指標の成果を、広く国民に公表するなど、見える化を図る措置を講じること。
また、１者応札となっている状況について、仕様書などの明確化等の対策も併せて講じることにより、引き続き競争性の確保に努めること。　</t>
    <rPh sb="0" eb="2">
      <t>ガイブ</t>
    </rPh>
    <rPh sb="2" eb="5">
      <t>ユウシキシャ</t>
    </rPh>
    <rPh sb="6" eb="8">
      <t>ショケン</t>
    </rPh>
    <rPh sb="24" eb="26">
      <t>セイカ</t>
    </rPh>
    <rPh sb="50" eb="51">
      <t>コウ</t>
    </rPh>
    <rPh sb="61" eb="62">
      <t>シャ</t>
    </rPh>
    <rPh sb="62" eb="64">
      <t>オウサツ</t>
    </rPh>
    <rPh sb="70" eb="72">
      <t>ジョウキョウ</t>
    </rPh>
    <rPh sb="103" eb="104">
      <t>ヒ</t>
    </rPh>
    <rPh sb="105" eb="106">
      <t>ツヅ</t>
    </rPh>
    <rPh sb="114" eb="115">
      <t>ツト</t>
    </rPh>
    <phoneticPr fontId="5"/>
  </si>
  <si>
    <t>外部有識者の所見のとおり、非常勤として雇用する野生生物専門員について、官製ワーキングプアを生み出すことがないようなものとすること。また、本来求められる専門的知見を有する人材の育成は本事業のスコープに入っているのか判然としないこため、既に専門的知見を有する人材を適宜活用することか明らかにすること。</t>
    <rPh sb="0" eb="5">
      <t>ガイブユウシキシャ</t>
    </rPh>
    <rPh sb="6" eb="8">
      <t>ショケン</t>
    </rPh>
    <rPh sb="13" eb="16">
      <t>ヒジョウキン</t>
    </rPh>
    <rPh sb="19" eb="21">
      <t>コヨウ</t>
    </rPh>
    <rPh sb="139" eb="140">
      <t>アキ</t>
    </rPh>
    <phoneticPr fontId="0"/>
  </si>
  <si>
    <t>外部有識者初見の通り、引き続きウォータープロジェクトを継続していくなかで、活動指標・成果指標については国民への意識定着度合いを測るものとなるよう、改めて検討すること。また、１者応札の改善のため、一層の競争性確保策の検討を行うこと。</t>
    <rPh sb="0" eb="2">
      <t>ガイブ</t>
    </rPh>
    <rPh sb="2" eb="5">
      <t>ユウシキシャ</t>
    </rPh>
    <rPh sb="5" eb="7">
      <t>ショケン</t>
    </rPh>
    <rPh sb="8" eb="9">
      <t>トオ</t>
    </rPh>
    <rPh sb="11" eb="12">
      <t>ヒ</t>
    </rPh>
    <rPh sb="13" eb="14">
      <t>ツヅ</t>
    </rPh>
    <rPh sb="73" eb="74">
      <t>アラタ</t>
    </rPh>
    <rPh sb="76" eb="78">
      <t>ケントウ</t>
    </rPh>
    <rPh sb="91" eb="93">
      <t>カイゼン</t>
    </rPh>
    <rPh sb="110" eb="111">
      <t>オコナ</t>
    </rPh>
    <phoneticPr fontId="0"/>
  </si>
  <si>
    <t>外部有識者の所見の通り、達成率が90%で頭打ちになっている要因について分析し、目標値を達成するよう施策内容について検討すること。
また、１者応札の改善に向けた取り組みを検討すること。</t>
    <rPh sb="12" eb="15">
      <t>タッセイリツ</t>
    </rPh>
    <rPh sb="20" eb="22">
      <t>アタマウ</t>
    </rPh>
    <rPh sb="29" eb="31">
      <t>ヨウイン</t>
    </rPh>
    <rPh sb="35" eb="37">
      <t>ブンセキ</t>
    </rPh>
    <rPh sb="39" eb="42">
      <t>モクヒョウチ</t>
    </rPh>
    <rPh sb="43" eb="45">
      <t>タッセイ</t>
    </rPh>
    <rPh sb="49" eb="50">
      <t>セ</t>
    </rPh>
    <rPh sb="50" eb="51">
      <t>サク</t>
    </rPh>
    <rPh sb="51" eb="53">
      <t>ナイヨウ</t>
    </rPh>
    <phoneticPr fontId="0"/>
  </si>
  <si>
    <t>外部有識者の所見のとおり、実効性があり効果的な処理モデルができるよう、業務を遂行すること。また、１者応札の改善に向けた取り組みを検討、実施すること。</t>
    <rPh sb="0" eb="2">
      <t>ガイブ</t>
    </rPh>
    <rPh sb="2" eb="5">
      <t>ユウシキシャ</t>
    </rPh>
    <rPh sb="6" eb="8">
      <t>ショケン</t>
    </rPh>
    <rPh sb="13" eb="16">
      <t>ジッコウセイ</t>
    </rPh>
    <rPh sb="19" eb="22">
      <t>コウカテキ</t>
    </rPh>
    <rPh sb="23" eb="25">
      <t>ショリ</t>
    </rPh>
    <rPh sb="35" eb="37">
      <t>ギョウム</t>
    </rPh>
    <rPh sb="38" eb="40">
      <t>スイコウ</t>
    </rPh>
    <phoneticPr fontId="5"/>
  </si>
  <si>
    <t>令和３年度限りの経費とする。
外部有識者の所見のとおり、本事業で得られた成果を各ステークホルダーに発信し、有効に活用されるよう対応するとともに、次期循環基本計画の策定のための活用を図ること。</t>
    <rPh sb="15" eb="17">
      <t>ガイブ</t>
    </rPh>
    <rPh sb="17" eb="20">
      <t>ユウシキシャ</t>
    </rPh>
    <rPh sb="21" eb="23">
      <t>ショケン</t>
    </rPh>
    <rPh sb="28" eb="29">
      <t>ホン</t>
    </rPh>
    <rPh sb="29" eb="31">
      <t>ジギョウ</t>
    </rPh>
    <rPh sb="32" eb="33">
      <t>エ</t>
    </rPh>
    <rPh sb="36" eb="38">
      <t>セイカ</t>
    </rPh>
    <rPh sb="39" eb="40">
      <t>カク</t>
    </rPh>
    <rPh sb="49" eb="51">
      <t>ハッシン</t>
    </rPh>
    <rPh sb="53" eb="55">
      <t>ユウコウ</t>
    </rPh>
    <rPh sb="56" eb="58">
      <t>カツヨウ</t>
    </rPh>
    <rPh sb="63" eb="65">
      <t>タイオウ</t>
    </rPh>
    <rPh sb="72" eb="74">
      <t>ジキ</t>
    </rPh>
    <rPh sb="74" eb="76">
      <t>ジュンカン</t>
    </rPh>
    <rPh sb="76" eb="78">
      <t>キホン</t>
    </rPh>
    <rPh sb="78" eb="80">
      <t>ケイカク</t>
    </rPh>
    <rPh sb="81" eb="83">
      <t>サクテイ</t>
    </rPh>
    <rPh sb="87" eb="89">
      <t>カツヨウ</t>
    </rPh>
    <rPh sb="90" eb="91">
      <t>ハカ</t>
    </rPh>
    <phoneticPr fontId="5"/>
  </si>
  <si>
    <t>令和３年度で終了の事業。
なお、外部有識者の所見のとおり、成果目標を令和2年度は達成していない状況であることから、今後はＷｉｔhコロナの時代であっても、これらのデータが幅広く活用されるよう情報発信方法を見直すなどの検討を行うこと。また、１者応札となっているため、公示期間の延長や仕様書などの明確化等の対策を引き続き講じることにより、競争性の確保に努めること。　</t>
    <rPh sb="0" eb="2">
      <t>レイワ</t>
    </rPh>
    <rPh sb="3" eb="5">
      <t>ネンド</t>
    </rPh>
    <rPh sb="6" eb="8">
      <t>シュウリョウ</t>
    </rPh>
    <rPh sb="9" eb="11">
      <t>ジギョウ</t>
    </rPh>
    <rPh sb="16" eb="18">
      <t>ガイブ</t>
    </rPh>
    <rPh sb="18" eb="21">
      <t>ユウシキシャ</t>
    </rPh>
    <rPh sb="22" eb="24">
      <t>ショケン</t>
    </rPh>
    <rPh sb="110" eb="111">
      <t>オコナ</t>
    </rPh>
    <rPh sb="119" eb="120">
      <t>シャ</t>
    </rPh>
    <phoneticPr fontId="0"/>
  </si>
  <si>
    <t xml:space="preserve">チッソが将来にわたり水俣病患者に対する補償を行えるよう、チッソに対し必要な要請を行いつつ、事業執行に努め、水俣病対策の推進を図ること。
</t>
    <phoneticPr fontId="5"/>
  </si>
  <si>
    <t>事業内容が不明確であり、成果も評価が困難</t>
    <rPh sb="0" eb="2">
      <t>ジギョウ</t>
    </rPh>
    <rPh sb="2" eb="4">
      <t>ナイヨウ</t>
    </rPh>
    <rPh sb="5" eb="8">
      <t>フメイカク</t>
    </rPh>
    <rPh sb="12" eb="14">
      <t>セイカ</t>
    </rPh>
    <rPh sb="15" eb="17">
      <t>ヒョウカ</t>
    </rPh>
    <rPh sb="18" eb="20">
      <t>コンナン</t>
    </rPh>
    <phoneticPr fontId="5"/>
  </si>
  <si>
    <t>アウトカムが低下傾向にあることの原因究明が必要。場合によっては中止も。</t>
    <rPh sb="6" eb="8">
      <t>テイカ</t>
    </rPh>
    <rPh sb="8" eb="10">
      <t>ケイコウ</t>
    </rPh>
    <rPh sb="16" eb="18">
      <t>ゲンイン</t>
    </rPh>
    <rPh sb="18" eb="20">
      <t>キュウメイ</t>
    </rPh>
    <rPh sb="21" eb="23">
      <t>ヒツヨウ</t>
    </rPh>
    <rPh sb="24" eb="26">
      <t>バアイ</t>
    </rPh>
    <rPh sb="31" eb="33">
      <t>チュウシ</t>
    </rPh>
    <phoneticPr fontId="5"/>
  </si>
  <si>
    <t>エンドポイントである価格低下に関して、どれ位の成果が得られるのかが不明。マーケットに委るタイミングを明記すべきである。</t>
    <rPh sb="10" eb="14">
      <t>カカクテイカ</t>
    </rPh>
    <rPh sb="15" eb="16">
      <t>カン</t>
    </rPh>
    <rPh sb="21" eb="22">
      <t>クライ</t>
    </rPh>
    <rPh sb="23" eb="25">
      <t>セイカ</t>
    </rPh>
    <rPh sb="26" eb="27">
      <t>エ</t>
    </rPh>
    <rPh sb="33" eb="35">
      <t>フメイ</t>
    </rPh>
    <rPh sb="42" eb="43">
      <t>ユダ</t>
    </rPh>
    <rPh sb="50" eb="52">
      <t>メイキ</t>
    </rPh>
    <phoneticPr fontId="5"/>
  </si>
  <si>
    <t>循環型社会の形成において、廃棄物処理は重要なキーとなる。本事業の狙いは正当であるが、事業内容が限定的にすぎる。抜本的な拡大・充実がなされるべき。</t>
    <rPh sb="0" eb="3">
      <t>ジュンカンガタ</t>
    </rPh>
    <rPh sb="3" eb="5">
      <t>シャカイ</t>
    </rPh>
    <rPh sb="6" eb="8">
      <t>ケイセイ</t>
    </rPh>
    <rPh sb="13" eb="16">
      <t>ハイキブツ</t>
    </rPh>
    <rPh sb="16" eb="18">
      <t>ショリ</t>
    </rPh>
    <rPh sb="19" eb="21">
      <t>ジュウヨウ</t>
    </rPh>
    <rPh sb="28" eb="29">
      <t>ホン</t>
    </rPh>
    <rPh sb="29" eb="31">
      <t>ジギョウ</t>
    </rPh>
    <rPh sb="32" eb="33">
      <t>ネラ</t>
    </rPh>
    <rPh sb="35" eb="37">
      <t>セイトウ</t>
    </rPh>
    <rPh sb="42" eb="44">
      <t>ジギョウ</t>
    </rPh>
    <rPh sb="44" eb="46">
      <t>ナイヨウ</t>
    </rPh>
    <rPh sb="47" eb="50">
      <t>ゲンテイテキ</t>
    </rPh>
    <rPh sb="55" eb="58">
      <t>バッポンテキ</t>
    </rPh>
    <rPh sb="59" eb="61">
      <t>カクダイ</t>
    </rPh>
    <rPh sb="62" eb="64">
      <t>ジュウジツ</t>
    </rPh>
    <phoneticPr fontId="5"/>
  </si>
  <si>
    <t>EVが普通の手段となりつつあり、この事業は役目を終えたのではないか。マーケットに委ねるべき時期に至ったというべきである。</t>
    <rPh sb="3" eb="5">
      <t>フツウ</t>
    </rPh>
    <rPh sb="6" eb="8">
      <t>シュダン</t>
    </rPh>
    <rPh sb="18" eb="20">
      <t>ジギョウ</t>
    </rPh>
    <rPh sb="21" eb="23">
      <t>ヤクメ</t>
    </rPh>
    <rPh sb="24" eb="25">
      <t>オ</t>
    </rPh>
    <rPh sb="40" eb="41">
      <t>ユダ</t>
    </rPh>
    <rPh sb="45" eb="47">
      <t>ジキ</t>
    </rPh>
    <rPh sb="48" eb="49">
      <t>イタ</t>
    </rPh>
    <phoneticPr fontId="5"/>
  </si>
  <si>
    <t>費用対効果が示されておらず、評価が困難。</t>
    <rPh sb="0" eb="2">
      <t>ヒヨウ</t>
    </rPh>
    <rPh sb="2" eb="5">
      <t>タイコウカ</t>
    </rPh>
    <rPh sb="6" eb="7">
      <t>シメ</t>
    </rPh>
    <rPh sb="14" eb="16">
      <t>ヒョウカ</t>
    </rPh>
    <rPh sb="17" eb="19">
      <t>コンナン</t>
    </rPh>
    <phoneticPr fontId="5"/>
  </si>
  <si>
    <t>実績不足。</t>
    <rPh sb="0" eb="2">
      <t>ジッセキ</t>
    </rPh>
    <rPh sb="2" eb="4">
      <t>ブソク</t>
    </rPh>
    <phoneticPr fontId="5"/>
  </si>
  <si>
    <t>特段の問題は見受けられない。引き続き、適切な事業実施に努めること。</t>
    <rPh sb="0" eb="2">
      <t>トクダン</t>
    </rPh>
    <rPh sb="3" eb="5">
      <t>モンダイ</t>
    </rPh>
    <rPh sb="6" eb="8">
      <t>ミウ</t>
    </rPh>
    <rPh sb="14" eb="15">
      <t>ヒ</t>
    </rPh>
    <rPh sb="16" eb="17">
      <t>ツヅ</t>
    </rPh>
    <rPh sb="19" eb="21">
      <t>テキセツ</t>
    </rPh>
    <rPh sb="22" eb="24">
      <t>ジギョウ</t>
    </rPh>
    <rPh sb="24" eb="26">
      <t>ジッシ</t>
    </rPh>
    <rPh sb="27" eb="28">
      <t>ツト</t>
    </rPh>
    <phoneticPr fontId="5"/>
  </si>
  <si>
    <t>特記事項はないが、モニタリングにおいてIoTの活用を促進することが重視される。</t>
    <rPh sb="0" eb="2">
      <t>トッキ</t>
    </rPh>
    <rPh sb="2" eb="4">
      <t>ジコウ</t>
    </rPh>
    <rPh sb="23" eb="25">
      <t>カツヨウ</t>
    </rPh>
    <rPh sb="26" eb="28">
      <t>ソクシン</t>
    </rPh>
    <rPh sb="33" eb="35">
      <t>ジュウシ</t>
    </rPh>
    <phoneticPr fontId="5"/>
  </si>
  <si>
    <t>災害からの復旧・復興、とりわけ災害ゴミの処理は環境省にとっての重要課題であり、広域処理を促進するための体制に向けた事業内容を充実すべき。</t>
    <rPh sb="0" eb="2">
      <t>サイガイ</t>
    </rPh>
    <rPh sb="5" eb="7">
      <t>フッキュウ</t>
    </rPh>
    <rPh sb="8" eb="10">
      <t>フッコウ</t>
    </rPh>
    <rPh sb="15" eb="17">
      <t>サイガイ</t>
    </rPh>
    <rPh sb="20" eb="22">
      <t>ショリ</t>
    </rPh>
    <rPh sb="23" eb="26">
      <t>カンキョウショウ</t>
    </rPh>
    <rPh sb="31" eb="33">
      <t>ジュウヨウ</t>
    </rPh>
    <rPh sb="33" eb="35">
      <t>カダイ</t>
    </rPh>
    <rPh sb="39" eb="41">
      <t>コウイキ</t>
    </rPh>
    <rPh sb="41" eb="43">
      <t>ショリ</t>
    </rPh>
    <rPh sb="44" eb="46">
      <t>ソクシン</t>
    </rPh>
    <rPh sb="51" eb="53">
      <t>タイセイ</t>
    </rPh>
    <rPh sb="54" eb="55">
      <t>ム</t>
    </rPh>
    <rPh sb="57" eb="59">
      <t>ジギョウ</t>
    </rPh>
    <rPh sb="59" eb="61">
      <t>ナイヨウ</t>
    </rPh>
    <rPh sb="62" eb="64">
      <t>ジュウジツ</t>
    </rPh>
    <phoneticPr fontId="5"/>
  </si>
  <si>
    <t>外部有識者の所見の通り、引き続き、成果目標の達成に向けた適切な事業の実施に努めるとともに、モニタリングにおけるIoTの活用を検討すること。</t>
    <rPh sb="0" eb="5">
      <t>ガイブユウシキシャ</t>
    </rPh>
    <rPh sb="6" eb="8">
      <t>ショケン</t>
    </rPh>
    <rPh sb="9" eb="10">
      <t>トオ</t>
    </rPh>
    <rPh sb="12" eb="13">
      <t>ヒ</t>
    </rPh>
    <rPh sb="14" eb="15">
      <t>ツヅ</t>
    </rPh>
    <rPh sb="17" eb="19">
      <t>セイカ</t>
    </rPh>
    <rPh sb="19" eb="21">
      <t>モクヒョウ</t>
    </rPh>
    <rPh sb="22" eb="24">
      <t>タッセイ</t>
    </rPh>
    <rPh sb="25" eb="26">
      <t>ム</t>
    </rPh>
    <rPh sb="28" eb="30">
      <t>テキセツ</t>
    </rPh>
    <rPh sb="31" eb="33">
      <t>ジギョウ</t>
    </rPh>
    <rPh sb="34" eb="36">
      <t>ジッシ</t>
    </rPh>
    <rPh sb="37" eb="38">
      <t>ツト</t>
    </rPh>
    <rPh sb="59" eb="61">
      <t>カツヨウ</t>
    </rPh>
    <rPh sb="62" eb="64">
      <t>ケントウ</t>
    </rPh>
    <phoneticPr fontId="5"/>
  </si>
  <si>
    <t>現状通り</t>
    <rPh sb="0" eb="2">
      <t>ゲンジョウ</t>
    </rPh>
    <rPh sb="2" eb="3">
      <t>ドオ</t>
    </rPh>
    <phoneticPr fontId="5"/>
  </si>
  <si>
    <t>外部有識者の所見の通り、引き続き、成果目標の達成に向けた適切な事業の実施に努めること。</t>
    <rPh sb="0" eb="2">
      <t>ガイブ</t>
    </rPh>
    <rPh sb="2" eb="5">
      <t>ユウシキシャ</t>
    </rPh>
    <rPh sb="6" eb="8">
      <t>ショケン</t>
    </rPh>
    <rPh sb="9" eb="10">
      <t>トオ</t>
    </rPh>
    <rPh sb="12" eb="13">
      <t>ヒ</t>
    </rPh>
    <rPh sb="14" eb="15">
      <t>ツヅ</t>
    </rPh>
    <rPh sb="17" eb="19">
      <t>セイカ</t>
    </rPh>
    <rPh sb="19" eb="21">
      <t>モクヒョウ</t>
    </rPh>
    <rPh sb="22" eb="24">
      <t>タッセイ</t>
    </rPh>
    <rPh sb="25" eb="26">
      <t>ム</t>
    </rPh>
    <rPh sb="28" eb="30">
      <t>テキセツ</t>
    </rPh>
    <rPh sb="31" eb="33">
      <t>ジギョウ</t>
    </rPh>
    <rPh sb="34" eb="36">
      <t>ジッシ</t>
    </rPh>
    <rPh sb="37" eb="38">
      <t>ツト</t>
    </rPh>
    <phoneticPr fontId="0"/>
  </si>
  <si>
    <t>外部有識者の所見のとおり、引き続き、適切な事業実施に努めること。</t>
    <rPh sb="0" eb="2">
      <t>ガイブ</t>
    </rPh>
    <rPh sb="2" eb="5">
      <t>ユウシキシャ</t>
    </rPh>
    <rPh sb="6" eb="8">
      <t>ショケン</t>
    </rPh>
    <rPh sb="13" eb="14">
      <t>ヒ</t>
    </rPh>
    <rPh sb="15" eb="16">
      <t>ツヅ</t>
    </rPh>
    <rPh sb="18" eb="20">
      <t>テキセツ</t>
    </rPh>
    <rPh sb="21" eb="23">
      <t>ジギョウ</t>
    </rPh>
    <rPh sb="23" eb="25">
      <t>ジッシ</t>
    </rPh>
    <rPh sb="26" eb="27">
      <t>ツト</t>
    </rPh>
    <phoneticPr fontId="5"/>
  </si>
  <si>
    <t>外部有識者の所見を踏まえ、災害からの復旧・復興等、環境省にとっての重要課題に取り組むため、引き続き、事業内容を充実させるよう努めること。</t>
    <rPh sb="0" eb="2">
      <t>ガイブ</t>
    </rPh>
    <rPh sb="2" eb="5">
      <t>ユウシキシャ</t>
    </rPh>
    <rPh sb="6" eb="8">
      <t>ショケン</t>
    </rPh>
    <rPh sb="9" eb="10">
      <t>フ</t>
    </rPh>
    <rPh sb="13" eb="15">
      <t>サイガイ</t>
    </rPh>
    <rPh sb="18" eb="20">
      <t>フッキュウ</t>
    </rPh>
    <rPh sb="21" eb="23">
      <t>フッコウ</t>
    </rPh>
    <rPh sb="23" eb="24">
      <t>トウ</t>
    </rPh>
    <rPh sb="25" eb="28">
      <t>カンキョウショウ</t>
    </rPh>
    <rPh sb="33" eb="35">
      <t>ジュウヨウ</t>
    </rPh>
    <rPh sb="35" eb="37">
      <t>カダイ</t>
    </rPh>
    <rPh sb="38" eb="39">
      <t>ト</t>
    </rPh>
    <rPh sb="40" eb="41">
      <t>ク</t>
    </rPh>
    <rPh sb="45" eb="46">
      <t>ヒ</t>
    </rPh>
    <rPh sb="47" eb="48">
      <t>ツヅ</t>
    </rPh>
    <rPh sb="50" eb="52">
      <t>ジギョウ</t>
    </rPh>
    <rPh sb="52" eb="54">
      <t>ナイヨウ</t>
    </rPh>
    <rPh sb="55" eb="57">
      <t>ジュウジツ</t>
    </rPh>
    <rPh sb="62" eb="63">
      <t>ツト</t>
    </rPh>
    <phoneticPr fontId="5"/>
  </si>
  <si>
    <t>外部有識者の所見のとおり、引き続き適切な事業執行に努めること。</t>
    <rPh sb="0" eb="2">
      <t>ガイブ</t>
    </rPh>
    <rPh sb="2" eb="5">
      <t>ユウシキシャ</t>
    </rPh>
    <rPh sb="6" eb="8">
      <t>ショケン</t>
    </rPh>
    <rPh sb="13" eb="14">
      <t>ヒ</t>
    </rPh>
    <rPh sb="15" eb="16">
      <t>ツヅ</t>
    </rPh>
    <rPh sb="17" eb="19">
      <t>テキセツ</t>
    </rPh>
    <rPh sb="20" eb="22">
      <t>ジギョウ</t>
    </rPh>
    <rPh sb="22" eb="24">
      <t>シッコウ</t>
    </rPh>
    <rPh sb="25" eb="26">
      <t>ツト</t>
    </rPh>
    <phoneticPr fontId="5"/>
  </si>
  <si>
    <t>外部有識者の所見のとおり、引き続き、適切な事業実施に努めること。</t>
    <rPh sb="0" eb="2">
      <t>ガイブ</t>
    </rPh>
    <rPh sb="2" eb="5">
      <t>ユウシキシャ</t>
    </rPh>
    <rPh sb="6" eb="8">
      <t>ショケン</t>
    </rPh>
    <rPh sb="13" eb="14">
      <t>ヒ</t>
    </rPh>
    <rPh sb="15" eb="16">
      <t>ツヅ</t>
    </rPh>
    <rPh sb="18" eb="20">
      <t>テキセツ</t>
    </rPh>
    <phoneticPr fontId="5"/>
  </si>
  <si>
    <t>令和３年度限りの経費とする。
外部有識者の所見を踏まえて、本事業で得られた成果について整理し、後継事業の参考等にすること。</t>
    <rPh sb="0" eb="2">
      <t>レイワ</t>
    </rPh>
    <rPh sb="3" eb="5">
      <t>ネンド</t>
    </rPh>
    <rPh sb="5" eb="6">
      <t>カギ</t>
    </rPh>
    <rPh sb="8" eb="10">
      <t>ケイヒ</t>
    </rPh>
    <rPh sb="15" eb="17">
      <t>ガイブ</t>
    </rPh>
    <rPh sb="17" eb="20">
      <t>ユウシキシャ</t>
    </rPh>
    <rPh sb="21" eb="23">
      <t>ショケン</t>
    </rPh>
    <rPh sb="24" eb="25">
      <t>フ</t>
    </rPh>
    <rPh sb="29" eb="30">
      <t>ホン</t>
    </rPh>
    <rPh sb="30" eb="32">
      <t>ジギョウ</t>
    </rPh>
    <rPh sb="33" eb="34">
      <t>エ</t>
    </rPh>
    <rPh sb="37" eb="39">
      <t>セイカ</t>
    </rPh>
    <rPh sb="43" eb="45">
      <t>セイリ</t>
    </rPh>
    <rPh sb="52" eb="54">
      <t>サンコウ</t>
    </rPh>
    <rPh sb="54" eb="55">
      <t>トウ</t>
    </rPh>
    <phoneticPr fontId="5"/>
  </si>
  <si>
    <t>令和３年度限りの経費とする。
外部有識者の所見を踏まえて、アウトカムの低下原因を検証し、後継事業の参考等にすること。</t>
    <rPh sb="0" eb="2">
      <t>レイワ</t>
    </rPh>
    <rPh sb="3" eb="5">
      <t>ネンド</t>
    </rPh>
    <rPh sb="5" eb="6">
      <t>カギ</t>
    </rPh>
    <rPh sb="8" eb="10">
      <t>ケイヒ</t>
    </rPh>
    <rPh sb="15" eb="17">
      <t>ガイブ</t>
    </rPh>
    <rPh sb="17" eb="20">
      <t>ユウシキシャ</t>
    </rPh>
    <rPh sb="21" eb="23">
      <t>ショケン</t>
    </rPh>
    <rPh sb="24" eb="25">
      <t>フ</t>
    </rPh>
    <rPh sb="35" eb="37">
      <t>テイカ</t>
    </rPh>
    <rPh sb="37" eb="39">
      <t>ゲンイン</t>
    </rPh>
    <rPh sb="40" eb="42">
      <t>ケンショウ</t>
    </rPh>
    <rPh sb="44" eb="46">
      <t>コウケイ</t>
    </rPh>
    <rPh sb="46" eb="48">
      <t>ジギョウ</t>
    </rPh>
    <rPh sb="49" eb="51">
      <t>サンコウ</t>
    </rPh>
    <rPh sb="51" eb="52">
      <t>トウ</t>
    </rPh>
    <phoneticPr fontId="5"/>
  </si>
  <si>
    <t>令和３年度限りの経費とする。
外部有識者の所見を踏まえて、マーケットに委ねるタイミングを明記すること。</t>
    <rPh sb="0" eb="2">
      <t>レイワ</t>
    </rPh>
    <rPh sb="3" eb="5">
      <t>ネンド</t>
    </rPh>
    <rPh sb="5" eb="6">
      <t>カギ</t>
    </rPh>
    <rPh sb="8" eb="10">
      <t>ケイヒ</t>
    </rPh>
    <rPh sb="15" eb="17">
      <t>ガイブ</t>
    </rPh>
    <rPh sb="17" eb="20">
      <t>ユウシキシャ</t>
    </rPh>
    <rPh sb="21" eb="23">
      <t>ショケン</t>
    </rPh>
    <rPh sb="24" eb="25">
      <t>フ</t>
    </rPh>
    <phoneticPr fontId="5"/>
  </si>
  <si>
    <t>令和３年度限りの経費とする。
外部有識者の所見を踏まえて、後継事業の企画に際しては事業内容の拡大・充実を検討すること。</t>
    <rPh sb="0" eb="2">
      <t>レイワ</t>
    </rPh>
    <rPh sb="3" eb="5">
      <t>ネンド</t>
    </rPh>
    <rPh sb="5" eb="6">
      <t>カギ</t>
    </rPh>
    <rPh sb="8" eb="10">
      <t>ケイヒ</t>
    </rPh>
    <rPh sb="15" eb="17">
      <t>ガイブ</t>
    </rPh>
    <rPh sb="17" eb="20">
      <t>ユウシキシャ</t>
    </rPh>
    <rPh sb="21" eb="23">
      <t>ショケン</t>
    </rPh>
    <rPh sb="24" eb="25">
      <t>フ</t>
    </rPh>
    <rPh sb="29" eb="31">
      <t>コウケイ</t>
    </rPh>
    <rPh sb="31" eb="33">
      <t>ジギョウ</t>
    </rPh>
    <rPh sb="34" eb="36">
      <t>キカク</t>
    </rPh>
    <rPh sb="37" eb="38">
      <t>サイ</t>
    </rPh>
    <rPh sb="41" eb="43">
      <t>ジギョウ</t>
    </rPh>
    <rPh sb="43" eb="45">
      <t>ナイヨウ</t>
    </rPh>
    <rPh sb="46" eb="48">
      <t>カクダイ</t>
    </rPh>
    <rPh sb="49" eb="51">
      <t>ジュウジツ</t>
    </rPh>
    <rPh sb="52" eb="54">
      <t>ケントウ</t>
    </rPh>
    <phoneticPr fontId="5"/>
  </si>
  <si>
    <t>外部有識者の所見を踏まえて、国費を投入し続ける必要性について検証すること。</t>
    <rPh sb="0" eb="2">
      <t>ガイブ</t>
    </rPh>
    <rPh sb="2" eb="5">
      <t>ユウシキシャ</t>
    </rPh>
    <rPh sb="6" eb="8">
      <t>ショケン</t>
    </rPh>
    <rPh sb="9" eb="10">
      <t>フ</t>
    </rPh>
    <rPh sb="14" eb="16">
      <t>コクヒ</t>
    </rPh>
    <rPh sb="17" eb="19">
      <t>トウニュウ</t>
    </rPh>
    <rPh sb="20" eb="21">
      <t>ツヅ</t>
    </rPh>
    <rPh sb="23" eb="26">
      <t>ヒツヨウセイ</t>
    </rPh>
    <rPh sb="30" eb="32">
      <t>ケンショウ</t>
    </rPh>
    <phoneticPr fontId="5"/>
  </si>
  <si>
    <t>外部有識者の所見を踏まえて、本事業における費用対効果を明らかにすること。</t>
    <rPh sb="0" eb="5">
      <t>ガイブユウシキシャ</t>
    </rPh>
    <rPh sb="6" eb="8">
      <t>ショケン</t>
    </rPh>
    <rPh sb="9" eb="10">
      <t>フ</t>
    </rPh>
    <rPh sb="14" eb="15">
      <t>ホン</t>
    </rPh>
    <rPh sb="15" eb="17">
      <t>ジギョウ</t>
    </rPh>
    <rPh sb="21" eb="23">
      <t>ヒヨウ</t>
    </rPh>
    <rPh sb="23" eb="26">
      <t>タイコウカ</t>
    </rPh>
    <rPh sb="27" eb="28">
      <t>アキ</t>
    </rPh>
    <phoneticPr fontId="5"/>
  </si>
  <si>
    <t>令和３年度限りの経費とする。
外部有識者の所見を踏まえて、成果目標を達成するために、本年度適切に事業を行い実績を積めるよう努めること。</t>
    <rPh sb="0" eb="2">
      <t>レイワ</t>
    </rPh>
    <rPh sb="3" eb="5">
      <t>ネンド</t>
    </rPh>
    <rPh sb="5" eb="6">
      <t>カギ</t>
    </rPh>
    <rPh sb="8" eb="10">
      <t>ケイヒ</t>
    </rPh>
    <rPh sb="15" eb="17">
      <t>ガイブ</t>
    </rPh>
    <rPh sb="17" eb="20">
      <t>ユウシキシャ</t>
    </rPh>
    <rPh sb="21" eb="23">
      <t>ショケン</t>
    </rPh>
    <rPh sb="24" eb="25">
      <t>フ</t>
    </rPh>
    <rPh sb="29" eb="31">
      <t>セイカ</t>
    </rPh>
    <rPh sb="31" eb="33">
      <t>モクヒョウ</t>
    </rPh>
    <rPh sb="34" eb="36">
      <t>タッセイ</t>
    </rPh>
    <rPh sb="42" eb="45">
      <t>ホンネンド</t>
    </rPh>
    <rPh sb="45" eb="47">
      <t>テキセツ</t>
    </rPh>
    <rPh sb="48" eb="50">
      <t>ジギョウ</t>
    </rPh>
    <rPh sb="51" eb="52">
      <t>オコナ</t>
    </rPh>
    <rPh sb="53" eb="55">
      <t>ジッセキ</t>
    </rPh>
    <rPh sb="56" eb="57">
      <t>ツ</t>
    </rPh>
    <rPh sb="61" eb="62">
      <t>ツト</t>
    </rPh>
    <phoneticPr fontId="5"/>
  </si>
  <si>
    <t>新たな成長推進枠1,000</t>
    <phoneticPr fontId="5"/>
  </si>
  <si>
    <t>OECMを活用した健全な生態系の回復及び連結促進事業</t>
    <rPh sb="5" eb="7">
      <t>カツヨウ</t>
    </rPh>
    <rPh sb="9" eb="11">
      <t>ケンゼン</t>
    </rPh>
    <rPh sb="12" eb="15">
      <t>セイタイケイ</t>
    </rPh>
    <rPh sb="16" eb="18">
      <t>カイフク</t>
    </rPh>
    <rPh sb="18" eb="19">
      <t>オヨ</t>
    </rPh>
    <rPh sb="20" eb="22">
      <t>レンケツ</t>
    </rPh>
    <rPh sb="22" eb="24">
      <t>ソクシン</t>
    </rPh>
    <rPh sb="24" eb="26">
      <t>ジギョウ</t>
    </rPh>
    <phoneticPr fontId="4"/>
  </si>
  <si>
    <t>自然環境局</t>
    <rPh sb="0" eb="2">
      <t>シゼン</t>
    </rPh>
    <rPh sb="2" eb="5">
      <t>カンキョウキョク</t>
    </rPh>
    <phoneticPr fontId="4"/>
  </si>
  <si>
    <t>一般会計</t>
    <rPh sb="0" eb="2">
      <t>イッパン</t>
    </rPh>
    <rPh sb="2" eb="4">
      <t>カイケイ</t>
    </rPh>
    <phoneticPr fontId="4"/>
  </si>
  <si>
    <t>国立公園インターンシッププログラム支援事業費</t>
    <rPh sb="0" eb="2">
      <t>コクリツ</t>
    </rPh>
    <rPh sb="2" eb="4">
      <t>コウエン</t>
    </rPh>
    <rPh sb="17" eb="19">
      <t>シエン</t>
    </rPh>
    <rPh sb="19" eb="22">
      <t>ジギョウヒ</t>
    </rPh>
    <phoneticPr fontId="4"/>
  </si>
  <si>
    <t>-</t>
    <phoneticPr fontId="5"/>
  </si>
  <si>
    <t>グリーンリカバリーの実現に向けた中小企業等向けCO2削減比例型設備導入支援事業</t>
    <phoneticPr fontId="5"/>
  </si>
  <si>
    <t>電動車×再エネの同時導入による脱炭素型カーシェア・防災拠点化促進事業</t>
    <phoneticPr fontId="5"/>
  </si>
  <si>
    <t>地域共創・セクター横断型カーボンニュートラル技術開発・実証事業（一部　国土交通省、農林水産省連携事業）</t>
    <phoneticPr fontId="5"/>
  </si>
  <si>
    <t>ナッジ×デジタルによる脱炭素型ライフスタイル転換促進事業</t>
    <phoneticPr fontId="5"/>
  </si>
  <si>
    <t>地域資源循環を通じた脱炭素化に向けた革新的触媒技術の開発・実証事業(文科省連携事業)</t>
    <phoneticPr fontId="5"/>
  </si>
  <si>
    <t>地域脱炭素移行・再エネ推進交付金</t>
    <phoneticPr fontId="5"/>
  </si>
  <si>
    <t>食とくらしの「グリーンライフポイント」推進事業</t>
    <phoneticPr fontId="5"/>
  </si>
  <si>
    <t>PCB廃棄物対策環境整備事業</t>
    <phoneticPr fontId="5"/>
  </si>
  <si>
    <t>2050年カーボンニュートラルの実現に向けた中長期的温室効果ガス排出削減対策検討調査費</t>
    <phoneticPr fontId="5"/>
  </si>
  <si>
    <t>「長期戦略等を受けた中長期的温室効果ガス排出削減対策検討調査費」から名称変更</t>
    <phoneticPr fontId="5"/>
  </si>
  <si>
    <t>外部有識者の所見のとおり、引き続き適切な事業執行に努めていく。</t>
  </si>
  <si>
    <t>公示期間の延長等により、競争性の確保に努めていく。</t>
  </si>
  <si>
    <t>御意見も踏まえ、成果の広報にいっそう留意しながら、引き続き効果的かつ効率的な実施に努めることとする。国民参加事業については、ご指摘を踏まえ、本レビューシートの資金の流れ欄のXとYの事業概要欄に加筆した。</t>
  </si>
  <si>
    <t>行政事業レビュー推進チームの所見を踏まえ、最新のUNEPの職員数を考慮し、成果目標のうち国連関係機関の邦人比率を令和２年度より、高く設定しました。</t>
  </si>
  <si>
    <t>新たな成長推進枠810</t>
    <rPh sb="0" eb="1">
      <t>アラ</t>
    </rPh>
    <rPh sb="3" eb="5">
      <t>セイチョウ</t>
    </rPh>
    <rPh sb="5" eb="7">
      <t>スイシン</t>
    </rPh>
    <rPh sb="7" eb="8">
      <t>ワク</t>
    </rPh>
    <phoneticPr fontId="5"/>
  </si>
  <si>
    <t>新たな成長推進枠498</t>
    <rPh sb="0" eb="1">
      <t>アラ</t>
    </rPh>
    <rPh sb="3" eb="5">
      <t>セイチョウ</t>
    </rPh>
    <rPh sb="5" eb="7">
      <t>スイシン</t>
    </rPh>
    <rPh sb="7" eb="8">
      <t>ワク</t>
    </rPh>
    <phoneticPr fontId="5"/>
  </si>
  <si>
    <t>検討会、理事会、ワークショップ等の実施方式の見直しを行うこと等により、予算規模の妥当性について検討を行うこと。</t>
    <rPh sb="0" eb="3">
      <t>ケントウカイ</t>
    </rPh>
    <rPh sb="4" eb="7">
      <t>リジカイ</t>
    </rPh>
    <rPh sb="15" eb="16">
      <t>トウ</t>
    </rPh>
    <rPh sb="17" eb="19">
      <t>ジッシ</t>
    </rPh>
    <rPh sb="19" eb="21">
      <t>ホウシキ</t>
    </rPh>
    <rPh sb="22" eb="24">
      <t>ミナオ</t>
    </rPh>
    <rPh sb="30" eb="31">
      <t>トウ</t>
    </rPh>
    <phoneticPr fontId="0"/>
  </si>
  <si>
    <t>引き続き、環境基準等が未設定の物質の基準等の新規設定や、既に環境基準等が設定されている物質の再評価に資するべく、人の健康影響等に関する情報を計画的に収集・整理していく。一者応札の改善に向けた取組として、仕様書の見直し、公告期間の延長等を図り、引き続き適正な競争の実施に努めていく。</t>
    <phoneticPr fontId="5"/>
  </si>
  <si>
    <t>適切な執行管理とコスト削減の検討を実施し、適正な予算執行に努める。また、一者応札の改善に向けた取組として、仕様書の見直し、公告期間の延長等を図り、引き続き適正な競争の実施に努めていく。</t>
    <phoneticPr fontId="5"/>
  </si>
  <si>
    <t>不用率の低減に向けて予算規模の妥当性の検討を行う。また、一者応札の改善に向けて公告期間の延長等のほか、仕様書をより詳細に記載し業務内容を明確にすること等により改善に努める。</t>
    <phoneticPr fontId="5"/>
  </si>
  <si>
    <t>執行等改善</t>
  </si>
  <si>
    <t>検討業務について、今般の状況を踏まえて会議方式を変更するなど、事業を効率的かつ効果的に実施するための見直しを実施した。
一社応札の改善に向けては、業務の見直しに伴う仕様書の変更や公告期間の延長等により、適正な競争の実施、予算の執行に努めていく。</t>
    <phoneticPr fontId="5"/>
  </si>
  <si>
    <t>引き続き、成果目標の達成に向けた適切な事業の実施に努める。また、一者応札の改善に向けて公告期間の延長等のほか、仕様書をより詳細に記載し業務内容を明確にすること等により改善に努める。</t>
    <phoneticPr fontId="5"/>
  </si>
  <si>
    <t>調査の結果については、ホームページで公表するとともに、米側とも共有し、在日米軍基地に関する環境管理に資するよう、引き続き活用してまいりたい。</t>
    <phoneticPr fontId="5"/>
  </si>
  <si>
    <t>検討会等の見直しを行い、要求額に反映させた。</t>
    <phoneticPr fontId="5"/>
  </si>
  <si>
    <t>引き続き、成果目標の達成に向け、適切な事業の実施に努めていく。</t>
    <phoneticPr fontId="5"/>
  </si>
  <si>
    <t>PM2.5や光化学オキシダントによる汚染の更なる改善に向け、継続している調査・分析について見直しを実施した。また、検討業務に関しても、事業を効率的かつ効果的に実施するため引き続き見直しを進めていく。
一者応札の改善に向けては、引き続き、業務の見直しに伴う仕様書の変更や公告期間の延長等により、適正な競争の実施、予算の執行に努めていく。</t>
    <rPh sb="113" eb="114">
      <t>ヒ</t>
    </rPh>
    <rPh sb="115" eb="116">
      <t>ツヅ</t>
    </rPh>
    <phoneticPr fontId="5"/>
  </si>
  <si>
    <t>一者応札の改善に向けた取り組みとして、引き続き公告期間の延長等のほか、仕様書をより詳細に記載し業務内容を明確にすること等により改善に努める。
次年度概算要求については、デジタル庁へ事業移管を行う。</t>
    <phoneticPr fontId="5"/>
  </si>
  <si>
    <t>検討業務について、今般の状況を踏まえて会議方式を変更するなど、事業を効率的かつ効果的に実施するための見直しを実施した。
一者応札の改善に向けては、引き続き、業務の見直しに伴う仕様書の変更や公告期間の延長等により、適正な競争の実施、予算の執行に努めていく。</t>
    <rPh sb="73" eb="74">
      <t>ヒ</t>
    </rPh>
    <rPh sb="75" eb="76">
      <t>ツヅ</t>
    </rPh>
    <phoneticPr fontId="5"/>
  </si>
  <si>
    <t>検討業務について、今般の状況を踏まえて会議方式を変更するなど、事業を効率的かつ効果的に実施するための見直しを実施した。
一社応札の改善に向けては、仕様書や公募方式に検討を加え、改善を図っていく。</t>
    <phoneticPr fontId="5"/>
  </si>
  <si>
    <t>令和3年度はオフロード法情報管理システムの第2期政府共通プラットフォームへの移行手続きに伴う整備費用の増があったが、令和4年度以降は、例年通り、法の運用に必要な検討経費等を計上している。また、一者応札の改善に向けた取組として、仕様書の見直し、公告期間の延長等を図り、引き続き適正な競争の実施に努めていく。</t>
    <phoneticPr fontId="5"/>
  </si>
  <si>
    <t>検討会等の実施方式はWebでの開催も視野に検討していく。また、一者応札の改善に向けた取組として、仕様書の見直し、公告期間の延長等を図り、引き続き適正な競争の実施に努めていく。</t>
    <phoneticPr fontId="5"/>
  </si>
  <si>
    <t>オンライン会議を積極的に活用し、検討会等に係る会場費等の見直しを図る。また、一者応札の改善に向けた取り組みとして、公告期間の延長や仕様書の見直し等を図る。</t>
    <phoneticPr fontId="5"/>
  </si>
  <si>
    <t>国設自動車交通環境測定所の機器更新など、計画的に実施していく。</t>
    <phoneticPr fontId="5"/>
  </si>
  <si>
    <t>引き続き、拠出金が適切に活用されるよう着実な執行を注視していく。</t>
    <phoneticPr fontId="5"/>
  </si>
  <si>
    <t>令和2年度にとりまとめた今後の調査のあり方に基づき、今後も着実に事業を実施する。</t>
    <phoneticPr fontId="5"/>
  </si>
  <si>
    <t>公示期間の延長、評価基準の配点の見直し等により、一者応札の改善に努めていくとともに、得られた情報の開示周知など活用方法の検討を進めていく。</t>
    <phoneticPr fontId="5"/>
  </si>
  <si>
    <t>事業の効果及び予算規模の妥当性について検討を行い、各事業の検討会を対面方式からweb方式に改める等の見直しを行った。
一者応札の改善については、提案書の提出期限の延長や、仕様書の内容の見直し等を行い、適正な競争が行われるよう努めていく。</t>
    <phoneticPr fontId="5"/>
  </si>
  <si>
    <t>これまで行った事業の効果及び予算規模の妥当性について検討を行い、今後、暑さ指数等の熱中症予防情報の発信方法検討や検討会の実施について見直しを行う。
一者応札の改善については、提案書の提出期限の延長や仕様書の内容の見直し等を行うことで、適正な競争が行われるよう努めていく。</t>
    <phoneticPr fontId="5"/>
  </si>
  <si>
    <t>成果実績については、前年度まで環境基準達成状況が概ね維持され、改善が見られる成果指標もあり、事業の成果は着実に表れている。マニュアル等の活用やIoT活用の検討により作業効率化や精度向上を図り、交通騒音の環境基準の達成に向けた取組を継続する。</t>
    <phoneticPr fontId="5"/>
  </si>
  <si>
    <t>予定通り終了</t>
  </si>
  <si>
    <t>予定通り終了とする。
外部有識者の所見の通り、今回得られた成果を活用し、広く熱中症予防情報を発信する方法を検討・確立し類似の事業に活用していく。</t>
    <phoneticPr fontId="5"/>
  </si>
  <si>
    <t>検討会、ワーキンググループ等について開催方法等の見直しを実施し、予算規模を抑えることとした。また、一者応札の改善に向けて、仕様書をより詳細に記載し業務内容を明確にすること等により改善に努める。</t>
    <phoneticPr fontId="5"/>
  </si>
  <si>
    <t>検討会の実施方法について、対面からＷＥＢに切り替えるなどの見直しを行い、予算規模の妥当性を確認する。
一者応札については、提案書の提出期限の延長や、仕様書における業務内容の明確化など、新規参入の業者でも業務内容を十分に理解し入札に参加できる環境づくりに努めてまいりたい。</t>
    <phoneticPr fontId="5"/>
  </si>
  <si>
    <t>引き続き地方公共団体等から水質に係る常時監視結果を効率的に収集するとともに、広く国民に水環境関連情報をわかりやすく発信するべく令和4年度概算要求を実施している。また、一者応札の改善に向けて、仕様書をより詳細に記載し業務内容を明確にすること等により改善に努める。</t>
    <phoneticPr fontId="5"/>
  </si>
  <si>
    <t>引き続き、成果目標の達成に向けた適切な事業の実施に努める。また、一者応札の改善に向けて公告期間の延長等のほか、仕様書をより詳細に記載し業務内容を明確にすること等により改善に努める。</t>
    <phoneticPr fontId="5"/>
  </si>
  <si>
    <t>事業の効果及び予算規模の妥当性について検討を行い、各事業の検討会を対面方式からweb方式に改める等の見直しを行った。また、一者応札の改善に向けて公告期間の延長等のほか、仕様書をより詳細に記載し業務内容を明確にすること等により改善に努める。</t>
    <phoneticPr fontId="5"/>
  </si>
  <si>
    <t>引き続き、成果目標の達成に向けた適切な事業の実施に努める。また、一者応札の改善に向けて公告期間の延長等のほか、仕様書をより詳細に記載し業務内容を明確にすること等により改善に努める。</t>
    <phoneticPr fontId="5"/>
  </si>
  <si>
    <t>全国の湖沼における環境基準の達成を目指し、近年の水草の大量繁茂に伴う湖沼環境悪化への課題に対し、適切に事業を進める。
また、一者応札については、公告期間の延長や仕様書の記載内容を明確にするなど、新規事業者も参加しやすいように競争性の確保に努める。</t>
    <phoneticPr fontId="5"/>
  </si>
  <si>
    <t>一般的に、地下水は一旦汚染されると長期的に汚染が継続し、その浄化は困難である場合が多いため、地下水汚染が確認された井戸のみを対象として調査する継続監視調査の基準超過率を改善することは極めて困難であると考えられるが、硝酸性窒素の地下水汚染対策に取り組む地域における地域協議会の設立や窒素負荷低減対策を推進するため、引き続き検討会等を開催し、地域対策の支援を実施していく。
また、地盤沈下を抑制しつつ、持続可能な地下水の保全と利用（地中熱・地下水熱利用等）の両立を図ることを目的として、地下水採取規制の課題等の検討や地下水利用に関するニーズの調査を行う。
一者応札の改善については、提案書の分量に十分に配慮するとともに、提案書作成のための期間を確保し、新規に参入しようとする事業者であっても過度の負担がかからないよう留意する。</t>
    <phoneticPr fontId="5"/>
  </si>
  <si>
    <t>昨年度は、新型コロナウイルスの影響により、予定していた主要な国際会議が令和３年度以降に延期となったことなどから執行率が低くなったが、引き続き、事業内容の精査やオンライン会議等の活用により、効率的・効果的な事業の実施に努める。</t>
    <phoneticPr fontId="5"/>
  </si>
  <si>
    <t>引き続き、成果目標の達成に向けた適切な事業の実施に努める。また、一者応札の改善を図るため、仕様書の見直しや公告期間の延長等の検討を行う。</t>
    <phoneticPr fontId="5"/>
  </si>
  <si>
    <t>事業を効率的に実施するとともに、より一層の予算執行効率化の観点から、公告期間を延長する等、引き続き適正な競争の実施に努める。</t>
    <phoneticPr fontId="5"/>
  </si>
  <si>
    <t>引き続き、成果目標の達成に向けた適切な事業の実施に努める。また、一者応札の改善に向けた取組を検討する。</t>
    <phoneticPr fontId="5"/>
  </si>
  <si>
    <t>検討業務について、今般の状況を踏まえて会議方式を変更するなど、事業を効率的かつ効果的に実施するための見直しを実施している。
一者応札の改善に向けては、業務の見直しに伴う仕様書の変更や公告期間の延長等により、適正な競争の実施、予算の執行に努めている。</t>
    <phoneticPr fontId="5"/>
  </si>
  <si>
    <t>継続事業については事業者と適切に情報共有を行い、事業進捗管理に努めている。また、事業実施方法の効率化やオンライン会議等の活用により、効率的・効果的な事業の実施に努める。</t>
    <phoneticPr fontId="5"/>
  </si>
  <si>
    <t>令和３年度に、水環境管理に係るモデルの構築についてとりまとめ予定であり、引き続き、外部専門家からなる評価委員会を定期開催し、進捗等を把握し効率的な研究活動であることを確認する。</t>
    <phoneticPr fontId="5"/>
  </si>
  <si>
    <t>事業の効率性等について引き続き検証を行い、適切な執行に努める。
事業の実施方法等について有識者による検討会を行うなど必要に応じて見直しを実施する。</t>
    <phoneticPr fontId="5"/>
  </si>
  <si>
    <t>・成果目標及び成果実績（アウトカム）として、セミナー・ワークショップ等の参加者へのアンケートによる意識調査を行い、水環境保全・活用についての意識定着度合いを測るものとする。
・一者応札の改善のため、仕様書の見直し、公告期間の延長等、一層の競争性確保の検討を行う。</t>
    <phoneticPr fontId="5"/>
  </si>
  <si>
    <t>琵琶湖をはじめとする全国公共用水域の環境基準の達成率が近年90％で横ばいとなっており、琵琶湖での水質保全の知見等を全国展開するなど、目標達成に向けた水質保全施策を推進していく。
また、一者応札については、公告期間の延長や仕様書の記載内容を明確にするなど、新規事業者も参加しやすいように競争性の確保に努める。</t>
    <phoneticPr fontId="5"/>
  </si>
  <si>
    <t>事業の成果を踏まえ、今後の技術導入につながる事業を効率的・効果的に実施する。</t>
    <phoneticPr fontId="5"/>
  </si>
  <si>
    <t>検討会の実施方法について、対面からＷＥＢに切り替えるなどの見直しを行うとともに、それに伴う予算規模の妥当性も併せて確認する。
一者応札については、提案書の提出期限の延長や、仕様書における業務内容の明確化など、新規参入の業者でも業務内容を十分に理解し入札に参加できる環境づくりに努めてまいりたい。</t>
    <phoneticPr fontId="5"/>
  </si>
  <si>
    <t>不用率の低減に向け、新型コロナに係る緊急事態宣言発出等の影響も見越した予算の執行に努めるとともに、必要な業務内容の予算規模について検討を行い概算要求額に反映した。
一者応札の改善に向けては、公告期間の延長等により、適正な競争の実施、予算の執行に努めていく。</t>
    <phoneticPr fontId="5"/>
  </si>
  <si>
    <t>引き続き、成果目標の達成に向け、適切な事業の実施に努めていく。</t>
    <phoneticPr fontId="5"/>
  </si>
  <si>
    <t>年度内に改善を検討</t>
  </si>
  <si>
    <t>「インフラシステム海外展開戦略2025」（令和２年12月10日経協インフラ戦略会議決定）において、「アジアEST地域フォーラムを通じて、アジア地域における交通や都市分野の環境等に関する時期目標についてハイレベル政策対話を継続するとともに、脱炭素社会やSDGsに貢献するプロジェクトの創出を支援することにより、我が国の優れた技術の海外展開を促進する」としており、フォーラム開催にとどまらず、アジア地域におけるインフラシステムの海外展開戦略とからめた具体的な戦略について検討する。</t>
    <phoneticPr fontId="5"/>
  </si>
  <si>
    <t>今後も適切かつ着実に事業を実施する。</t>
    <phoneticPr fontId="5"/>
  </si>
  <si>
    <t>可能な限りオンラインで検討会等を開催することを前提として、必要な予算を要求をしているところ。一者応札の改善に向けた取組として、仕様書の見直し、公告期間の延長等を図り、引き続き適正な競争の実施に努めていく。</t>
    <phoneticPr fontId="5"/>
  </si>
  <si>
    <t>不用率の低減に向け、新型コロナに係る緊急事態宣言発出等の影響も見越した予算の執行に努めるとともに、必要な業務内容の予算規模について検討を行い概算要求額に反映した。
一者応札の改善に向けては、公告期間の延長等により、適正な競争の実施、予算の執行に努めていく。</t>
    <phoneticPr fontId="5"/>
  </si>
  <si>
    <t>行政事業レビュー推進チームの所見を踏まえ、引き続き指標の設定について検討するとともに、公示期間の延長等により、一者応札の改善に努めてまいりたい。</t>
  </si>
  <si>
    <t>引き続き、予算を適切に使い、他国の実例を参考に温室効果ガス削減対策や産業転換策の戦略の検討を進めるとともに適切なアウトカム指標を検討する。</t>
  </si>
  <si>
    <t>精度の高いインベントリの作成に努めるとともに、成果目標の達成に向けた適切な事業実施に努めてまいりたい。</t>
    <phoneticPr fontId="5"/>
  </si>
  <si>
    <t>行政事業レビュー推進チームの所見を踏まえ、引き続き適切な事業の執行に努めてまいりたい。</t>
    <phoneticPr fontId="5"/>
  </si>
  <si>
    <t>目標値の見直しや、Jクレジット創出・活用促進事業を活用して更なる普及啓発の方策等について検討する。</t>
    <phoneticPr fontId="5"/>
  </si>
  <si>
    <t>引き続き、成果目標の達成に向けた効率的な事業実施に努める。また、一者応札に対する具体的な取組として、公告期間の延長を実施する。</t>
    <phoneticPr fontId="5"/>
  </si>
  <si>
    <t>-</t>
    <phoneticPr fontId="5"/>
  </si>
  <si>
    <t>-</t>
    <phoneticPr fontId="5"/>
  </si>
  <si>
    <t>-</t>
    <phoneticPr fontId="5"/>
  </si>
  <si>
    <t>-</t>
    <phoneticPr fontId="5"/>
  </si>
  <si>
    <t>引き続き、日本の国際交渉における影響力強化、リーダーシップの発揮ができるよう努める。外務省等の関係省庁と協力しながら、国際機関における幹部に占める邦人割合についても目標達成するよう努める。</t>
  </si>
  <si>
    <t>今後も、事業内容の見直しによる経費の削減、一者応札の改善に努めていく。</t>
    <phoneticPr fontId="5"/>
  </si>
  <si>
    <t>国際機関等の既存データの活用や外部有識者へのヒアリング等を行いつつ、効果的・効率的な事業の執行に努めてまいりたい。</t>
    <phoneticPr fontId="5"/>
  </si>
  <si>
    <t>引き続き、改正フロン排出抑制法の周知・運用を着実に実施していくことに加え、より高い目標達成に向け更なる抜本的な施策の検討も実施していく。
一者応札に関しては、公告期間の延長等複数の事業者が参画しやすいような状況作りに引き続き取り組んでいきたい。</t>
  </si>
  <si>
    <t>行政事業レビュー推進チームの所見を踏まえ、OECDにおける活動の実施状況を確認し、より効果的・効率的なプログラムの実施を促すように努め、環境分野での日本の存在感を示せるように拠出金の使途・検証等に努める。</t>
  </si>
  <si>
    <t>効果的かつ必要最低限の拠出となるよう引き続き、業務内容等を精査する。また、拠出金の使途については、IPCC総会における予算会合に積極的に参加し、適切に用いられていることを確認している。</t>
  </si>
  <si>
    <t>成果目標の達成状況や大きく変化している環境国際協力を取り巻く状況を踏まえつつ、優先地域・活動等を常に見直しながら効率的に業務を遂行する。
また、公募情報を関連機関に周知することなどを通じて、一者応札の改善を図る。</t>
  </si>
  <si>
    <t>引き続き、モントリオール議定書の代替フロンHFCの削減スケジュールの着実な遵守に貢献していく。</t>
  </si>
  <si>
    <t>引き続き、拠出先における拠出金の使途を把握し、業務内容を精査するとともに、効果の検証に努め、適切かつ効率的な執行を確認する。</t>
  </si>
  <si>
    <t>引き続き、事業効率の向上に努め、最低限の拠出となるよう検討を進める。</t>
  </si>
  <si>
    <t>予算を統合的に管理し、「地球観測の推進戦略」や「今後10年の我が国の地球観測の実施方針」等を実現するため、戦略的配分を行う。蓄積された気候変動分野にかかる科学的知見を気候変動対策等の政策立案への活用と予算の効果的使用に努める。</t>
  </si>
  <si>
    <t>引き続き、IPCCの各種報告書に我が国の科学的知見を十分に反映させるよう努める。また、開催される会合の回数等に応じて必要経費の見直しを行った。また、一者応札の改善に向け、引き続き公告期間の延長を実施する。</t>
  </si>
  <si>
    <t>所見を踏まえ、本年度はGOSAT-2観測データの成果を積極的に情報発信するべく、各国での実利用成果などの公開に向けた準備を進めている。本年度は昨年度に続きコロナ禍の影響で国際会議やワークショップの延期やオンライン開催への変更が相次いでいるが、オンライン開催の会議への参加による情報交換やWebによる情報公開を活用する等、積極的な情報発信に取り組んでいく。また、引き続き効率的で無駄のない予算執行に努めるとともに、一者応札の改善に向けた取組に努める。</t>
  </si>
  <si>
    <t>使途や効果について、継続的に把握し、日本として国際的な議論をリードするよう努めていく。</t>
    <phoneticPr fontId="5"/>
  </si>
  <si>
    <t>前年度から繰り越した展示改修を実施しつつ、施設の安全面や維持管理の面から効果的な設備更新・修繕を行う。
一者応札になったものについては、公示期間の延長、公告時期の前倒し、競争参加要件の見直し等を図り引き続き競争性のある契約方法とする。</t>
    <phoneticPr fontId="5"/>
  </si>
  <si>
    <t>今後とも、自然環境の現状及びその時系列的な改変状況を把握するため、マスタープランや総合解析方針の検討により、効率的かつ効果的な事業の執行などに努める。また引き続き、早期公告や公告期間の延長、仕様書の見直しなどにより、複数者が応札しやすいような環境整備に努める。</t>
    <phoneticPr fontId="5"/>
  </si>
  <si>
    <t>今後とも、国際的取組について関係機関との連携やオンライン等の活用により、国際的な生物多様性の保全に努めるとともに、効率的かつ適正な事業の執行や、わかりやすい事業成果の提供などに努める。また引き続き、早期公告や公告期間の延長、参加要件の見直しなど調達手法の改善に向けた検討を行う。</t>
    <phoneticPr fontId="5"/>
  </si>
  <si>
    <t>一者応札になったものについては、公示期間の延長、公告時期の前倒し、競争参加要件の見直し等を図り引き続き競争性のある契約方法とする。</t>
    <phoneticPr fontId="5"/>
  </si>
  <si>
    <t>引き続き、専門家の意見を踏まえつつ、事業効率化等の検討を行い、事業の適正な執行に努める。また、一者応札の改善に向けた取り組みとしては、契約相手方の選定について、参加者確認公募方式の適用等を検討する。</t>
    <phoneticPr fontId="5"/>
  </si>
  <si>
    <t>ご指摘を踏まえ、次期国際枠組みに向けた議論等を踏まえ、その着実な実施に向け、効果的・効率的な方法について引き続き検討を進める。また、多くの事業者が参加できるように事業内容や公告期間の見直しを行う等、引き続き調達手法の改善に努める。</t>
    <phoneticPr fontId="5"/>
  </si>
  <si>
    <t>ポスト2020生物多様性枠組等も踏まえた後継組織の検討にあたっては、成果を踏まえ改善を進めてまいりたい。</t>
    <rPh sb="7" eb="9">
      <t>セイブツ</t>
    </rPh>
    <rPh sb="9" eb="12">
      <t>タヨウセイ</t>
    </rPh>
    <rPh sb="12" eb="15">
      <t>ワクグミナド</t>
    </rPh>
    <rPh sb="16" eb="17">
      <t>フ</t>
    </rPh>
    <rPh sb="20" eb="22">
      <t>コウケイ</t>
    </rPh>
    <rPh sb="22" eb="24">
      <t>ソシキ</t>
    </rPh>
    <rPh sb="25" eb="27">
      <t>ケントウ</t>
    </rPh>
    <rPh sb="34" eb="36">
      <t>セイカ</t>
    </rPh>
    <rPh sb="37" eb="38">
      <t>フ</t>
    </rPh>
    <rPh sb="40" eb="42">
      <t>カイゼン</t>
    </rPh>
    <rPh sb="43" eb="44">
      <t>スス</t>
    </rPh>
    <phoneticPr fontId="5"/>
  </si>
  <si>
    <t>引き続き、ガイドラインの策定や優良事例の展開等を通じて、事業者、自治体、住民等の多様な主体間連携・共同促進に努める。また、入札公告期間の延長等により、一者応札の改善に取り組む。</t>
    <phoneticPr fontId="5"/>
  </si>
  <si>
    <t>行政事業レビュー推進チームの所見を踏まえ、国際的なニーズが高く費用対効果が期待される取組に事業内容を重点化するとともに、一者応札とならないように契約方法について改善を図る。</t>
    <phoneticPr fontId="5"/>
  </si>
  <si>
    <t>早急に行為制限等を含む保護措置（規制）が検討できるよう、引き続き継続的にデータ収集を行う。</t>
    <phoneticPr fontId="5"/>
  </si>
  <si>
    <t>本事業の成果はサンゴ礁ＧＩＳデータとして発信しているが、今後もよりデータが幅広く活用されるよう情報発信方法を見直す。特に本年度は5ヶ年の業務の取りまとめも実施する予定であり、これまでの成果が各所で有効利用されるよう、積極的に情報発信に努める。なお、公示時期については、昨年より若干早め、仕様書の記載の明確化にも努めた。</t>
    <phoneticPr fontId="5"/>
  </si>
  <si>
    <t>今後も効果的かつ効率的な保全対策に努める。また、支出先の選定にあたっては、公告期間を長く設定するなど、競争性の確保に努める。</t>
    <phoneticPr fontId="5"/>
  </si>
  <si>
    <t>第10回パートナー会議（2018年12月）において採択された東アジア・オーストラリア地域フライウェイ・パートナーシップ戦略計画2019-2028に基づいて、国内における事業について効果率的かつ計画的に推進を図る。また、多くの事業者が参加できるよう事業内容及び公告期間の見直しに加え、契約時期を早めるなど、調達手法の改善に向けた取り組みを検討する。</t>
    <phoneticPr fontId="5"/>
  </si>
  <si>
    <t>引き続き、効果的・効率的な事業の実施に努める。一者応札となっている契約の業務を継続する場合は、仕様書の内容を工夫及び公告期間の延長などを実施する。</t>
    <phoneticPr fontId="5"/>
  </si>
  <si>
    <t>安定的なシステムの保守運用に努めたい。</t>
    <phoneticPr fontId="5"/>
  </si>
  <si>
    <t>予算の範囲内で、優先度が高い地域における対策等を継続的に実施していることから、本事業による保護管理が同一の地域に集中している。
他の地域においても適切な保護管理のための対応が進められるよう計画的な予算執行に努める。
調査結果については、各地域の保全対策検討に活用されるよう、今後適切な周知を検討していく。</t>
    <phoneticPr fontId="5"/>
  </si>
  <si>
    <t>生物多様性及び生態系サービスの分野において更なる日本のリーダーシップが発揮できるよう、引き続き、関連会合への専門家派遣等による国際的な議論への貢献、また情報基盤の整備や情報発信等を実施する。一者応札については、公告期間を長くする等の一者応札になりにくい調達方法を引き続き検討する</t>
    <phoneticPr fontId="5"/>
  </si>
  <si>
    <t>事業の成果を把握検証し、事業の見直し等を検討した上で効率的かつ効果的に予算執行に努める。また、目標値を下回っている地域連携保全活動計画作成については、引き続き自治体への普及啓発等を通じてその促進を図り、成果目標の達成に努める。</t>
    <phoneticPr fontId="5"/>
  </si>
  <si>
    <t>自然再生協議会設立等の支援に向けて、引き続き、効率的・効果的な予算の執行に努めていく。</t>
    <phoneticPr fontId="5"/>
  </si>
  <si>
    <t>引き続き、自然環境の保護と公園利用の両立を図るため、地元関係者との調整等を行いながら、成果目標の達成に向けた適切な事業実施に努めることとする。また、一者応札の改善に向けた取り組みを引き続き検討することとする。</t>
    <phoneticPr fontId="5"/>
  </si>
  <si>
    <t>引き続き、事業効率化等の検討を行いながら、成果目標の達成に向けた適切な事業実施に努めることとする。また、一者応札の改善に向けた取り組みを引き続き検討することする。</t>
    <phoneticPr fontId="5"/>
  </si>
  <si>
    <t>成果目標である利用者満足度の向上に向けて、引き続き、ガイドツアーや自然体験プログラムの実施等を行い、また新規プログラムも開拓して新たなニーズも掘り起こすことで、達成に努める。また、一者応札の改善に向け、客観的に各施設の利用者サービス等がわかりやすいよう言語化し、次期入札時に活用する。</t>
    <phoneticPr fontId="5"/>
  </si>
  <si>
    <t>整備進展に係る課題については、関係者ヒアリングを実施して、金銭的な負担が大きいことやトイレ整備に係る関係法令に基づく手続きの煩雑性が要因であることを把握している。環境配慮型トイレ整備に対する支援を引き続き実施するとともに、整備にあたって山小屋事業者が抱える課題に対して相談・助言するなどのソフト支援を併せて行い、トイレ整備が着実に進むよう努める。</t>
    <phoneticPr fontId="5"/>
  </si>
  <si>
    <t>ご指摘いただいたとおり、自然体験のための多様なプログラムの充実等を図る等、効率的な事業実施をに努め、新型コロナウィルスの影響を踏まえた対応、一者応札の改善に向けた取り組みを検討していく。</t>
    <phoneticPr fontId="5"/>
  </si>
  <si>
    <t>縮減</t>
  </si>
  <si>
    <t>令和４年度概算要求に当たっては、国外におけるプロモーション事業やインバウンド受入促進等を縮小し、国内への誘客強化やサステナブルな観光地形成の事業を追加。多様な利用者負担の仕組みづくりと導入について引き続き地域の自治体や民間団体等と連携し進めていく。</t>
    <phoneticPr fontId="5"/>
  </si>
  <si>
    <t>引き続き、自然環境保全上重要な地域に所在し、生物多様性保全の観点から保護の必要性の高い地域の保護管理強化を適切に図れるよう、所有者からの買上の申出を踏まえつつ、地元調整等も着実に進める等しながら、計画的な予算要求と執行に努めることとする。</t>
    <phoneticPr fontId="5"/>
  </si>
  <si>
    <t>今後、実践的な鳥獣保護管理の担い手の確保・育成に向けた取組を実施するとともに、引き続き、効果的・効率的な事業の実施に努める。一者応札の改善策として、複数者が入札に参加できるよう複数業務への再編及び仕様書の変更や入札方式の変更等を検討する。</t>
    <phoneticPr fontId="5"/>
  </si>
  <si>
    <t>世界自然遺産地域等の適正な管理・モニタリングを行い、今後も効果的かつ効率的な保全対策、観光管理に努める。</t>
    <phoneticPr fontId="5"/>
  </si>
  <si>
    <t>世界自然遺産への登録が決定した奄美大島、徳之島、沖縄島北部及び西表島について、地元等と連携を図りながら、保全管理の推進のため事業の実施に努める。</t>
    <phoneticPr fontId="5"/>
  </si>
  <si>
    <t>引き続き、着実に成果を収められるよう調整を行いながら、成果目標の達成に向けた適切な事業実施に努める。</t>
    <phoneticPr fontId="5"/>
  </si>
  <si>
    <t>地域の実情に応じた対応が必要であるため、現地事務所、関係自治体及び関係者と連携を密にし、計画の策定を行う。また、これまで以上に執行管理を適切に行う。</t>
    <phoneticPr fontId="5"/>
  </si>
  <si>
    <t>引き続き、地域ニーズ等を把握した上で、効率的な事業実施に努める。また、一者応札の改善に向けた取り組みを検討する。</t>
    <phoneticPr fontId="5"/>
  </si>
  <si>
    <t>ワシントン条約の科学当局としての責務を果たし、種の保存法を適切に運用するため、引き続き適正な予算執行に努める。また、より多くの事業者が参加できるよう、事業内容や公告期間の見直し等により引き続き調達方法の改善を図る。</t>
    <phoneticPr fontId="5"/>
  </si>
  <si>
    <t>日中間のトキ保護分野における良好な協力関係を維持し、引き続き技術協力を着実に実施し、得られた知見をトキ保護事業に役立てるよう努める。</t>
    <phoneticPr fontId="5"/>
  </si>
  <si>
    <t>今後とも、生物多様性保全のための基礎情報として、本調査結果が有効活用されるよう努める。また、本調査結果は、国や地方自治体による自然環境保全施策、民間企業が行う環境アセスメント調査、学術研究等に活用されており、それらの活用事例について、生物多様性センターHPにて公開しているところであり、引き続き有効活用に向けた解析、広報等に努める。</t>
    <phoneticPr fontId="5"/>
  </si>
  <si>
    <t>ご指摘を踏まえ、事業の不断の見直し等を行い、効率的かつ効果的な事業の検討及び実施、予算執行に努め、希少種の保全を直実に進めていきたい。また、多くの事業者が参加できるように事業内容や公告期間の見直しを行ったところであるが、引き続き調達手法の改善を図りたい。</t>
    <phoneticPr fontId="5"/>
  </si>
  <si>
    <t>引き続き、侵略的外来種の意図的・非意図的な導入を防止、防除を推進するため、事業の必要性等を検討した上で、効果的かつ効率的に着実な実施を図る。また、入札公告期間を長めに設定することで競争性の確保に努めるなど、調達手法の改善を図る。</t>
    <phoneticPr fontId="5"/>
  </si>
  <si>
    <t>引き続き、事業の成果等を関係省庁や機関と共有し、鳥インフルエンザ等の感染症対策に活用していくとともに、情報を必要とする人々に広く提供するため、ホームページ等を活用した情報発信に努めていく。また、入札公告期間を長めに設定することで競争性の確保に努めたり、ウイルス保有状況検査等、特殊な技術や知見が必要なものについては参加者確認公募方式を適用したりするなど、調達手法の改善を図っていく。</t>
    <phoneticPr fontId="5"/>
  </si>
  <si>
    <t>引き続き、事業の効率性を検討し、適切な予算執行に努める。過年度に最低価格落札において一者応札となっていた請負業務については、当年度から参加者確認公募を行い、ほかに契約相手方となり得る業者があるか公募により確認し競争性を確保している。</t>
    <phoneticPr fontId="5"/>
  </si>
  <si>
    <t>・ICTを活用した捕獲など技術力の向上に資する取組事例について、その成果を都道府県に対して情報共有することにより、横展開を図っていく。
・都道府県境界を超えた広域連携による捕獲体制の整備・確立の推進については、令和元年度から複数の都道府県が参加する連携捕獲協議会による都道府県境を越えた捕獲に対する支援を実施しているところであり、引き続き、都道府県等が連携した捕獲協議会による広域的な調査や捕獲等の支援に努めていく。</t>
    <phoneticPr fontId="5"/>
  </si>
  <si>
    <t>施設の維持管理と施設内の展示品等の整備・改修等については、明確に区分して執行しており、引き続き、適正な予算の執行に努めるとともに、今後はコロナ禍における効果的な普及啓発等の方策を検討する。
野生生物保護センターは絶滅危惧種の保全のための調査研究を行うとともに、その調査研究結果を踏まえ、一般利用者に対し保全に係る普及啓発を行う施設であり、施設自体を区分することはできないが、予算執行に関しては目的に沿った適正な執行に努める。</t>
    <phoneticPr fontId="5"/>
  </si>
  <si>
    <t>生息地等保護区の適切な保護管理を推進していくために、引き続き、効率的な予算執行に努めるとともに、多くの事業者が参加できるように事業内容や公告期間の見直しを行うなど、調達手法の改善を図りたい。</t>
    <phoneticPr fontId="5"/>
  </si>
  <si>
    <t>国指定鳥獣保護区の管理やラムサール条約湿地の保全活用の状況を把握しながら、効果的な管理となるよう適切な執行に努めるとともに、ラムサール条約湿地の追加登録の目標達成に向けた取組を推進する。</t>
    <phoneticPr fontId="5"/>
  </si>
  <si>
    <t>各事務所の執行状況、事業の進捗状況を随時把握し、事業の実効性を検討した上で、予算の効率的な執行に努める。また、入札公告期間を長めに設定することで競争性の確保に努めるなど、調達手法の改善を図る。</t>
    <phoneticPr fontId="5"/>
  </si>
  <si>
    <t>引き続き、優先度の高い特定外来生物等の防除事業を実施することにより我が国の生態系保全を図るが、事業実施に当たっては地方公共団体や民間団体等との連携を図る等、効率的な事業実施に努める。指標については、本事業の特徴から種や防除事業ごとの指標とならざるを得ない側面はあるものの、本事業の内容やアウトカムの全体が捉えられるよう、指標等を適切に設定することを検討する。</t>
    <phoneticPr fontId="5"/>
  </si>
  <si>
    <t>雇用される専門員について、前職において常勤であったか非常勤であったかの別は特に考慮しておらず、各種条件を明示した公募に対する本人の応募の意思によるものであるが、引き続き、その給与・待遇等について適切に対処する。また、事業内容や公募要領等において、既に専門的知見を有する人材を活用する事業であることは明示されているが、引き続き、その旨を明らかにするよう努める。</t>
    <rPh sb="87" eb="89">
      <t>キュウヨ</t>
    </rPh>
    <phoneticPr fontId="5"/>
  </si>
  <si>
    <t>所見を踏まえ、里地里山や湿地において収集した希少種分布情報等を適切に活用するため、情報基盤整備を進めるとともに、効率的・効果的な保全対策の検討等を引き続き実施していく。また、一者応札改善に向け、競争参加要件や発注時期の見直し、公告期間の延長など調達方法の改善を図っていく。</t>
    <phoneticPr fontId="5"/>
  </si>
  <si>
    <t>政策目的の達成のため、必要性の高い事業を効果的に実施し、適切な予算執行に努めることとする。
また、公告期間を延長する等により、一者応札の防止を図っている。</t>
    <phoneticPr fontId="5"/>
  </si>
  <si>
    <t>引き続き、適切な補助金の交付を通して殺処分率の減少に対応する施設の充実に努める。</t>
    <phoneticPr fontId="5"/>
  </si>
  <si>
    <t>エコツーリズム推進法に国の責務として広報等が規定されており、本事業費ではこれに対して措置を行っているものである。地方独自の運営体制づくりの指導、全体構想の早期作成指導及び支援については、今後も引き続きつとめてまいりたい。／予算の効率的な執行のため、令和３年度概算要求より「日本の国立公園と世界遺産を活かした地域活性化推進費」へ組替えとする。</t>
    <phoneticPr fontId="5"/>
  </si>
  <si>
    <t>調査結果をガイドライン改訂の検討に活用するなど、事業の成果を活用し、温泉資源の保護と適正利用を図っていく。また、引き続き調達手法の改善を図りながら、適切に事業を実施する。</t>
    <phoneticPr fontId="5"/>
  </si>
  <si>
    <t>事業評価及び地方事務所へのヒアリングにより適切な優先順位を決め、引き続き地域の状況等に即した効果的な予算施行に繋げていく。調達手法の改善については適宜取組を進める。</t>
    <phoneticPr fontId="5"/>
  </si>
  <si>
    <t>新型コロナウィルス感染症の影響により、緊急事態宣言や蔓延防止等重点措置等が長引き、事業の実施が難しい状況が続いているが、引き続き対策を行いながら、事業の実施を行い、適切な予算執行を行うよう地方事務所に呼びかけていく。</t>
    <phoneticPr fontId="5"/>
  </si>
  <si>
    <t>みちのく潮風トレイルにおいては、今後も認知度の向上等による利用者の増加を図り、地域の活性化・復興に繋げていくための各種施策を展開してまいりたい。</t>
    <phoneticPr fontId="5"/>
  </si>
  <si>
    <t>効果的・効率的な予算の活用に努める。</t>
    <phoneticPr fontId="5"/>
  </si>
  <si>
    <t>たとえば、社寺林として管理されている森林などは、意図せずに生物多様性保全に貢献している事例といえる。所見を事業に反映できるよう努めていく。</t>
    <phoneticPr fontId="5"/>
  </si>
  <si>
    <t>引き続き、低コストで調査ができる手法の検討を通じてより効率的且つ効果的な執行を実施する。</t>
  </si>
  <si>
    <t>上述のとおり、令和２年度に作成を見込んでいた河川２流域では既にポテンシャルマップを作成済みであり、令和２年度分の予算は執行の目途が立っている。令和３年度予算についても着実に執行しているところ。</t>
    <phoneticPr fontId="5"/>
  </si>
  <si>
    <t>農林水産省と連携しつつ、愛玩動物看護師資格制度を通じて愛玩動物の愛護・適正な飼養に貢献できる人材を育成することで、ペット殺処分の減少に繋がる動物の基本的なしつけや日常の手入れ、適切な栄養管理等を普及するとともに、動物飼育困難者（高齢者を含む）への飼育支援を図っていく。</t>
    <phoneticPr fontId="5"/>
  </si>
  <si>
    <t>引き続き、外部有識者やＣＩＯ補佐官と密接に連携しつつ、他省庁のシステム開発やデジタルガバメントの動向を取り入れ、令和４年６月の施行にむけて適切かつ安全なシステムの開発およびそのテスト、検収を行う。</t>
    <phoneticPr fontId="5"/>
  </si>
  <si>
    <t>環境省内や、国土交通省、観光庁などとの政策の重複を排除し、事業移管の検討も含め、役割分担を明確にした上で政策の連携を図り事業を推進してまいりたい。</t>
    <phoneticPr fontId="5"/>
  </si>
  <si>
    <t>新たな成長推進枠2,600</t>
  </si>
  <si>
    <t>新たな成長推進枠4,161＋事項要求</t>
    <rPh sb="14" eb="16">
      <t>ジコウ</t>
    </rPh>
    <rPh sb="16" eb="18">
      <t>ヨウキュウ</t>
    </rPh>
    <phoneticPr fontId="4"/>
  </si>
  <si>
    <t>新たな成長推進枠1,022</t>
  </si>
  <si>
    <t>令和４年度概算要求に当たっては、国外におけるプロモーション事業やインバウンド受入促進等を縮小し、国内への誘客強化やサステナブルな観光地形成の事業を追加。多様な利用者負担の仕組みづくりと導入について引き続き地域の自治体や民間団体等と連携し進めていく。</t>
  </si>
  <si>
    <t>令和3年度</t>
    <rPh sb="0" eb="2">
      <t>レイワ</t>
    </rPh>
    <rPh sb="3" eb="5">
      <t>ネンド</t>
    </rPh>
    <phoneticPr fontId="6"/>
  </si>
  <si>
    <t>「地域脱炭素に資するESD推進費」に名称変更予定。</t>
    <rPh sb="18" eb="20">
      <t>メイショウ</t>
    </rPh>
    <rPh sb="20" eb="22">
      <t>ヘンコウ</t>
    </rPh>
    <rPh sb="22" eb="24">
      <t>ヨテイ</t>
    </rPh>
    <phoneticPr fontId="6"/>
  </si>
  <si>
    <t>公開プロセスの実施年：平成２９年
レビューシート番号：２７８
事業名：環境技術実証事業
○公開プロセスの際の「結果」：事業全体の抜本的な改善（廃止：１人、事業全体の抜本的改善：５人）
○とりまとめコメント
・実証件数の実績が伸び悩んでいるのは社会のニーズを実証分野に十分に反映できていないことによるのではないか。その原因として、実証機関ありきで技術分野が決まるような枠組みになっていることがあげられる。
・実証分野が社会のニーズに合っているか、また、環境省の政策と連動したテーマの見直しが必要である。
・実証した事業のフォローアップが十分なされていない。今後の見直しの際には、ロードマップをきちっと作成して、期限を定めて見直すべき。
・環境省、実証運営機関と実証機関の位置づけ、一者応札となっている契約などを含め、事業の枠組みを抜本的に見直す必要がある。
・実証コストの負担についても、基本的に申請者が負担する方向で見直すべき。
○対応状況の概要
　社会のニーズに応え、また、実証機関ありきの事業とならないようにするため、平成３１年度から、技術分野を改め、柔軟に対象技術を選定できるよう、技術調査機関を設ける等の枠組みの見直しを行った。
　事業のフォローアップに関しては、実証申請者に対して行っているアンケートの回収率を高めるため、アンケート様式等を修正。また、今後、アンケート結果も活用し、新しい枠組みでの実施状況を折々確認して、改善を図っていく。</t>
  </si>
  <si>
    <t>新たな成長推進枠1,800</t>
    <rPh sb="0" eb="1">
      <t>アラ</t>
    </rPh>
    <rPh sb="3" eb="5">
      <t>セイチョウ</t>
    </rPh>
    <rPh sb="5" eb="7">
      <t>スイシン</t>
    </rPh>
    <rPh sb="7" eb="8">
      <t>ワク</t>
    </rPh>
    <phoneticPr fontId="6"/>
  </si>
  <si>
    <t>新たな成長推進枠6,712</t>
    <phoneticPr fontId="5"/>
  </si>
  <si>
    <t>外部有識者の所見のとおり、本事業の取組を着実に進めるとともに、アウトカムの成果指標など取組の成果を広く国民に公表する手法を検討していきたい。
また、１者応札の改善に向けては、公示期間の延長のほか、引き続き事業内容の明確化を図ることや、仕様書に過去の事業報告書を参照できる旨を記載する等により、新規事業者の参入を促す。</t>
  </si>
  <si>
    <t>一者応札の改善に向けては、引き続き事業内容の明確化を図ることや、仕様書に過去の事業報告書を参照できる旨を記載する等により、新規事業者の参入を促すとともに、海外環境ラベル等の情報収集及び調査業務について、ICT技術を活用するなどにより業務の効率化を図る。</t>
  </si>
  <si>
    <t>推進チームからの所見のとおり、公的機関における温室効果ガス等の排出削減につながるよう、国等における環境配慮契約の実績集計・分析及びそれらを踏まえた基本方針の見直しを着実に進める。また、一者応札の改善に向けては、事業内容の明確化等により、引き続き適正な競争の実施、予算の執行に努める。</t>
  </si>
  <si>
    <t>推進チームからの所見のとおり、税制全体のグリーン化推進検討会での議論などを通じて、エネルギー税制全体（再エネの固定価格買取制度まで含む）をＣＯ２排出量に基づいた課税ベースにすることの検討や分析を着実に進める。</t>
  </si>
  <si>
    <t>各事業の実施状況を鑑みて、各目標が達成できるように、予算の再配分も1つの手段として効果的に事業を進められるよう検討して参りたい。</t>
  </si>
  <si>
    <t>廃止</t>
  </si>
  <si>
    <t>複数の業者から業務を行う上で必要な経費を確認するなど効率的・効果的な執行に努めていたが、令和２年度末に公害財特法が失効したことに伴い、同事業は終了することとした。</t>
  </si>
  <si>
    <t>地域循環共生圏の創造を強力に推進するため、引き続き地域循環共生圏づくりプラットフォームの構築等の業務を効果的に実施する。また、一者応札の改善に向け、入札期間の見直しを行う。</t>
  </si>
  <si>
    <t>行政、企業、ＮＰＯ等とのパートナーシップの構築は、脱炭素社会の実現等の環境の諸課題と地域課題の同時解決に不可欠なものであるため、今後も、オンラインも積極的に活用しつつ、ステークホルダー間の対話の場等を通じたパートナーシップ構築の促進に努める。</t>
  </si>
  <si>
    <t>地域脱炭素社会の実現には、行政、企業、市民とがパートナーシップを構築し、それぞれの主体が自分事として取り組んでいくことが不可欠である。今後も各地方環境パートナーシップのネットワークを活用し、オンラインも積極的に活用しつつ、地域での意見交換会等を通じ、パートナーシップ構築の促進に努める。</t>
  </si>
  <si>
    <t>毎年、国連大学から提出される事業実施計画書及び事業報告により使途等を確認しており、事業目的に即し真に必要な金額のみ予算要求を行っている。事業の実施状況等を確認しながら、引き続き適正な金額の計上を行っていく。</t>
  </si>
  <si>
    <t>引き続き、オンラインの活用等による効果的・効率的な実施に留意しつつ、環境教育を行う教職員等の資質向上のための措置や、体験の機会の場の認定促進等による体験活動を通じた理解と関心を深めるための措置等を講じることによって、環境教育の総合的な推進を図る。</t>
  </si>
  <si>
    <t>・今般の新型コロナウイルス感染症の状況下に限らず、今後もフォーラム・セミナー・研修等の対話や学び合いの場づくりにおいて、各地域における強みを生かすとともに、脱炭素分野に重点化する等ターゲットを明確化し、セミナーや研修等においてオンラインを積極的に活用することにより、より多くの参加や連携促進につながるよう効果的な事業執行に努める。
・カーボンニュートラル実現に向けて、脱炭素に資する地域のESD活動を統合的に推進するとともに、オンラインの積極的な活用を前提に、地域ESD活動推進拠点数の大幅増により政策の実現を目指す方向を転換し、広範な参加者への波及効果や新たなパートナーシップの構築等の成果につながる効率的なネットワークのあり方等について検討していく。</t>
  </si>
  <si>
    <t>本事業は、地域の金融機関や経済団体と地域ビジネスが結びつくことで、地域課題と脱炭素社会の実現等の環境問題の同時解決が可能となる事業がビジネスとして自走していくことを目指しており、令和2年度は、事業実施初年度であったため幅広い参加者の理解促進と意識醸成を主な目標に、面的に広くESG金融の理解促進を図るためのセミナー形式での開催や、具体的な事業案件に地域金融機関も招いた地域ビジネス化のためのアイディア出しワークショップ形式等で開催を行ったところ。
一方で、3年間の事業期間中に自立的な取組の端緒となる取組（事業団体の立ち上げ、協力協定の締結、事業立ち上げのための補助金・助成金の申請等）が立ち上がることを想定していることから、本年度及び令和4年度においては、オンラインを積極的に活用しつつ、セミナー形式よりも、ワークショップ形式中心に情報交換会を開催し、具体的な取組の立ち上げに結びつくような実践的な情報交換（パートナーシップ構築に向けた具体的手法の提供、関係者とのマッチング等？）を進めることとする。</t>
  </si>
  <si>
    <t>本事業では環境白書のみならず、循環型社会白書と生物多様性白書に係わる作成支援、編集、印刷・製本及び電子情報整備や英語版白書作成の英訳等も対象としており、既に一本化が可能な箇所については、対応が完了している。今後も引き続き、必要に応じて見直しを行うなど、より効率的な執行に努めていく。</t>
  </si>
  <si>
    <t>コスト削減を見据えた効率的な事業実施となるよう、引き続き検討、見直しを行っていく。</t>
  </si>
  <si>
    <t>事業実施にあたっては、引き続き効率的、かつ社会のニーズ等に柔軟に対応しながら効果的に実施していくよう努める。</t>
  </si>
  <si>
    <t>環境基本計画の策定スケジュール等を考慮し、今後さらに成果目標を高め、事業目的の達成に努める。</t>
  </si>
  <si>
    <t>総合評価入札を行った結果として一者応札となった案件について、公募期間のさらなる延長を検討するとともに、その他の方法についても検討する。</t>
    <rPh sb="0" eb="2">
      <t>ソウゴウ</t>
    </rPh>
    <rPh sb="2" eb="4">
      <t>ヒョウカ</t>
    </rPh>
    <rPh sb="4" eb="6">
      <t>ニュウサツ</t>
    </rPh>
    <rPh sb="7" eb="8">
      <t>オコナ</t>
    </rPh>
    <rPh sb="10" eb="12">
      <t>ケッカ</t>
    </rPh>
    <rPh sb="15" eb="16">
      <t>イッ</t>
    </rPh>
    <rPh sb="16" eb="17">
      <t>シャ</t>
    </rPh>
    <rPh sb="17" eb="19">
      <t>オウサツ</t>
    </rPh>
    <rPh sb="23" eb="25">
      <t>アンケン</t>
    </rPh>
    <rPh sb="30" eb="32">
      <t>コウボ</t>
    </rPh>
    <rPh sb="32" eb="34">
      <t>キカン</t>
    </rPh>
    <rPh sb="39" eb="41">
      <t>エンチョウ</t>
    </rPh>
    <rPh sb="42" eb="44">
      <t>ケントウ</t>
    </rPh>
    <rPh sb="53" eb="54">
      <t>タ</t>
    </rPh>
    <rPh sb="55" eb="57">
      <t>ホウホウ</t>
    </rPh>
    <rPh sb="62" eb="64">
      <t>ケントウ</t>
    </rPh>
    <phoneticPr fontId="6"/>
  </si>
  <si>
    <t>環境の変化に応じて、重点的な取り組みテーマを掲げて、事業者の環境影響評価の支援が真に役立つものとなるように努める。また、成果指標としては、作成した技術ガイドの数に加えて、どれだけ活用されたかを指標として用いることを検討する。</t>
  </si>
  <si>
    <t>引き続き成果目標の達成に向けた適切な事業実施に努める。総合評価入札を行った結果として一者応札となった案件について、公募期間のさらなる延長を検討するとともに、その他の方法についても検討する。</t>
    <rPh sb="0" eb="1">
      <t>ヒ</t>
    </rPh>
    <rPh sb="2" eb="3">
      <t>ツヅ</t>
    </rPh>
    <rPh sb="4" eb="6">
      <t>セイカ</t>
    </rPh>
    <rPh sb="6" eb="8">
      <t>モクヒョウ</t>
    </rPh>
    <rPh sb="9" eb="11">
      <t>タッセイ</t>
    </rPh>
    <rPh sb="12" eb="13">
      <t>ム</t>
    </rPh>
    <rPh sb="15" eb="17">
      <t>テキセツ</t>
    </rPh>
    <rPh sb="18" eb="20">
      <t>ジギョウ</t>
    </rPh>
    <rPh sb="20" eb="22">
      <t>ジッシ</t>
    </rPh>
    <rPh sb="23" eb="24">
      <t>ツト</t>
    </rPh>
    <rPh sb="27" eb="29">
      <t>ソウゴウ</t>
    </rPh>
    <rPh sb="29" eb="31">
      <t>ヒョウカ</t>
    </rPh>
    <rPh sb="31" eb="33">
      <t>ニュウサツ</t>
    </rPh>
    <rPh sb="34" eb="35">
      <t>オコナ</t>
    </rPh>
    <rPh sb="37" eb="39">
      <t>ケッカ</t>
    </rPh>
    <rPh sb="42" eb="43">
      <t>イッ</t>
    </rPh>
    <rPh sb="43" eb="44">
      <t>シャ</t>
    </rPh>
    <rPh sb="44" eb="46">
      <t>オウサツ</t>
    </rPh>
    <rPh sb="50" eb="52">
      <t>アンケン</t>
    </rPh>
    <rPh sb="57" eb="59">
      <t>コウボ</t>
    </rPh>
    <rPh sb="59" eb="61">
      <t>キカン</t>
    </rPh>
    <rPh sb="66" eb="68">
      <t>エンチョウ</t>
    </rPh>
    <rPh sb="69" eb="71">
      <t>ケントウ</t>
    </rPh>
    <rPh sb="80" eb="81">
      <t>タ</t>
    </rPh>
    <rPh sb="82" eb="84">
      <t>ホウホウ</t>
    </rPh>
    <rPh sb="89" eb="91">
      <t>ケントウ</t>
    </rPh>
    <phoneticPr fontId="6"/>
  </si>
  <si>
    <t>引き続き適切な事業執行に努める。</t>
  </si>
  <si>
    <t>審査件数の増加、環境影響評価手続の迅速化に対応するため、個別案件に係る環境情報の収集整理等を今後も継続して実施することで、円滑な審査が実施できるよう審査体制の強化等に引き続き努める。</t>
  </si>
  <si>
    <t>-</t>
    <phoneticPr fontId="5"/>
  </si>
  <si>
    <t>-</t>
    <phoneticPr fontId="5"/>
  </si>
  <si>
    <t>-</t>
    <phoneticPr fontId="5"/>
  </si>
  <si>
    <t>-</t>
    <phoneticPr fontId="5"/>
  </si>
  <si>
    <t>-</t>
    <phoneticPr fontId="5"/>
  </si>
  <si>
    <t>次期「環境研究・環境技術開発の推進戦略」改訂に向けたフォローアップについては具体的に検討の上適切に実施する。
また、引き続き関連する指針等に沿って成果目標を引き続き達成できるよう努める。</t>
  </si>
  <si>
    <t>２つのコア・ミッションの実現に向けての選択と集中の観点から、令和四年度概算要求に際しては、市場規模調査及び政策研究についてのみ概算要求する。この際、事業実施に当たっては引き続き、成果目標の達成に向けた適切な事業実施に努める。</t>
  </si>
  <si>
    <t>本事業は令和2年度で廃止され、令和3年度より業務の効率化を行った上で予算規模を縮小し、「イノベーション創出のための環境スタートアップ研究開発支援事業」に統合されている。本事業で得られた成果・知見を活用し、スタートアップ支援施策との連携等を行い、さらなる環境技術の普及に努める。</t>
  </si>
  <si>
    <t>・ウィズコロナ・アフターコロナの観点から、通常の集合研修に加え、Web経由含め、遠隔参加型の研修代替措置の実施について検討・試行を進めるとともに、安心して研修が受講できるよう感染防止対策の具体化を進めている。
・自己点検のとおり、環境行政の重要課題を随時反映した研修を今後も検討するとともに、執行面における課題の一層の解決に向け必要な取組みを行う。</t>
  </si>
  <si>
    <t>テーマ選定方法や選定数について随時検討し、事業目的達成のための適切な事業を実施していく。</t>
  </si>
  <si>
    <t>中期目標、中期計画に定めた経費の削減・効率化目標を達成するよう業務運営の効率化を図る。また、調達については、契約手続審査委員会、外部有識者等からなる契約監視委員会、監事も加えた３者によるチェック機能等を引き続き十分に働かせていく。</t>
  </si>
  <si>
    <t>契約審査委員会、内部監査、及び外部有識者等による契約監視委員会において点検・見直しを進めており、引き続き契約の適正化を着実に実施していく。また、一者応札の改善に向けて、公告期間の十分な確保など応札機会の拡大に努めるとともに履行が見込まれる者の事前把握等に努めていく。</t>
  </si>
  <si>
    <t>つくば本構キャンパスマスタープランの理念を元に、引き続き施設及び設備の老朽化対策等を効率的に実施する。また、一者応札の改善に向けて、公告期間の十分な確保など応札機会の拡大に努めるとともに履行が見込まれる者の事前把握等に努めていく。</t>
  </si>
  <si>
    <t>地方環境事務所における庁舎・宿舎等の整備等は、他の代替手段等との比較を行った上で、老朽や立地条件等の不良の解消を図るため予算要求を行うとともに、庁舎の移転は、移転後の経費縮減や利便性の向上が見込まれる場合に限り予算要求を行う。また、一者応札の改善について検討を行う。</t>
  </si>
  <si>
    <t>-</t>
    <phoneticPr fontId="5"/>
  </si>
  <si>
    <t>リスクコミュニケーション事業については、福島県に放射線リスクコミュニケーション相談員支援センターを設置し、研修会、セミナー、車座集会、専門家派遣、相談訪問などを実施し、きめ細かい支援により住民の放射線による健康不安を軽減するなどの成果をあげている。福島県内の自治体の要望に沿ったリスクコミュニケーションを継続しつつ、復興基本方針等に基づく風評払拭のため県外のリスクコミュニケーションを強化する必要があることから、既存の事業内容を精査し予算配分を見直した上で予算要求をしているが、引き続き予算の効率的・効果的な使用に努めていく。</t>
    <phoneticPr fontId="5"/>
  </si>
  <si>
    <t>企画評価委員会の構成や事業成果等の利活用等については、必要に応じて引き続き見直し、今後の取りまとめ等に有効的に活用できるように努める。また、一者応札となっている事業については、仕様書の見直し等、解消策について検討・実施していく。
執行率が低い原因については十分に検証し、適切に執行管理を行う。</t>
  </si>
  <si>
    <t>化学物質の内分泌かく乱作用について、確実にリスク評価・情報提供ができるよう、引き続き、効率性等を検討のうえ研究・試験等を実施する。また、一者応札の改善に向けて、今後とも公示期間の延長や、仕様書などの明確化、請負条件の見直し等の取り組みを検討・実施する。</t>
  </si>
  <si>
    <t>環境リスク評価の実施のために必要なデータを提供するため、引き続き、調査要望のあった物質の一般環境における残留状況の調査を着実に実施する。得られた調査結果については、年度ごとに取りまとめて環境省のホームページで公表を行っているが、今後、蓄積されたデータの効率的な管理やさらなる利活用を促進するため、データベースシステムの構築と実運用に向けた検討を進める。また、一者応札の改善に向け、入札条件の緩和や仕様書の見直し、公告期間の延長などの取組を行う。</t>
  </si>
  <si>
    <t>引き続き、生体試料を調査協力者から採取し、得られた生体試料の化学物質の分析及びその結果の統計解析を行いながら、成果目標の達成に向けた適切な事業実施に努める。</t>
    <rPh sb="10" eb="12">
      <t>チョウサ</t>
    </rPh>
    <rPh sb="12" eb="15">
      <t>キョウリョクシャ</t>
    </rPh>
    <rPh sb="21" eb="22">
      <t>エ</t>
    </rPh>
    <rPh sb="25" eb="27">
      <t>セイタイ</t>
    </rPh>
    <rPh sb="27" eb="29">
      <t>シリョウ</t>
    </rPh>
    <rPh sb="55" eb="57">
      <t>セイカ</t>
    </rPh>
    <rPh sb="57" eb="59">
      <t>モクヒョウ</t>
    </rPh>
    <rPh sb="60" eb="62">
      <t>タッセイ</t>
    </rPh>
    <rPh sb="63" eb="64">
      <t>ム</t>
    </rPh>
    <phoneticPr fontId="5"/>
  </si>
  <si>
    <t>メチル水銀による健康影響といった国が取り組むべき課題について引き続き研究を進めるとともに、各研究内容については外部委員による評価結果を適切に反映し、効率的に研究を行う。また、より一層の効率的及び効果的な予算執行に努めていく。</t>
  </si>
  <si>
    <t>メチル水銀による健康影響という課題について引き続き外部委員による評価を受けつつ研究を進めるとともに、研究成果がニーズを満たすものとなるよう、より一層の効率的・効果的な研究の実施に努める。</t>
    <rPh sb="79" eb="82">
      <t>コウカテキ</t>
    </rPh>
    <phoneticPr fontId="5"/>
  </si>
  <si>
    <t>本研究事業は、カドミウム汚染地域を対象とした臨床・疫学研究とカドミウムの毒性や吸収メカニズムの解明等の基礎研究を実施しており、研究成果は毎年度報告書としてまとめるとともに、国内外の学術雑誌等において公表されている。本研究によりイタイイタイ病や慢性カドミウム中毒の特徴やメカニズムを把握することにより、被害の未然防止や健康確保に活用する。</t>
  </si>
  <si>
    <t>関係自治体と協力し、引き続き、必要な受診が行われるよう適切な予算措置を行うとともに、より効率的・効果的な事業の実施に努める。
また、一者応札の改善に向けた取り組みを検討する。</t>
  </si>
  <si>
    <t>引き続き、熱中症予防策の普及啓発等を行うため、自治体等と連携をとりつつ効率的に事業を実施する。また、一者応札の改善に向けて仕様書の見直しや公告期間の延長等の取り組みを検討・実施する。</t>
  </si>
  <si>
    <t>公害健康被害補償制度の円滑な実施運営のために、認定患者数及び補償費用の推計を着実に実施する。</t>
  </si>
  <si>
    <t>引き続きモニタリング調査を行いつつ、健康調査方法についてスマートフォンの活用などテクノロジーの進歩などを活用して効率化することを検討する。現在のところ、大気汚染と健康影響の関係は認められていないが、必要に応じて適切な措置を講ずるための政策立案に活用する。得られた知見は活用が可能なようにe-statにより広く国民に開示して共有しており、今後も継続して公開する。</t>
  </si>
  <si>
    <t>補償給付業務の円滑な実施に努めるとともに、給付実績等を踏まえた予算規模の見直しを引き続き行う。</t>
  </si>
  <si>
    <t>都道府県知事等には住民福祉に対する第一義的責任があることから、知事等が実施運営することが適切であると考えるが、全国の事業内容のうち工夫が見られた例を他自治体に提供する等により、より効果的・効率的な事業となるよう努め、適切な予算執行につなげる。</t>
  </si>
  <si>
    <t>公害診療報酬の不正請求の未然防止を含め、公害健康被害補償制度の円滑な実施運営を図るため、引き続き効果的・効率的な執行に努める。</t>
  </si>
  <si>
    <t>・患者、地域住民、地方公共団体等の関係者のニーズの把握に努め、引き続き効果的効率的な事業の実施のために必要な見直しを実施していく。
・支出先の民間企業等に対し、事業が適切に実施されているか否か、環境再生保全機構に指導・監査を実施していく。
 なお、環境再生保全機構では、電話相談等について委託先から毎月実績報告を提出させ、業務が適切に行われているか確認しているほか、全ての契約について業務完了時に検査を通じて適切な事業実施の確認を行っている。また、個人情報が適切に管理されているか、書面のほか実地検査等により確認を行っている。</t>
  </si>
  <si>
    <t>交付状況を確認し、給付実績等を踏まえた予算規模の要求を行った。</t>
  </si>
  <si>
    <t>関係自治体を通じて地元の要望を十分に確認して実施事業を決定するとともに、事業が効率的に実施されるよう事業の実施状況を適宜確認している。また、より一層の効率的及び効果的な予算執行に努めていく。</t>
  </si>
  <si>
    <t>今後も現行以上の申請者数が見込まれること等を踏まえ、当面は成果目標を維持しつつ、処理日数を短縮するための取組に努め、引き続き石綿健康被害救済業務の円滑な実施を図る。また、仕様書の見直しや参加者確認公募方式など一者応札を改善するための取組に努める。</t>
  </si>
  <si>
    <t>予定価格よりも低い価格で契約を行ったこと以外にも執行率が低い要因が無いか等、十分に検証し、適切な執行管理に努める。また、一者応札の改善に向けて仕様書の見直しや公告期間の延長等の取り組みを検討・実施する。</t>
  </si>
  <si>
    <t>チッソ株式会社への支援措置については、「平成12年度以降におけるチッソ株式会社に対する支援措置について」（平成12年2月8日閣議了解）に基づき実施しており、毎年、関係省庁及び熊本県で構成する「チッソ株式会社に対する支援措置に関する連絡会議」において、支援措置の内容を確認の上、執行している。また、令和2年5月に「チッソ株式会社の2019年度決算を踏まえた要請について」により、チッソ株式会社に対して、経営者責任の明確化と継続的な患者補償等の確実な実施等に向けた要請を行い、チッソ株式会社において令和3年3月に「2020～2024年度中期計画～業績改善のための計画～」を策定・公表し、業績改善のための取組を進めているところ。</t>
  </si>
  <si>
    <t>引き続き、調査の信頼性の確保を前提としつつ、効率的執行を図り経費の抑制に努めることとしている。また、一者応札となっている事業については、仕様書の見直しや入札説明会の実施の徹底等といった解消策について検討・実施していく。</t>
  </si>
  <si>
    <t>PRTRデータの集計・公表の着実な実施及びPRTR制度見直しに係る対応のため、引き続き効果的・効率的な執行に努める。また、一者応札の抑制の取組として、入札条件の緩和や公告期間の延長などの取組を行い、適切な予算執行に努める。</t>
  </si>
  <si>
    <t>引き続き、環境政策の根幹を支える事業として、人の健康や生態系に有害な影響を及ぼす化学物質が出回らないようにしっかり審査する体制を維持するため、関係機関とも連携して審査を行う人材の安定確保に努めるとともに、より効率的な運用を図る。</t>
  </si>
  <si>
    <t>引き続き効果的・効率的な執行に努める。また、一者応札の改善に向けて、可能な限りの公告期間の延長のほか、仕様書の業務内容の一層の明確化等、多くの事業者が参加できる発注となるよう継続して検討していく。</t>
  </si>
  <si>
    <t>引き続き拠出金・分担金による効果的な事業展開に努める。</t>
  </si>
  <si>
    <t>３つの柱のうち、１つ目の柱については、現状のとおりとする。また、２つめの柱については、新たに成果目標及び成果実績を設定した。さらに、３つ目の柱については、１つ目の柱による成果の一部に組み込まれているものの、本成果については２年に１回の頻度で東アジア諸国を交えた国際会議（東アジアPOPsモニタリングワークショップ）を主催することで各国から評価を得ているところであり、令和２年度は開催年ではないため成果目標及び成果実績は記載できないが、令和３年度がその開催年であることから次年度以降のレビューシートにおいて記載することとする。
また、本事業のもとで実施された調査結果や活動状況は都度環境省のウェブサイト等において公表しているところ、その情報を改めて備考に明示することとする。</t>
  </si>
  <si>
    <t>有識者の知見を活用して、関連分野との協力・連携により効率的に事業を実施する。また、一者応札改善のため、発注方法の見直しなどを行う。</t>
  </si>
  <si>
    <t>引き続き、水俣病同様の悲劇を繰り返さないためにも、特に途上国の支援等を行うことにより水銀対策を推進していく。</t>
  </si>
  <si>
    <t>引き続き、専門家の指導の下で汚染状況を監視し、新たな健康影響の発生防止に努めるとともに、Ａ事案区域等における環境調査等においては、地権者と十分調整のうえ被害の未然防止となるよう効率的な調査を実施する。また、一者応札となった案件については、仕様書の見直し等により改善を図る。</t>
  </si>
  <si>
    <t>確認漏れ、着手漏れがないよう随時確認しながら業務を遂行していく</t>
  </si>
  <si>
    <t>大臣官房会計課</t>
    <rPh sb="0" eb="2">
      <t>ダイジン</t>
    </rPh>
    <rPh sb="2" eb="4">
      <t>カンボウ</t>
    </rPh>
    <rPh sb="4" eb="7">
      <t>カイケイカ</t>
    </rPh>
    <phoneticPr fontId="14"/>
  </si>
  <si>
    <t>一般会計</t>
    <rPh sb="0" eb="2">
      <t>イッパン</t>
    </rPh>
    <rPh sb="2" eb="4">
      <t>カイケイ</t>
    </rPh>
    <phoneticPr fontId="14"/>
  </si>
  <si>
    <t>（項）環境本省施設費
　（大事項）環境本省施設整備に必要な経費</t>
    <rPh sb="5" eb="7">
      <t>ホンショウ</t>
    </rPh>
    <rPh sb="7" eb="9">
      <t>シセツ</t>
    </rPh>
    <rPh sb="19" eb="21">
      <t>ホンショウ</t>
    </rPh>
    <phoneticPr fontId="4"/>
  </si>
  <si>
    <t>-</t>
    <phoneticPr fontId="5"/>
  </si>
  <si>
    <t>-</t>
    <phoneticPr fontId="5"/>
  </si>
  <si>
    <t>-</t>
    <phoneticPr fontId="5"/>
  </si>
  <si>
    <t>一者応札の改善に向け、調達仕様書の改善等を検討し、より競争性を確保した調達となるよう取り組む。
また、適切な事業内容となるよう目標値の設定等に引き続き留意する</t>
  </si>
  <si>
    <t>社会状況等も踏まえ、効率的かつ効果的な事業となるよう、引き続き事業内容を検討し、必要な見直しを図る。</t>
  </si>
  <si>
    <t>-</t>
    <phoneticPr fontId="5"/>
  </si>
  <si>
    <t>-</t>
    <phoneticPr fontId="5"/>
  </si>
  <si>
    <t>災害からの復旧・復興等、環境省にとっての重要課題に取り組むため、引き続き、防災の新たな知見や専門性、及び大規模自然災害の中でも南海トラフ地震等の広域な被害を及ぼすような特化した災害への対応も含め、事業内容の充実を図っていく。</t>
  </si>
  <si>
    <t>-</t>
    <phoneticPr fontId="5"/>
  </si>
  <si>
    <t>UNIDO（国際連合工業開発機関）への拠出金</t>
  </si>
  <si>
    <t>企業の脱炭素経営実践促進事業</t>
    <rPh sb="0" eb="2">
      <t>キギョウ</t>
    </rPh>
    <rPh sb="3" eb="4">
      <t>ダツ</t>
    </rPh>
    <rPh sb="4" eb="6">
      <t>タンソ</t>
    </rPh>
    <rPh sb="6" eb="8">
      <t>ケイエイ</t>
    </rPh>
    <rPh sb="8" eb="10">
      <t>ジッセン</t>
    </rPh>
    <rPh sb="10" eb="12">
      <t>ソクシン</t>
    </rPh>
    <rPh sb="12" eb="14">
      <t>ジギョウ</t>
    </rPh>
    <phoneticPr fontId="5"/>
  </si>
  <si>
    <t>令和3年度</t>
    <rPh sb="0" eb="2">
      <t>レイワ</t>
    </rPh>
    <rPh sb="3" eb="4">
      <t>ネン</t>
    </rPh>
    <rPh sb="4" eb="5">
      <t>ド</t>
    </rPh>
    <phoneticPr fontId="5"/>
  </si>
  <si>
    <t>カーボンプライシング導入調査事業</t>
  </si>
  <si>
    <t>外部有識者の所見を踏まえて、他のアウトカムの設定も検証すること。また、競争性が確保できるよう、１者応札の改善に向けた取組に努めること。</t>
    <rPh sb="9" eb="10">
      <t>フ</t>
    </rPh>
    <rPh sb="14" eb="15">
      <t>ホカ</t>
    </rPh>
    <rPh sb="22" eb="24">
      <t>セッテイ</t>
    </rPh>
    <rPh sb="25" eb="27">
      <t>ケンショウ</t>
    </rPh>
    <rPh sb="35" eb="38">
      <t>キョウソウセイ</t>
    </rPh>
    <rPh sb="39" eb="41">
      <t>カクホ</t>
    </rPh>
    <rPh sb="48" eb="49">
      <t>シャ</t>
    </rPh>
    <rPh sb="49" eb="51">
      <t>オウサツ</t>
    </rPh>
    <rPh sb="52" eb="54">
      <t>カイゼン</t>
    </rPh>
    <rPh sb="55" eb="56">
      <t>ム</t>
    </rPh>
    <rPh sb="58" eb="60">
      <t>トリクミ</t>
    </rPh>
    <rPh sb="61" eb="62">
      <t>ツト</t>
    </rPh>
    <phoneticPr fontId="5"/>
  </si>
  <si>
    <t>令和11年度</t>
    <rPh sb="0" eb="2">
      <t>レイワ</t>
    </rPh>
    <rPh sb="4" eb="5">
      <t>ネン</t>
    </rPh>
    <rPh sb="5" eb="6">
      <t>ド</t>
    </rPh>
    <phoneticPr fontId="5"/>
  </si>
  <si>
    <t>脱炭素社会の実現に向けた取組・施策等に関する情報発信事業</t>
  </si>
  <si>
    <t>外部有識者の所見を踏まえて、CO2排出削減の費用対効果を検証し、補助対象の見直しを含めよりインパクトの大きい政策につなげられるよう検討すること。</t>
    <rPh sb="17" eb="19">
      <t>ハイシュツ</t>
    </rPh>
    <rPh sb="28" eb="30">
      <t>ケンショウ</t>
    </rPh>
    <rPh sb="51" eb="52">
      <t>オオ</t>
    </rPh>
    <rPh sb="54" eb="56">
      <t>セイサク</t>
    </rPh>
    <rPh sb="65" eb="67">
      <t>ケントウ</t>
    </rPh>
    <phoneticPr fontId="5"/>
  </si>
  <si>
    <t>国連環境計画及びクリーン・エア・アジアへの拠出金</t>
    <rPh sb="0" eb="2">
      <t>コクレン</t>
    </rPh>
    <rPh sb="2" eb="4">
      <t>カンキョウ</t>
    </rPh>
    <rPh sb="4" eb="6">
      <t>ケイカク</t>
    </rPh>
    <rPh sb="6" eb="7">
      <t>オヨ</t>
    </rPh>
    <rPh sb="21" eb="24">
      <t>キョシュツキン</t>
    </rPh>
    <phoneticPr fontId="5"/>
  </si>
  <si>
    <t>PPA活用等による地域の再エネ主力化・レジリエンス強化促進事業（一部　総務省・経済産業省 連携事業）</t>
  </si>
  <si>
    <t>令和4年度</t>
  </si>
  <si>
    <t>外部有識者の所見を踏まえて、補助をする運送業者に対して、従業員に対しエコドライブ教育を実施させるなどのＣＯ2削減実施計画の提出を義務付ける等の検討を行うこと。</t>
    <rPh sb="9" eb="10">
      <t>フ</t>
    </rPh>
    <rPh sb="74" eb="75">
      <t>オコナ</t>
    </rPh>
    <phoneticPr fontId="5"/>
  </si>
  <si>
    <t>革新的な省CO2実現のための部材（GaN）や素材（CNF）の社会実装・普及展開加速化事業</t>
  </si>
  <si>
    <t>外部有識者の所見のとおり、福島県沖で進められていた実証事業と五島で実証事業との違いを明らかにすること。</t>
    <rPh sb="13" eb="16">
      <t>フクシマケン</t>
    </rPh>
    <rPh sb="16" eb="17">
      <t>オキ</t>
    </rPh>
    <rPh sb="18" eb="19">
      <t>スス</t>
    </rPh>
    <rPh sb="25" eb="29">
      <t>ジッショウジギョウ</t>
    </rPh>
    <rPh sb="30" eb="32">
      <t>ゴトウ</t>
    </rPh>
    <rPh sb="33" eb="35">
      <t>ジッショウ</t>
    </rPh>
    <rPh sb="35" eb="37">
      <t>ジギョウ</t>
    </rPh>
    <rPh sb="39" eb="40">
      <t>チガ</t>
    </rPh>
    <rPh sb="42" eb="43">
      <t>アキ</t>
    </rPh>
    <phoneticPr fontId="5"/>
  </si>
  <si>
    <t>地域脱炭素実現に向けた再エネの最大限導入のための計画づくり支援事業</t>
  </si>
  <si>
    <t>地域レジリエンス・脱炭素化を同時実現する公共施設への自立・分散型エネルギー設備等導入推進事業</t>
    <rPh sb="20" eb="22">
      <t>コウキョウ</t>
    </rPh>
    <rPh sb="22" eb="24">
      <t>シセツ</t>
    </rPh>
    <phoneticPr fontId="5"/>
  </si>
  <si>
    <t>CO2中長期大幅削減に向けたエネルギー転換部門脱炭素化を巡るフォローアップ事業</t>
  </si>
  <si>
    <t>行政事業レビュー推進チームからの所見を踏まえ、本業務で得られた知見や開発したツールを、今後の関連する政策に活用できるよう検討に努める。</t>
  </si>
  <si>
    <t>当該事業は予定通り終了。後継事業はこれまでの成果に基づき、サプライチェーン全体での脱炭素に資する取組となるように反映した。</t>
  </si>
  <si>
    <t>CO2排出削減量の実績が目標を下回っているのは事実であるが、令和２年度の達成度は元年度に比べ約20％改善しているところ。
一方で、中間目標年度（令和４年度）の目標値が令和２年度の４倍となっていることから、実績も踏まえつつ、成果目標の見直しを検討してまいりたい。</t>
  </si>
  <si>
    <t>地域活性化に関する成果目標の達成状況を検証するための指標（KPI）を設定し、毎年度末時点における実績を公表している。引き続き本事業における成果目標の達成に向けて、出資案件のモニタリングを通じて、適切な事業実施に努める。</t>
  </si>
  <si>
    <t>適切な事業実施に努める。
金融機関への周知活動強化により、指定金融機関の増加を図り、成果目標の達成に努める</t>
  </si>
  <si>
    <t>本事業は、エネルギー対策特別会計を財源として、平時における温室効果ガスの排出削減とともに、災害時にエネルギー供給等の機能発揮を可能とすることを目的とする事業であるため、平時の事業実施の結果として、CO2削減効果の把握も必要不可欠な指標。一方、災害時に本事業で導入した設備等が機能を発揮したかについては随時把握することとし、本事業で得られた知見を今後の関連する政策に活用できるよう努めてまいりたい。</t>
  </si>
  <si>
    <t>今後の政策立案に有効活用されるよう適切な事業実施に努め、コスト削減を図り効率的に取り組んでまいりたい。</t>
  </si>
  <si>
    <t>引き続き、家庭・業務部門における温室効果ガス約４割削減達成に向けて効果的な事業実施に努める。</t>
  </si>
  <si>
    <t>感染症等の影響により不用率が高くなっているが、効果的な事業が実現できるよう引き続き検討していく。</t>
  </si>
  <si>
    <t>実施状況を踏まえ、一定の成果を得たものとして、本事業は廃止することとする。同様の事業を行う際は本事業で得た知見を活かし効果的な事業実施に努める。</t>
  </si>
  <si>
    <t>引き続き、過年度の検討成果を活用し、新しい知見も取り入れながらより効果的な対策案の作成を進めていく。
また、仕様書の記載について可能な限り具体的な内容にするなど、一者応札の改善に向けた取組も一層進めていく。</t>
  </si>
  <si>
    <t>中小事業者へのCO2排出量削減支援の参加事業者数は、コロナ禍の影響で、環境経営の専門家である支援相談人を対象事業者に派遣しての対応が難しくなったためである。
地域での再エネ活用と地域活性化の促進にかかる目標設定については、「地域における温暖化対策を通じた地域活性化の推進のための連絡会」の延べ参加者（団体・企業）数を、R3＝300、R4＝320を目標とする。</t>
  </si>
  <si>
    <t>本事業の成果を検証した上で、今後の関連政策に生かすよう努めていく。</t>
  </si>
  <si>
    <t>本事業における経済的メカニズムを織り込んだ効果を検証するとともに、よりCO2削減効果が得られるものとなるよう検討した上で、今後の関連政策に生かすよう努めていく。</t>
  </si>
  <si>
    <t>引き続き分担金による事業内容の精査・把握を行い、事業の効率化等を理事会等で主張することを通して、適正な予算管理・分担金の圧縮に努める。</t>
  </si>
  <si>
    <t>財務省による予算執行調査の結果等を踏まえ、本事業については一度廃止し、令和４年度新規要求事業である「地域共創・セクター横断型カーボンニュートラル技術開発・実証事業」に統合する。
なお、本事業においては事業実施期間中は毎年度中間評価を、事業終了後は事後評価を外部有識者により構成されるCO2排出削減対策技術評価委員会により行っている。これらにより事業の進捗状況を把握・管理するとともに、成果目標の達成に向けた助言・指導を行っている。
これらに加え「地域共創・セクター横断型カーボンニュートラル技術開発・実証事業」においては、予算執行調査における指摘事項も踏まえ、コスト目標の設定及び事業化計画の策定の要件化、知財POの拡充、事業者と需要家や金融機関・投資家のマッチング支援など、成果目標の達成に向けた取組の強化を検討している。</t>
  </si>
  <si>
    <t>引き続き、事業の効果やCO2削減対策の有効性の検証等を行い、効率的な事業実施に努める。また、一者応札の改善に向け、公告期間の延長等の取組を検討する。</t>
  </si>
  <si>
    <t>引き続き、他省との連携、外部有識者による委員会等を活用し、成果目標の達成に向けた事業の効率的な実施に努める。</t>
  </si>
  <si>
    <t>潮流発電システムの商用化に向けて、発電機単体の出力を向上させるだけでなく、潮流発電システムのファーム化により発電容量を増やし、CO2排出量の大幅な削減に貢献する見込みである。本事業において、経産省(NEDO事業)では当初発電機の「開発設計」、環境省では環境影響等の調査や実海域での潮流発電システム実証試験などの「調査・実証」を実施した。今後も、事業を実施する上では事業成果(技術開発、ＣＯ2削減効果等)を明確にし、定量的な評価をするよう努める。</t>
  </si>
  <si>
    <t>事業終了後は、事業の成果をもとに各事業者が引き続き開発に取り組むとともに、特に2030年までのGaN技術の実用化・普及拡大への貢献が期待される成果については、外部有識者による公募審査のうえ、環境省「革新的な省CO2実現のための部材（GaN）や素材（CNF）の社会実装・普及展開加速化事業」等において技術の実装・高度化及び低コスト化・量産化等の事業化に向けた取組を行う計画である。</t>
  </si>
  <si>
    <t>ご指摘のとおり、成果を十分に検証し、得られた知見を今後の関連する政策に活用できるよう努めてまいりたい。</t>
  </si>
  <si>
    <t>引き続き、本事業の効果検証や拠出金の活用状況について把握し、効率的な事業実施に努める。一者応札の理由として、本業務の受託事業者には、非常に高度な専門性が求められるため、受注できる可能性のある事業者が少ないことも理由として推測されるが、受託可能性のある事業者に対し、入札公告後、声かけを行い、本事業の周知を図る等一者応札の改善に向けて取り組む。</t>
  </si>
  <si>
    <t>外部有識者の所見を踏まえ、業務概要の記載を見直しました。後継事業の実施においては、本事業で得られた成果を整理し、リサイクル率の向上による循環経済の実現と、これによる脱炭素の実現を目指してまいります。</t>
  </si>
  <si>
    <t>当該事業での実証を行った製品を中心に、令和2年度より関連事業にて実用化に向けた設備投資に対する補助を行っている。</t>
  </si>
  <si>
    <t>各事業においては、定期的にオンライン会議を開催し、進捗状況や連絡事項の確認を行っており、引き続き適切に行っていく予定である。
一者応札に当たっては、今年度の公募期間を多く設け、周知の拡大を行った。次年度以降も引き続き改善に努める。</t>
  </si>
  <si>
    <t>当該事業の成果を十分に検証し、得られた知見を今後の関連する政策に活用できるよう努めることとする。</t>
  </si>
  <si>
    <t>当該事業で得られた中小廃棄物処理施設における廃棄物エネルギーの利活用に向けた知見について広く市町村等に水平展開を図るとともに、後継事業である「脱炭素化・先導的廃棄物処理システム実証事業」においても活用する等更なる推進を図っていきたい。</t>
  </si>
  <si>
    <t>本事業は太陽光発電設備のみでなく、太陽光発電設備に対して比較的削減費用の高い地中熱利用設備やバイオマス熱利用設備の導入の申請を多くいただいたことが原因となっている。一方で太陽光発電設備における1tあたりのCO2削減コストは5,170円となっており、目標値を達成している。</t>
  </si>
  <si>
    <t>行政事業レビュー推進チームからの所見を踏まえ、当該事業の成果を十分に検証し、得られた知見を今後の関連する政策に活用できるよう検討に努める。</t>
  </si>
  <si>
    <t>事業メニューごとに費用対効果の上限を設定し、想定よりもCO2削減量が低くならないように要件の見直しを実施済み。</t>
  </si>
  <si>
    <t>当該事業の成果を十分に検証し、得られた知見を今後の関連する政策に活用できるよう努める。</t>
  </si>
  <si>
    <t>予定どおり令和２年度限りの事業とする。
今後同様の事業を実施する場合には、本事業により得られた知見を今後の関連する政策に活用するよう努める。</t>
  </si>
  <si>
    <t>令和２年度にて予定通り事業終了。
上記所見の通り、本事業で得られた知見を今後の関連する政策に活用できるよう努める。</t>
  </si>
  <si>
    <t>行政事業レビュー推進チームからの所見を踏まえ、当該事業の成果を十分に検証し、得られた知見を今後の関連する政策に活用できるよう努める。</t>
  </si>
  <si>
    <t>社会SIは費用対効果の変動幅が事業者ごとに大きく、費用対効果の低い事業者の影響がアウトカムの低下に起因している。
ご指摘を踏まえ、後継事業を実施する場合は、費用対効果について一定基準を設けるなど、費用対効果の高い事業を採択するよう務めることとする。</t>
  </si>
  <si>
    <t>環境省の委託事業において、補助事業に係る検証および評価を継続して実施している。
引き続き、GHG排出削減という目的に沿った補助事業かという視点で、委託事業により検証を行う。</t>
  </si>
  <si>
    <t>引き続き、交付先を厳正な審査で選定するとともに、事業の進捗管理を行うことにより、効率的・効果的な事業の執行に努める。</t>
  </si>
  <si>
    <t>関係省庁と連携して成果を検証し、今後の関連事業の制度設計等への活用に努める。</t>
  </si>
  <si>
    <t>地域脱炭素ロードマップの決定を受け、より高度な行動変容策を検討した結果、本事業は実証成果を踏まえて社会実装が展開されつつあることも考慮して一度廃止する。後継事業として「ナッジ×デジタルによる脱炭素型ライフスタイル転換促進事業」を令和４年度新規要求することとした。引き続き、外部専門家の意見等も踏まえながら、より効果的・効率的な事業の推進及び社会実装の促進に努める。</t>
  </si>
  <si>
    <t>予定どおり令和２年度で事業終了とする。当該事業の成果を十分に検証し、今後同様の事業を実施する場合には得られた知見を活用するよう努める。</t>
  </si>
  <si>
    <t>カーボンプライシングについては、昨年末に菅総理から、梶山経産大臣と小泉環境大臣に対し、連携して検討するよう指示があったところであり、「経済財政運営と改革の基本方針2021」（令和３年６月18日閣議決定）において、「市場メカニズムを用いる経済的手法（カーボンプライシング等）は、産業の競争力強化やイノベーション、投資促進につながるよう、成長戦略に資するものについて、躊躇なく取り組む。（略）炭素税や排出量取引については、負担の在り方にも考慮しつつ、プライシングと財源効果両面で投資の促進につながり、成長に資する制度設計ができるかどうか、専門的・技術的な議論を進める。」と示されているところ。
こうしたことを踏まえ、本事業については、「カーボンプライシング導入調査事業」という名称で令和４年度予算要求を行っている。
アウトカム設定については、より適切なアウトカムの有無を含めて検証するとともに、一者応札については、引き続き、公示期間の延長等により、競争性の確保に努める。</t>
  </si>
  <si>
    <t>ご指摘いただいたとおり、今年度の執行状況・検討状況を鑑み、更に効率的・効果的な執行を検討するとともに、一者応札の改善についても、競争性の向上に関する自主的な取組を引き続き行ってまいります。</t>
  </si>
  <si>
    <t>・予定通り令和３年度限りの経費とする。
・補助金交付団体である一般社団法人全国浄化槽団体連合会は公募により選定され、競争性は確保されている。公募による選定である旨を「資金の流れ」に明記した。
・来年度以降、後継の事業を検討する場合は、本事業の成果を踏まえて予算額及び目標値を設定することとする。</t>
  </si>
  <si>
    <t>本事業の支援を受け発行されたグリーンボンドの発行額は年々増加しており、執行率にも一定の改善がみられることから、本補助金に対する市場関係者の需要は高いものと思料。さらに今後は2050年脱炭素に向け、相談を含めコンサルティング部門の活用の更なる増加を見込める。また、令和3年度よりグリーンローンについても発行支援対象に追加。概算要求においても同様にグリーンローンを発行支援対象とすることで執行率改善を図る。</t>
  </si>
  <si>
    <t>本事業含め住宅分野における2030年までの目標等は「脱炭素社会に向けた住宅・建築物の省エネ対策等のあり方検討会」を受けて、経済産業省、国土交通省と三省で連携し、検討して参る予定。</t>
  </si>
  <si>
    <t>水素はコスト高が問題となっており、それを改善するために当該事業に取り組んでいる。
当該事業で得た知見をもとに、水素社会の基盤となるような後継事業を今年度から実施している。</t>
  </si>
  <si>
    <t>LNG燃料船については、国内の導入実績が少なく、導入コストが高い等のため、普及が進み難い状況である。一方で船舶分野においては、日本の約束草案で2030年度に2013年度比15％の排出削減が求められていることから、CO2削減効果が見込めるLNG燃料船の普及は急務であり、国費を投じて業界のLNG燃料システムの導入やノウハウの蓄積、導入コストの低廉化を促進する必要がある。</t>
  </si>
  <si>
    <t>再生可能エネルギー全般に関する有識者（外部アドバイザー）からなる作業進捗会議からの意見等も踏まえながら、事業計画の効率化、コスト低減等に取組み、効果的・効率的に事業が進むよう努めるとともに、引き続き改善に取り組んでいく。</t>
  </si>
  <si>
    <t>事後評価レビューを通じて成果を十分に検証し、得られた知見を今後の関連する政策に活用できるよう努める。</t>
  </si>
  <si>
    <t>適宜成果目標の見直しを検討し、引き続き先進的な脱炭素化への取組の更なる促進に努める。</t>
  </si>
  <si>
    <t>後継事業である「脱炭素化・先導的廃棄物処理システム実証事業」においては、地域循環共生圏を踏まえた廃棄物の処理における技術面や廃棄物処理工程の効率化・省力化に資する実証事業の実施等本事業からの拡大・充実を図っており、適切に推進していきたい。</t>
  </si>
  <si>
    <t>本事業の成果を踏まえ、「脱炭素×復興まちづくり」推進事業で、福島県浜通り地域の自立・分散型エネルギーシステムの導入等を支援する。</t>
  </si>
  <si>
    <t>令和３年度内に予定通り終了予定。後継事業を検討する場合には、理解しやすいアウトカムを採用（目標においては必要に応じて見直しを実施）し、また、１者応札となっている点については検証し、改善に向けた取組に努める。</t>
  </si>
  <si>
    <t>推進チームの所見を踏まえ、引き続き事業の有効性・効率性・成果について適切かつ的確に検証し、予算の効率的執行に努める。</t>
  </si>
  <si>
    <t>行政事業レビュー推進チームの所見を踏まえ、引き続き、成果目標の達成に向けた効率的な事業実施に努めるとともに、公示期間の延長等により、一者応札の改善に努めてまいりたい。</t>
  </si>
  <si>
    <t>本事業は乗用車と比べて一台のCO2排出量が多いトラック、バスといった商用車における電動化の促進を図るとともに、電動化されたトラック、バスを積極的に導入するアーリーアダプター向けに支援することで、将来的な市場における電動車両のコスト低減を図り、脱炭素化へ移行ことを目的としている。このため、本事業の政策的効果は将来的な市場への波及効果も含めて検証する必要があり、導入台数によるCO2削減効果のみを判断基準として本事業を評価することは困難である。また、HV商用車を含む高価な電動車両の導入促進は現状の市場原理ではなしえないことから、補助金によって電動車両の導入を促す本事業が、将来的に市場におけるコスト低減等、市場の変化につながる政策である。
なお、終期をR5年度と設定することで、この先数年間、単純に継続するのではなく、終期のタイミングで所見も踏まえ、継続の要否も含めて本事業のあり方について検討して参りたい。</t>
  </si>
  <si>
    <t>引き続き、事務局による確認の後、外部有識者による審査を行い、効果的、効率的な執行に努める。</t>
  </si>
  <si>
    <t>事業の成果を十分に検証し、事業報告書を通じて事業者へのフォローアップを行い、得られた知見を今後の関連する政策に活用できるよう努める。</t>
  </si>
  <si>
    <t>得られた知見は令和２年度より開始した環境省「革新的な省CO2実現のための部材（GaN）や素材（CNF）の社会実装・普及展開加速化事業」に活用する計画である。</t>
  </si>
  <si>
    <t>交付先の選定は、補助金執行団体と綿密に連携し、削減量の確保及び不用額を減らす観点でより事業の確実性の重点を置き、選定していく。
昨年度の採択事業では、中間目標及び目標最終年度の成果目標（費用対効果：1ｔ当たりのCO2削減コスト）である1,000円/t-CO2以下を達成することができた。今後もより民間資金を活用しつつ、削減量を確保するため採択実績に応じて費用対効果や補助率の上限を更に引き下げるなど、補助金の効率的な執行に向けて推進していく。</t>
  </si>
  <si>
    <t>行政事業レビュー推進チームの所見を踏まえ、上記「改善の方向性」に取り組み、活動実績の改善に努める。</t>
  </si>
  <si>
    <t>引き続き、我が国の環境技術の海外展開が促進されるよう、効果的かつ必要最低限の拠出を行う。</t>
  </si>
  <si>
    <t>引き続き、本事業の進捗状況を適切に把握・管理し、成果目標の達成に向けた事業の効率的な実施に努める。
また、一者応札の改善に向け、公告期間の延長や調達手法の見直しを図り、予算執行の効率化を図る。</t>
  </si>
  <si>
    <t>本事業の実施を含めて、引き続き活動実績の把握に努める。
また、一者応札に関しても十分な公募期間を確保するなど、引き続き改善を検討する。</t>
  </si>
  <si>
    <t>当省が今後衛星開発を行う場合には、インセンティブ契約やPFI方式、アンカーテナンシーなど民間資金等の活用を踏まえて検討をする。また、ご指摘を踏まえ論文数に加え、各国におけるインベントリ報告書の作成や排出量評価にGOSATシリーズの観測データを利活用された件数としたい。具体的な目標は、2028年の第2回グローバルストックテイクにその結果を示せるよう、2027年度までに7件程度の利活用実績をあげることを目標とする。</t>
  </si>
  <si>
    <t>当省が今後衛星開発を行う場合には、インセンティブ契約やPFI方式、アンカーテナンシーなど民間資金等の活用を踏まえて検討をする。また、ご指摘を踏まえ論文数に加え、各国におけるインベントリ報告書の作成や排出量評価にGOSATシリーズの観測データを利活用された件数としたい。具体的な目標は、2028年の第2回グローバルストックテイクにその結果を示せるよう、2027年度までに7件程度の利活用実績をあげることを目標とする。</t>
    <phoneticPr fontId="5"/>
  </si>
  <si>
    <t>外部有識者の所見を踏まえて、廃棄物エネルギーの有効活用におけるCO2削減コストの達成状況の要因を検証し、数値の訂正を行った。</t>
  </si>
  <si>
    <t xml:space="preserve">2050年カーボンニュートラルの実現に向けては、各地域における再エネ主力化が不可欠であることから、自家消費型太陽光発電等の地域での再エネ導入に関する各種取組を支援し、自立的普及に向けた価格低減を進めつつ、さらには優良事例を事業者・地方自治体等に広く提供しながら、全国的な横展開に繋げてまいりたい。 </t>
  </si>
  <si>
    <t>本事業は、通常の市販されているEVではなく、バッテリー交換式EVに対象を限定して導入支援を行う事業である。物流分野の脱炭素化に向けては、電動化と再エネ電力の活用が不可欠となるが、物流車両は使用時間が長いため、EV特有の航続距離や充電時間等が課題となるため、バッテリー交換式EVを活用することで、それらの課題を克服することが可能となる。
バッテリー交換式EVは、国内では2020年に二輪車の販売が開始されたところであり、四輪車については現状商用化がされていない。また、現状では従来車に比べて導入費用が高くなり、バッテリー交換式EVに対応したバッテリー交換ステーションの導入も必要となるため、国内の導入実績は極めて少ない。
バッテリー交換式二輪車は、eコマース等により需要が増加している荷物宅配やフードデリバリー等のラストワンマイル配送分野との相性が良いが、導入費用の安い化石燃料を使用した従来車ではなく、バッテリー交換式EVと再エネ電力の選択を促すには、当面は国の補助が必要な状況となっている。
また、現状商用化がされていないトラックを含む四輪車の商用化に向けては、車両そのものとバッテリーステーション双方の開発実証を国が支援し、社会実装に繋げていく必要がある。
このため、本事業については引き続き事業を実施し、取組を加速化していくことが必要である。なお、自立的普及に向けて事業者の努力を促していくことは重要であることから、市場動向を把握しつつ、必要に応じて支援方策や水準等の見直しについて毎年度検討を行っていく予定としている。</t>
  </si>
  <si>
    <t>補助の要件として、事業所全体でｴｺﾄﾞﾗｲﾌﾞを実施することを義務付けたほか、導入補助及びｴｺﾄﾞﾗｲﾌﾞによる実際のCO2排出削減量の報告を義務付けた。</t>
  </si>
  <si>
    <t>・本事業で対象とするGaNについては、従前事業ではその技術開発・実証を行ってきたところ、本事業では従前事業による成果も活用し、それら技術の製品への実装及び低コスト化・量産化等の事業化に向けた取組を行う。同じくCNFについては、従前事業ではその製造、使用、廃棄に関わる低炭素化の評価・実証を行ってきたところ、本事業においては従前事業で得られた知見も活用し、商用規模生産のためのプロセス設計と設備投資等の支援を行う。
・GaNについては高効率半導体として従来品と比較し50%以上の省エネ化が見込まれ、またCNFは従来素材の代替による化石燃料の削減及び使用製品の高性能化による省エネ化に資するものである。これらの革新的特性を持つ部材・素材を早期に実用化・社会実装し、大幅なCO2削減を実現するため、環境省が本事業を実施する必要がある。
・CO2削減量の算出根拠となる需要については本事業にて対象とする製品毎に異なるため一概に示すことは困難であるが、製品毎に各目標年度における性能、販売価格や販売見込数等を試算し、それらに基づき算出している。</t>
  </si>
  <si>
    <t>五島沖の風車は、事業終了後、五島市の希望があったことから譲渡し、更に五島市から事業者が借り受け、継続して運転をしているところであるが、福島沖の風車は、事業を実施した経済産業省によると、風車の大型化が進む中で実証設備の規模が相対的に小さくなったことなどから、当該設備を引き継げる者が見つからず、撤去することになっている。いずれにせよ、様々な実証検討なども参考に、適切なビジネスモデル検討を行っていきたい。</t>
  </si>
  <si>
    <t>本事業は、廃棄物として処理されている金属資源の有効活用を目指し、現状、市場が小さい新たな分野であるため民間資金では実施が進まない社会実装に向けた実証を行うものであるが、ご指摘を踏まえ、実証を通じて得られた知見や課題等を活用し、既存の社会システムである小型家電リサイクル法をはじめとした各種リサイクル法に基づく措置等の評価・点検に活用するとともに、廃棄物由来の金属資源の循環利用促進に向け、追加的な施策の必要性を含めた検討につなげてまいりたい。</t>
  </si>
  <si>
    <t>事業の性質上、アウトカムを把握できるのが事業開始2年目の令和3年度業務が完了した時点であるため、令和3年度事業レビューシートでは費用対効果を示すことはできないが、所見を踏まえ、効果を把握することができる令和4年度事業レビューシートにおいては費用対効果を示す。</t>
  </si>
  <si>
    <t>・プロジェクト実施にあたり、事業目的に沿った成果目標の設定に努めるとともに、拠出金が適切に執行されているか等を確認できるシステムについて検討する。</t>
  </si>
  <si>
    <t>令和３年度事業においては、需要をふまえ補助対象機器の見直しを行ったところ。引き続き、事業の実施見込み等について調査を行い、予算額、活動指標に係る目標値については、適切に設定して参りたい。</t>
  </si>
  <si>
    <t>ご指摘の点を踏まえ来年度は関係各所と意見交換により実態の比較・検証を十分に行い、検証結果を踏まえメニューの見直しを検討する予定。</t>
  </si>
  <si>
    <t>新型コロナウイルス感染症の影響により適切な事業時期や実施期間の確保が必要になったため、全額繰り越した上で事業を継続している。
また、令和３年６月にとりまとめられた地域脱炭素ロードマップ等に基づき、脱炭素先行地域等づくりを通して、再エネ×EV/PHEV/FCVの普及を実施していく。</t>
  </si>
  <si>
    <t>本政策については、「ポスト／With コロナ」社会への機動的な対応及び社会システムの変化を予見しながら対応することを意図しており、感染症対策又はCO2削減の一方のみを目的とするものではない。変異株による感染力上昇、長期化する感染予防対策、今後も想定される種々のパンデミックに対して強靱な公衆衛生の向上とCO2削減による 気候変動対策の両立による持続可能な社会の実現を目指すものである。
本施策の成果としては、空調のみを対象としているわけではなく、水処理分野や表面殺菌分野など様々なユースケースへの展開も含めた、安全・安心な衛生環境創出等の新しいライフスタイルに寄与した上で、更にCO2削減技術等の高度化・検証及び実装加速化を目的とするものである。現下の社会情勢において、民間企業等の研究開発意欲は高いものの、これらは製品の性能に比重が置かれがちであり、省CO2型の技術や製品といった観点での開発が行われるとは必ずしも限らないという課題が存在するとともに、本事業において中核となる技術（高出力な深紫外LED）については広く社会に裨益する技術であるが、技術的観点でチャレンジングな要素を有し、個社が迅速に取り組むには高いリスクを有する。このリスクを低減しつつ、迅速に技術の普及を促すため、より効果的かつ十分な性能を持ち、従来よりもCO2削減効果の高い製品や技術の開発に対し国費を投入することにより、これらの社会実装につなげる。これにより、「ポスト／With コロナ」社会の安全・安心な衛生環境創出とCO2排出削減の同時実現に寄与することとなり、政策的意義があると考える。</t>
  </si>
  <si>
    <t>ご指摘のとおり、成果目標を達成するために、本年度適切に事業を行い実績を積めるよう努めてまいりたい。</t>
  </si>
  <si>
    <t>執行団体の事務費及び事業補助の適切な執行について、年度途中に監査を行い、年度終了時点で、補助金の精算確認の中でも適切に確認するとともに、採択状況について公表するなど見える化に努める。</t>
  </si>
  <si>
    <t>令和2年度第3次補正予算が成立後（令和3年1月28日）、同年2月17日に補助金交付団体を選定し、速やかに公募内容の検討に着手したが、限られた期間で、地方自治体等の事業主体が事業計画を作成し、実施のための調整を行うことが困難となったため、令和3年3月23日から公募を開始することし、予算を繰越して事業実施をすることとなった。</t>
  </si>
  <si>
    <t>本事業は、令和2年度第3次補正予算が成立後（令和3年1月28日）、同年3月4日に補助金交付団体を選定し、速やかに公募内容の検討に着手したが、限られた期間で、地方自治体の事業主体が事業計画を作成し、実施のための調整を行うことが困難となったため、同年3月29日から公募を開始し、予算を繰越して事業を実施することになった。(そのため、本事業の令和2年度の成果実績は記載なし）。一方で、本事業については、本事業を通じて策定された再エネ導入目標を、事業の完了日が属する年度の終了後、2年以内に地球温暖化対策の推進に関する法律に基づく地方公共団体実行計画（区域施策編）に適切に反映することを要件としていることから、令和3年度に支援した補助事業者が、令和5年度までに地方公共団体実行計画（区域施策編）に適切に反映される件数を中間目標に設定した。また、外部有識者や行政事業レビュー推進チームからの所見を踏まえ、地域や再エネの種類に応じたニーズを把握し、国にしかできない地域再エネ普及に向けた根本原因の解決に努める。</t>
  </si>
  <si>
    <t>-</t>
    <phoneticPr fontId="5"/>
  </si>
  <si>
    <t>-</t>
    <phoneticPr fontId="5"/>
  </si>
  <si>
    <t>２Rの促進や国民の態度変容・行動喚起の促進事業等について、事業の実施を含めて、引き続き活動指標の設定、活動実績の把握に努める。
また、一者応札に関しても仕様書の汎用化等、引き続き改善を検討する。</t>
    <phoneticPr fontId="5"/>
  </si>
  <si>
    <t>UNEPと情報共有・意見交換を継続するとともに、拠出金の執行状況を資料等で確認することで、引き続き、拠出金の執行状況について適切な確認・管理を行う。また、UNEP-IRPの報告書の内容を次期循環型社会形成推進基本計画の検討に活用する。</t>
    <phoneticPr fontId="5"/>
  </si>
  <si>
    <t>拠出先との情報共有・意見交換を継続するとともに、定期的な報告書の確認等を行うことにより、引き続き、拠出金の執行状況について適切な確認・管理を行う。</t>
    <phoneticPr fontId="5"/>
  </si>
  <si>
    <t>各国政府や国際機関との緊密な連携を強化し、効率的な事業実施を通して、最大の活動実績となるように努める。
また、一者応札に関しても仕様書の汎用化等、引き続き改善を検討する。</t>
    <phoneticPr fontId="5"/>
  </si>
  <si>
    <t>有識者による委員会において審査を行い、適切な事業選定を行っていく。また、対象国ごとに異なる政府機関等のニーズやそれに対応可能な現地専門家の状況に応じてきめ細かく効果的に事業を実施し、各業務から得られる知見・経験を今後より一層活用するとともに、JICA等の関係機関との連携もさらに強化することで、各国のニーズに合致した事業を効果的に実施する。
また、一者応札に関しても十分な公募期間を確保するなど、引き続き改善を検討する。</t>
    <phoneticPr fontId="5"/>
  </si>
  <si>
    <t>本事業で得られた成果を各ステークホルダーに発信し、有効活用されるよう対応する。
また、次期循環基本計画の策定のための活用を図る。</t>
    <phoneticPr fontId="5"/>
  </si>
  <si>
    <t>引き続き、IAEAからの事業実施結果報告書及び会計報告書の結果等を踏まえ、適切な執行に努める。</t>
    <phoneticPr fontId="5"/>
  </si>
  <si>
    <t>ご指摘を踏まえ、仕様書の記載内容をより具体的かつ明快なものとするよう検討することとしたい。</t>
    <phoneticPr fontId="5"/>
  </si>
  <si>
    <t>推進チームの所見を踏まえ、請負事業者による調査業務の進捗管理を適切に実施し、効果的な予算の執行に努める。また、一社応札の改善に向け、取組を検討する。</t>
    <phoneticPr fontId="5"/>
  </si>
  <si>
    <t>成長項目について、要因分析を行い、改善に向けた取組を検討する。また、一社応札の改善に向け、取組を検討する。</t>
    <phoneticPr fontId="5"/>
  </si>
  <si>
    <t>年度内に改善を検討</t>
    <phoneticPr fontId="5"/>
  </si>
  <si>
    <t>推進チームの所見を踏まえ、過年度事業の執行率が低くなった原因を分析し、業務内容の見直し及び効率化を図ることで、効果的な予算の執行に努める。</t>
    <phoneticPr fontId="5"/>
  </si>
  <si>
    <t>ASR全体の発生量は減少してきているものの、ASRの主成分である樹脂の使用量が車体の軽量化のために増加していること等の要因により、自動車１台当たりのASR発生量が横ばいになっていることから、ASRとなる前の段階における樹脂やガラス等の素材を回収することで、ASRの発生量を減らす取組を進める。</t>
    <phoneticPr fontId="5"/>
  </si>
  <si>
    <t>推進チームの所見を踏まえ、回収・再資源化量について成果目標の達成に至っていないため、要因分析を引き続き行い、回収・再資源化量の拡大に向けた効果的な施策立案を行っていく。</t>
    <rPh sb="13" eb="15">
      <t>カイシュウ</t>
    </rPh>
    <rPh sb="16" eb="20">
      <t>サイシゲンカ</t>
    </rPh>
    <rPh sb="20" eb="21">
      <t>リョウ</t>
    </rPh>
    <rPh sb="25" eb="27">
      <t>セイカ</t>
    </rPh>
    <rPh sb="27" eb="29">
      <t>モクヒョウ</t>
    </rPh>
    <rPh sb="30" eb="32">
      <t>タッセイ</t>
    </rPh>
    <rPh sb="33" eb="34">
      <t>イタ</t>
    </rPh>
    <rPh sb="42" eb="44">
      <t>ヨウイン</t>
    </rPh>
    <rPh sb="44" eb="46">
      <t>ブンセキ</t>
    </rPh>
    <rPh sb="47" eb="48">
      <t>ヒ</t>
    </rPh>
    <rPh sb="49" eb="50">
      <t>ツヅ</t>
    </rPh>
    <rPh sb="51" eb="52">
      <t>オコナ</t>
    </rPh>
    <rPh sb="54" eb="56">
      <t>カイシュウ</t>
    </rPh>
    <rPh sb="57" eb="61">
      <t>サイシゲンカ</t>
    </rPh>
    <rPh sb="61" eb="62">
      <t>リョウ</t>
    </rPh>
    <rPh sb="63" eb="65">
      <t>カクダイ</t>
    </rPh>
    <rPh sb="66" eb="67">
      <t>ム</t>
    </rPh>
    <rPh sb="69" eb="72">
      <t>コウカテキ</t>
    </rPh>
    <rPh sb="73" eb="75">
      <t>シサク</t>
    </rPh>
    <rPh sb="75" eb="77">
      <t>リツアン</t>
    </rPh>
    <rPh sb="78" eb="79">
      <t>オコナ</t>
    </rPh>
    <phoneticPr fontId="5"/>
  </si>
  <si>
    <t>推進チームの所見を踏まえ、請負事業者による調査業務の進捗管理を適切に実施し、効果的な予算の執行に努める。</t>
    <phoneticPr fontId="5"/>
  </si>
  <si>
    <t>業務の合理化や他類似業務との統合を検討し、業務の効率性向上を図ります。また、専門的な業務ではありますが、定期的に仕様書等の見直しを行うことで、入札機会の拡充を図ります。</t>
    <phoneticPr fontId="5"/>
  </si>
  <si>
    <t>災害廃棄物の迅速な処理に向けて、被災地の状況や今後の廃棄物処理の発生量を踏まえながら、災害廃棄物の処理等の支援を適切に実施していく。</t>
    <phoneticPr fontId="5"/>
  </si>
  <si>
    <t>JESCOの設備の安全性について点検、補修更新及び処理能力向上のための改造をより効率的かつ効果的に実施することでＰＣＢ処理施設の安全性を確保し、期限内でのＰＣＢ廃棄物の早期処理完了に努める。一者応札の改善に向けた取り組みを検討、実施するように努める。</t>
    <phoneticPr fontId="5"/>
  </si>
  <si>
    <t>交付金の執行体制については、交付申請等の審査事務を行っている都道府県への説明会を実施するなど、その適正な運用について引き続き努めていく。</t>
    <phoneticPr fontId="5"/>
  </si>
  <si>
    <t>災害等により被害を受けた廃棄物処理施設等の早期復旧を支援することにより、引き続き円滑な廃棄物処理の実施に努めてまいりたい。
成果指標については、各年度に被災した施設の復旧状況を記載することで、施設復旧の進捗が分かるよう工夫しているところ。</t>
    <phoneticPr fontId="5"/>
  </si>
  <si>
    <t>効率的な事業運営を図っていくために、一者応札の改善等に向けて、調達方法の見直しの検討を引き続き行っていく。また、災害時自立稼働に資する設備を導入する自治体に対し引き続き財政支援を行っていく。</t>
    <phoneticPr fontId="5"/>
  </si>
  <si>
    <t>作成した手引きや事例集を用い、引き続き各自治体における社会変化に応じた廃棄物処理体制の構築を促進していく。</t>
    <phoneticPr fontId="5"/>
  </si>
  <si>
    <t>作成したガイダンスを基に、地域の実情に応じた廃棄物処理施設の整備を引き続き促進していく。</t>
    <phoneticPr fontId="5"/>
  </si>
  <si>
    <t>引き続き効率的な事業実施に努める。</t>
    <phoneticPr fontId="5"/>
  </si>
  <si>
    <t>請負条件を緩和等により、一者応札の改善を図る、また、仕様書の見直し等により調査の合理化を図り、効率的な事業実施に努める。</t>
    <phoneticPr fontId="5"/>
  </si>
  <si>
    <t>ご指摘の目標値は、循環型社会推進形成基本計画に記載のある廃棄物の出口側循環利用率の目標値であり、妥当な数値である。実績値の算出方法や目標値の設定については引き続き検討を行う予定である。</t>
    <phoneticPr fontId="5"/>
  </si>
  <si>
    <t>今後も健全な廃棄物処理業界が構築されるよう、これまでの成果を有効に活用して参りたい。</t>
    <phoneticPr fontId="5"/>
  </si>
  <si>
    <t>電子マニフェストへの加入促進のための施策を推進するとともに、現在、設定中の成果目標達成後における、より高い成果目標の設定を検討したい。</t>
  </si>
  <si>
    <t>成果実績の向上のためのより効果的な取組を検討し、成果目標の達成を目指す。また、一者応札の改善のための必要な措置を講ずる。</t>
    <phoneticPr fontId="5"/>
  </si>
  <si>
    <t>引き続き、自治体が実施する高濃度PCB廃棄物等の掘り起こし調査や行政代執行等に係る相談窓口の設置及び専門家派遣実施、低濃度ＰＣＢ廃棄物の処理技術の評価や無害化処理施設認定等について、より効率的かつ効果的な事業を実施することで期限内でのＰＣＢ廃棄物の適正な処理の推進に努めるほか、低濃度ＰＣＢ廃棄物の全体像を把握するための方策の検討等も行う。</t>
    <phoneticPr fontId="5"/>
  </si>
  <si>
    <t>引き続き、ＰＣＢ廃棄物の処理が促進されるよう着実な執行に努めるとともに、今後は更に早期の処理完了に向けて事業を実施していく。</t>
    <phoneticPr fontId="5"/>
  </si>
  <si>
    <t>一者応札等の改善を図るため、公告期間を見直すことや事業者への更なる周知、発注情報の明確化等について対策を行う。また、常に国際・国内の最新情報を収集し、喫緊の課題・長期的な課題を見極め、それぞれに対応した効率的な対策を集中して実施するよう努める。</t>
    <phoneticPr fontId="5"/>
  </si>
  <si>
    <t>本事業の成果を踏まえた、産業廃棄物処理業におけるイノベーション創出促進支援事業により、これまでの成果を有効活用する。</t>
    <phoneticPr fontId="5"/>
  </si>
  <si>
    <t>上記所見を受け事業内容を見直し、広報経費については縮減対象としたが、成果目標の達成により不可欠な専門家派遣に対しては注力した。</t>
    <phoneticPr fontId="5"/>
  </si>
  <si>
    <t>「産業廃棄物適正処理推進費」から名称変更</t>
    <phoneticPr fontId="5"/>
  </si>
  <si>
    <t>引き続き、拠出の効率的・経済的な執行に努める</t>
    <phoneticPr fontId="5"/>
  </si>
  <si>
    <t>クリアランス物の適正管理等を推進するため、引き続き、研修会の開催、測定機器校正等を行い、効果的・効率的な事業実施に努める。</t>
    <phoneticPr fontId="5"/>
  </si>
  <si>
    <t>「クリアランス物情報管理システム運用費」から名称変更</t>
    <phoneticPr fontId="5"/>
  </si>
  <si>
    <t>シップバックについては輸出国の規制方針・状況にも左右されるところではあるが、引き続き国内での周知を徹底し、可能な限りシップバック通報の発生件数を減少させることに努めるとともに、発生したシップバックについては適切な対応を講じられるよう事業を展開する。また、事業の効率性の向上についても引き続き取り組む。</t>
    <phoneticPr fontId="5"/>
  </si>
  <si>
    <t>引き続き、適正かつ効率的な処理に努めつつ、産廃特措法の法律期限内に産廃特措法に基づく特定支障除去事業が確実に終了できるよう、代執行をした各自治体からの要望を踏まえ予算要求を行う。</t>
    <phoneticPr fontId="5"/>
  </si>
  <si>
    <t>施設整備については、事業の特性上やむを得ない繰り越しが発生することはあるが、これまで以上に適切に執行状況を管理していくこととし、適時適切な事業計画の見直しや、関係者との連携に努めることとする。</t>
    <phoneticPr fontId="5"/>
  </si>
  <si>
    <t>船舶解体施設の実態調査については、国内を対象とした船舶リサイクル施設の調査を調査検討業務において行い、市場上の成立困難等の課題が報告書内容として得られている。また、国内船舶で使用される有害物質の実態調査、シップリサイクル条約の国際動向調査等についても同報告書にまとめられいる。本調査報告書は国土交通省と共有され、シップリサイクル条約の発効に向けた準備に活用されている。</t>
    <rPh sb="0" eb="2">
      <t>センパク</t>
    </rPh>
    <rPh sb="2" eb="4">
      <t>カイタイ</t>
    </rPh>
    <rPh sb="4" eb="6">
      <t>シセツ</t>
    </rPh>
    <rPh sb="7" eb="9">
      <t>ジッタイ</t>
    </rPh>
    <rPh sb="9" eb="11">
      <t>チョウサ</t>
    </rPh>
    <rPh sb="17" eb="19">
      <t>コクナイ</t>
    </rPh>
    <rPh sb="20" eb="22">
      <t>タイショウ</t>
    </rPh>
    <rPh sb="25" eb="27">
      <t>センパク</t>
    </rPh>
    <rPh sb="32" eb="34">
      <t>シセツ</t>
    </rPh>
    <rPh sb="35" eb="37">
      <t>チョウサ</t>
    </rPh>
    <rPh sb="38" eb="40">
      <t>チョウサ</t>
    </rPh>
    <rPh sb="40" eb="42">
      <t>ケントウ</t>
    </rPh>
    <rPh sb="42" eb="44">
      <t>ギョウム</t>
    </rPh>
    <rPh sb="48" eb="49">
      <t>オコナ</t>
    </rPh>
    <rPh sb="51" eb="53">
      <t>シジョウ</t>
    </rPh>
    <rPh sb="53" eb="54">
      <t>ジョウ</t>
    </rPh>
    <rPh sb="55" eb="57">
      <t>セイリツ</t>
    </rPh>
    <rPh sb="57" eb="59">
      <t>コンナン</t>
    </rPh>
    <rPh sb="59" eb="60">
      <t>トウ</t>
    </rPh>
    <rPh sb="61" eb="63">
      <t>カダイ</t>
    </rPh>
    <rPh sb="64" eb="67">
      <t>ホウコクショ</t>
    </rPh>
    <rPh sb="67" eb="69">
      <t>ナイヨウ</t>
    </rPh>
    <rPh sb="72" eb="73">
      <t>エ</t>
    </rPh>
    <rPh sb="82" eb="84">
      <t>コクナイ</t>
    </rPh>
    <rPh sb="84" eb="86">
      <t>センパク</t>
    </rPh>
    <rPh sb="87" eb="89">
      <t>シヨウ</t>
    </rPh>
    <rPh sb="92" eb="94">
      <t>ユウガイ</t>
    </rPh>
    <rPh sb="94" eb="96">
      <t>ブッシツ</t>
    </rPh>
    <rPh sb="97" eb="99">
      <t>ジッタイ</t>
    </rPh>
    <rPh sb="99" eb="101">
      <t>チョウサ</t>
    </rPh>
    <rPh sb="110" eb="112">
      <t>ジョウヤク</t>
    </rPh>
    <rPh sb="113" eb="115">
      <t>コクサイ</t>
    </rPh>
    <rPh sb="115" eb="117">
      <t>ドウコウ</t>
    </rPh>
    <rPh sb="117" eb="119">
      <t>チョウサ</t>
    </rPh>
    <rPh sb="119" eb="120">
      <t>トウ</t>
    </rPh>
    <rPh sb="125" eb="126">
      <t>ドウ</t>
    </rPh>
    <rPh sb="126" eb="129">
      <t>ホウコクショ</t>
    </rPh>
    <rPh sb="138" eb="139">
      <t>ホン</t>
    </rPh>
    <rPh sb="139" eb="141">
      <t>チョウサ</t>
    </rPh>
    <rPh sb="141" eb="144">
      <t>ホウコクショ</t>
    </rPh>
    <rPh sb="145" eb="147">
      <t>コクド</t>
    </rPh>
    <rPh sb="147" eb="150">
      <t>コウツウショウ</t>
    </rPh>
    <rPh sb="151" eb="153">
      <t>キョウユウ</t>
    </rPh>
    <phoneticPr fontId="5"/>
  </si>
  <si>
    <t>成果実績の向上に向け、改善の方向性において示した改善策に着実に取り組み、より効果の高い事業実施や適切な浄化槽整備の重要性等の理解醸成を積極的に進める。また、一社応札の改善に向けた取り組みを年度内に検討、実施することとする。</t>
    <phoneticPr fontId="5"/>
  </si>
  <si>
    <t>令和３年度のガイドライン整備に向け、検討会にてバイオプラスチック等の効果的な導入手法等を検討していく。
また、ガイドラインの普及に向けた具体的な方策案に関する検討を行うことを仕様書に示した。</t>
    <phoneticPr fontId="5"/>
  </si>
  <si>
    <t>効果的な対策集の整備、自治体への普及促進等を継続して進めていく。
１者応札については、年度ごとに業務内容、入札条件を見直す等、適宜対応を図っていく。</t>
    <phoneticPr fontId="5"/>
  </si>
  <si>
    <t>新たな成長推進枠31,351＋事項要求</t>
    <rPh sb="0" eb="1">
      <t>アラ</t>
    </rPh>
    <rPh sb="3" eb="5">
      <t>セイチョウ</t>
    </rPh>
    <rPh sb="5" eb="7">
      <t>スイシン</t>
    </rPh>
    <rPh sb="7" eb="8">
      <t>ワク</t>
    </rPh>
    <phoneticPr fontId="5"/>
  </si>
  <si>
    <t>R2補正
新たな成長推進枠1,000</t>
    <rPh sb="2" eb="4">
      <t>ホセイ</t>
    </rPh>
    <rPh sb="5" eb="6">
      <t>アラ</t>
    </rPh>
    <rPh sb="8" eb="10">
      <t>セイチョウ</t>
    </rPh>
    <rPh sb="10" eb="12">
      <t>スイシン</t>
    </rPh>
    <rPh sb="12" eb="13">
      <t>ワク</t>
    </rPh>
    <phoneticPr fontId="5"/>
  </si>
  <si>
    <t>R2補正
新たな成長推進枠980</t>
    <rPh sb="2" eb="4">
      <t>ホセイ</t>
    </rPh>
    <phoneticPr fontId="5"/>
  </si>
  <si>
    <t>「地域の再エネ主力化・レジリエンス強化促進事業」から名称変更
新たな成長推進枠3,775</t>
    <phoneticPr fontId="5"/>
  </si>
  <si>
    <t>「環境に配慮した再生可能エネルギー導入のための情報整備事業」から名称変更
新たな成長推進枠380</t>
    <phoneticPr fontId="5"/>
  </si>
  <si>
    <t>新たな成長推進枠20,000</t>
    <phoneticPr fontId="5"/>
  </si>
  <si>
    <t>新たな成長推進枠1,000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</si>
</sst>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00"/>
    <numFmt numFmtId="177" formatCode="0000"/>
    <numFmt numFmtId="178" formatCode="_ * #,##0_ ;_ * &quot;▲&quot;#,##0_ ;_ * &quot;-&quot;_ ;_ @_ "/>
    <numFmt numFmtId="179" formatCode="000"/>
    <numFmt numFmtId="180" formatCode="00"/>
    <numFmt numFmtId="181" formatCode="#,##0.000_);[Red]\(#,##0.000\)"/>
    <numFmt numFmtId="182" formatCode="#,##0.000;&quot;▲ &quot;#,##0.000"/>
    <numFmt numFmtId="183" formatCode="0.E+00"/>
    <numFmt numFmtId="184" formatCode="#,##0_);[Red]\(#,##0\)"/>
    <numFmt numFmtId="185" formatCode="#,##0;&quot;▲ &quot;#,##0"/>
    <numFmt numFmtId="186" formatCode="_ * #,##0.0000_ ;_ * &quot;▲&quot;#,##0.0000_ ;_ * &quot;-&quot;_ ;_ @_ "/>
    <numFmt numFmtId="187" formatCode="_ * #,##0.000_ ;_ * &quot;▲&quot;#,##0.000_ ;_ * &quot;-&quot;_ ;_ @_ "/>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6"/>
      <name val="ＭＳ Ｐゴシック"/>
      <family val="2"/>
      <charset val="128"/>
      <scheme val="minor"/>
    </font>
    <font>
      <sz val="9"/>
      <color indexed="8"/>
      <name val="ＭＳ ゴシック"/>
      <family val="3"/>
      <charset val="128"/>
    </font>
    <font>
      <sz val="11"/>
      <color indexed="8"/>
      <name val="ＭＳ ゴシック"/>
      <family val="3"/>
      <charset val="128"/>
    </font>
    <font>
      <sz val="9"/>
      <color indexed="8"/>
      <name val="ＭＳ Ｐゴシック"/>
      <family val="3"/>
      <charset val="128"/>
    </font>
    <font>
      <sz val="11"/>
      <name val="ＭＳ Ｐゴシック"/>
      <family val="3"/>
      <charset val="128"/>
    </font>
    <font>
      <sz val="10.5"/>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00"/>
        <bgColor indexed="64"/>
      </patternFill>
    </fill>
  </fills>
  <borders count="139">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s>
  <cellStyleXfs count="4">
    <xf numFmtId="0" fontId="0" fillId="0" borderId="0"/>
    <xf numFmtId="0" fontId="4" fillId="0" borderId="0">
      <alignment vertical="center"/>
    </xf>
    <xf numFmtId="38" fontId="22" fillId="0" borderId="0" applyFont="0" applyFill="0" applyBorder="0" applyAlignment="0" applyProtection="0">
      <alignment vertical="center"/>
    </xf>
    <xf numFmtId="0" fontId="1" fillId="0" borderId="0">
      <alignment vertical="center"/>
    </xf>
  </cellStyleXfs>
  <cellXfs count="801">
    <xf numFmtId="0" fontId="0" fillId="0" borderId="0" xfId="0"/>
    <xf numFmtId="0" fontId="6" fillId="0" borderId="0" xfId="0" applyFont="1" applyBorder="1"/>
    <xf numFmtId="0" fontId="6" fillId="0" borderId="0" xfId="0" applyFont="1"/>
    <xf numFmtId="0" fontId="6" fillId="0" borderId="1" xfId="0" applyFont="1" applyBorder="1"/>
    <xf numFmtId="177" fontId="6" fillId="0" borderId="2" xfId="0" applyNumberFormat="1" applyFont="1" applyBorder="1" applyAlignment="1">
      <alignment horizontal="center" vertical="center"/>
    </xf>
    <xf numFmtId="0" fontId="6" fillId="0" borderId="3" xfId="0" applyFont="1" applyBorder="1" applyAlignment="1">
      <alignment vertical="center" wrapText="1"/>
    </xf>
    <xf numFmtId="177" fontId="6" fillId="0" borderId="4" xfId="0" applyNumberFormat="1" applyFont="1" applyBorder="1" applyAlignment="1">
      <alignment horizontal="center" vertical="center"/>
    </xf>
    <xf numFmtId="177" fontId="6" fillId="0" borderId="0" xfId="0" applyNumberFormat="1" applyFont="1" applyBorder="1" applyAlignment="1">
      <alignment vertical="center"/>
    </xf>
    <xf numFmtId="0" fontId="6" fillId="0" borderId="0" xfId="0" applyFont="1" applyBorder="1" applyAlignment="1">
      <alignment vertical="center"/>
    </xf>
    <xf numFmtId="3" fontId="6" fillId="0" borderId="0" xfId="0" applyNumberFormat="1" applyFont="1" applyBorder="1" applyAlignment="1">
      <alignment vertical="center" shrinkToFit="1"/>
    </xf>
    <xf numFmtId="0" fontId="6" fillId="0" borderId="0" xfId="0" applyFont="1" applyAlignment="1">
      <alignment vertical="center"/>
    </xf>
    <xf numFmtId="0" fontId="6" fillId="0" borderId="0" xfId="0" applyFont="1" applyAlignment="1">
      <alignment horizontal="right" vertical="center"/>
    </xf>
    <xf numFmtId="0" fontId="6" fillId="0" borderId="1" xfId="0" applyFont="1" applyBorder="1" applyAlignment="1">
      <alignment horizontal="right"/>
    </xf>
    <xf numFmtId="0" fontId="8" fillId="0" borderId="1" xfId="0" applyFont="1" applyBorder="1"/>
    <xf numFmtId="0" fontId="8" fillId="0" borderId="0" xfId="0" applyFont="1" applyAlignment="1">
      <alignment vertical="center"/>
    </xf>
    <xf numFmtId="0" fontId="9" fillId="0" borderId="0" xfId="0" applyFont="1" applyBorder="1"/>
    <xf numFmtId="176" fontId="6" fillId="0" borderId="0" xfId="0" applyNumberFormat="1" applyFont="1"/>
    <xf numFmtId="0" fontId="11" fillId="0" borderId="0" xfId="0" applyFont="1" applyAlignment="1">
      <alignment vertical="center"/>
    </xf>
    <xf numFmtId="176" fontId="6" fillId="0" borderId="0" xfId="0" applyNumberFormat="1" applyFont="1" applyAlignment="1"/>
    <xf numFmtId="0" fontId="6" fillId="0" borderId="0" xfId="0" applyFont="1" applyAlignment="1"/>
    <xf numFmtId="177" fontId="6" fillId="0" borderId="0" xfId="0" applyNumberFormat="1" applyFont="1" applyBorder="1" applyAlignment="1"/>
    <xf numFmtId="0" fontId="6" fillId="0" borderId="6" xfId="0" applyNumberFormat="1" applyFont="1" applyBorder="1" applyAlignment="1">
      <alignment vertical="center" wrapText="1"/>
    </xf>
    <xf numFmtId="0" fontId="6" fillId="0" borderId="8" xfId="0" applyNumberFormat="1" applyFont="1" applyBorder="1" applyAlignment="1">
      <alignment vertical="center" wrapText="1"/>
    </xf>
    <xf numFmtId="0" fontId="10" fillId="0" borderId="0" xfId="0" applyFont="1"/>
    <xf numFmtId="0" fontId="8" fillId="0" borderId="0" xfId="0" applyFont="1"/>
    <xf numFmtId="0" fontId="6" fillId="0" borderId="9"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6" fillId="0" borderId="12" xfId="0" applyNumberFormat="1" applyFont="1" applyBorder="1" applyAlignment="1">
      <alignment horizontal="center" vertical="center" wrapText="1"/>
    </xf>
    <xf numFmtId="0" fontId="6" fillId="0" borderId="13" xfId="0" applyNumberFormat="1" applyFont="1" applyBorder="1" applyAlignment="1">
      <alignment horizontal="center" vertical="center" wrapText="1"/>
    </xf>
    <xf numFmtId="0" fontId="6" fillId="0" borderId="14" xfId="0" applyNumberFormat="1" applyFont="1" applyBorder="1" applyAlignment="1">
      <alignment horizontal="center" vertical="center" wrapText="1"/>
    </xf>
    <xf numFmtId="0" fontId="6" fillId="0" borderId="15" xfId="0" applyFont="1" applyBorder="1" applyAlignment="1">
      <alignment vertical="center" wrapText="1"/>
    </xf>
    <xf numFmtId="0" fontId="6" fillId="0" borderId="0" xfId="0" applyFont="1" applyAlignment="1">
      <alignment horizontal="right"/>
    </xf>
    <xf numFmtId="178" fontId="6" fillId="2" borderId="0" xfId="0" applyNumberFormat="1" applyFont="1" applyFill="1" applyBorder="1" applyAlignment="1">
      <alignment vertical="center" shrinkToFit="1"/>
    </xf>
    <xf numFmtId="178" fontId="6" fillId="2" borderId="6" xfId="0" applyNumberFormat="1" applyFont="1" applyFill="1" applyBorder="1" applyAlignment="1">
      <alignment vertical="center" shrinkToFit="1"/>
    </xf>
    <xf numFmtId="0" fontId="6" fillId="2" borderId="6" xfId="0" applyNumberFormat="1" applyFont="1" applyFill="1" applyBorder="1" applyAlignment="1">
      <alignment vertical="center" wrapText="1"/>
    </xf>
    <xf numFmtId="0" fontId="6" fillId="2" borderId="1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0" xfId="0" applyFont="1" applyFill="1"/>
    <xf numFmtId="0" fontId="6" fillId="0" borderId="0" xfId="0" applyFont="1" applyBorder="1" applyAlignment="1"/>
    <xf numFmtId="0" fontId="11" fillId="0" borderId="0" xfId="0" applyFont="1"/>
    <xf numFmtId="177" fontId="6" fillId="0" borderId="0" xfId="0" applyNumberFormat="1" applyFont="1" applyBorder="1" applyAlignment="1">
      <alignment horizontal="left"/>
    </xf>
    <xf numFmtId="177" fontId="6" fillId="2" borderId="2" xfId="0" applyNumberFormat="1" applyFont="1" applyFill="1" applyBorder="1" applyAlignment="1">
      <alignment horizontal="center" vertical="center"/>
    </xf>
    <xf numFmtId="0" fontId="6" fillId="2" borderId="9" xfId="0" applyNumberFormat="1" applyFont="1" applyFill="1" applyBorder="1" applyAlignment="1">
      <alignment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vertical="center" wrapText="1"/>
    </xf>
    <xf numFmtId="0" fontId="13" fillId="0" borderId="0" xfId="0" applyFont="1" applyBorder="1"/>
    <xf numFmtId="178" fontId="15" fillId="0" borderId="5" xfId="0" applyNumberFormat="1" applyFont="1" applyBorder="1" applyAlignment="1">
      <alignment vertical="center" shrinkToFit="1"/>
    </xf>
    <xf numFmtId="178" fontId="15" fillId="2" borderId="0" xfId="0" applyNumberFormat="1" applyFont="1" applyFill="1" applyBorder="1" applyAlignment="1">
      <alignment vertical="center" shrinkToFit="1"/>
    </xf>
    <xf numFmtId="178" fontId="15" fillId="2" borderId="5" xfId="0" applyNumberFormat="1" applyFont="1" applyFill="1" applyBorder="1" applyAlignment="1">
      <alignment vertical="center" shrinkToFit="1"/>
    </xf>
    <xf numFmtId="3" fontId="15" fillId="2" borderId="5" xfId="0" applyNumberFormat="1" applyFont="1" applyFill="1" applyBorder="1" applyAlignment="1">
      <alignment vertical="center" wrapText="1"/>
    </xf>
    <xf numFmtId="0" fontId="15" fillId="2" borderId="25" xfId="0" applyNumberFormat="1" applyFont="1" applyFill="1" applyBorder="1" applyAlignment="1">
      <alignment horizontal="center" vertical="center" wrapText="1"/>
    </xf>
    <xf numFmtId="0" fontId="15" fillId="2" borderId="26" xfId="0" applyNumberFormat="1" applyFont="1" applyFill="1" applyBorder="1" applyAlignment="1">
      <alignment vertical="center" wrapText="1"/>
    </xf>
    <xf numFmtId="178" fontId="15" fillId="0" borderId="6" xfId="0" applyNumberFormat="1" applyFont="1" applyBorder="1" applyAlignment="1">
      <alignment vertical="center" shrinkToFit="1"/>
    </xf>
    <xf numFmtId="178" fontId="15" fillId="2" borderId="3" xfId="0" applyNumberFormat="1" applyFont="1" applyFill="1" applyBorder="1" applyAlignment="1">
      <alignment vertical="center" shrinkToFit="1"/>
    </xf>
    <xf numFmtId="178" fontId="15" fillId="2" borderId="6" xfId="0" applyNumberFormat="1" applyFont="1" applyFill="1" applyBorder="1" applyAlignment="1">
      <alignment vertical="center" shrinkToFit="1"/>
    </xf>
    <xf numFmtId="3" fontId="15" fillId="2" borderId="6" xfId="0" applyNumberFormat="1" applyFont="1" applyFill="1" applyBorder="1" applyAlignment="1">
      <alignment vertical="center" wrapText="1"/>
    </xf>
    <xf numFmtId="0" fontId="15" fillId="2" borderId="6" xfId="0" applyNumberFormat="1" applyFont="1" applyFill="1" applyBorder="1" applyAlignment="1">
      <alignment horizontal="center" vertical="center" wrapText="1"/>
    </xf>
    <xf numFmtId="0" fontId="15" fillId="2" borderId="6" xfId="0" applyNumberFormat="1" applyFont="1" applyFill="1" applyBorder="1" applyAlignment="1">
      <alignment vertical="center" wrapText="1"/>
    </xf>
    <xf numFmtId="0" fontId="15" fillId="0" borderId="34" xfId="0" applyNumberFormat="1" applyFont="1" applyBorder="1" applyAlignment="1">
      <alignment vertical="center" wrapText="1"/>
    </xf>
    <xf numFmtId="0" fontId="15" fillId="0" borderId="35" xfId="0" applyNumberFormat="1" applyFont="1" applyBorder="1" applyAlignment="1">
      <alignment vertical="center" wrapText="1"/>
    </xf>
    <xf numFmtId="0" fontId="6" fillId="0" borderId="0" xfId="0" applyFont="1" applyBorder="1" applyAlignment="1">
      <alignment horizontal="right"/>
    </xf>
    <xf numFmtId="0" fontId="15" fillId="3" borderId="7" xfId="0" applyFont="1" applyFill="1" applyBorder="1" applyAlignment="1">
      <alignment horizontal="right" vertical="center" wrapText="1"/>
    </xf>
    <xf numFmtId="0" fontId="15" fillId="3" borderId="1" xfId="0" applyFont="1" applyFill="1" applyBorder="1" applyAlignment="1">
      <alignment horizontal="right" vertical="center" wrapText="1"/>
    </xf>
    <xf numFmtId="0" fontId="15" fillId="2" borderId="39" xfId="0" applyFont="1" applyFill="1" applyBorder="1" applyAlignment="1">
      <alignment horizontal="center" vertical="center"/>
    </xf>
    <xf numFmtId="0" fontId="6" fillId="4" borderId="40" xfId="0" applyFont="1" applyFill="1" applyBorder="1" applyAlignment="1">
      <alignment horizontal="center" vertical="center"/>
    </xf>
    <xf numFmtId="0" fontId="6" fillId="4" borderId="41" xfId="0" applyFont="1" applyFill="1" applyBorder="1" applyAlignment="1">
      <alignment horizontal="center" vertical="center" wrapText="1"/>
    </xf>
    <xf numFmtId="0" fontId="6" fillId="4" borderId="41" xfId="0" applyFont="1" applyFill="1" applyBorder="1" applyAlignment="1">
      <alignment horizontal="left" vertical="center"/>
    </xf>
    <xf numFmtId="0" fontId="6" fillId="4" borderId="41" xfId="0" applyFont="1" applyFill="1" applyBorder="1" applyAlignment="1">
      <alignment horizontal="center" vertical="center"/>
    </xf>
    <xf numFmtId="0" fontId="0" fillId="4" borderId="41" xfId="0" applyFont="1" applyFill="1" applyBorder="1" applyAlignment="1">
      <alignment horizontal="center" vertical="center"/>
    </xf>
    <xf numFmtId="3" fontId="15" fillId="2" borderId="42" xfId="0" applyNumberFormat="1" applyFont="1" applyFill="1" applyBorder="1" applyAlignment="1">
      <alignment vertical="center" wrapText="1"/>
    </xf>
    <xf numFmtId="0" fontId="6" fillId="0" borderId="0" xfId="0" applyFont="1" applyBorder="1" applyAlignment="1">
      <alignment horizontal="center" vertical="center"/>
    </xf>
    <xf numFmtId="0" fontId="17" fillId="4" borderId="4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6" fillId="4" borderId="45" xfId="0" applyFont="1" applyFill="1" applyBorder="1" applyAlignment="1">
      <alignment horizontal="center" vertical="center"/>
    </xf>
    <xf numFmtId="0" fontId="6" fillId="2" borderId="0" xfId="0" applyFont="1" applyFill="1" applyBorder="1" applyAlignment="1">
      <alignment horizontal="center" vertical="center"/>
    </xf>
    <xf numFmtId="3" fontId="6" fillId="2" borderId="0" xfId="0" applyNumberFormat="1" applyFont="1" applyFill="1" applyBorder="1" applyAlignment="1">
      <alignment horizontal="center" vertical="center" wrapText="1"/>
    </xf>
    <xf numFmtId="3" fontId="6" fillId="0" borderId="0" xfId="0" applyNumberFormat="1" applyFont="1" applyBorder="1" applyAlignment="1">
      <alignment horizontal="center" vertical="center" shrinkToFit="1"/>
    </xf>
    <xf numFmtId="177" fontId="6" fillId="0" borderId="0" xfId="0" applyNumberFormat="1" applyFont="1" applyBorder="1" applyAlignment="1">
      <alignment horizontal="left" vertical="center"/>
    </xf>
    <xf numFmtId="0" fontId="6" fillId="0" borderId="0" xfId="0" applyNumberFormat="1" applyFont="1" applyBorder="1" applyAlignment="1">
      <alignment horizontal="center" vertical="center"/>
    </xf>
    <xf numFmtId="0" fontId="6" fillId="0" borderId="6" xfId="0" applyFont="1" applyBorder="1" applyAlignment="1">
      <alignment horizontal="center" vertical="center"/>
    </xf>
    <xf numFmtId="0" fontId="6" fillId="0" borderId="6"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41" xfId="0" applyFont="1" applyFill="1" applyBorder="1" applyAlignment="1">
      <alignment horizontal="left" vertical="center"/>
    </xf>
    <xf numFmtId="0" fontId="12" fillId="4" borderId="41" xfId="0" applyFont="1" applyFill="1" applyBorder="1" applyAlignment="1">
      <alignment horizontal="center" vertical="center"/>
    </xf>
    <xf numFmtId="0" fontId="12" fillId="4" borderId="41" xfId="0" applyFont="1" applyFill="1" applyBorder="1" applyAlignment="1">
      <alignment horizontal="center" vertical="center" wrapText="1"/>
    </xf>
    <xf numFmtId="0" fontId="12" fillId="4" borderId="47" xfId="0" applyFont="1" applyFill="1" applyBorder="1" applyAlignment="1">
      <alignment horizontal="center" vertical="center" wrapText="1"/>
    </xf>
    <xf numFmtId="0" fontId="12" fillId="4" borderId="46" xfId="0" applyFont="1" applyFill="1" applyBorder="1" applyAlignment="1">
      <alignment horizontal="center" vertical="center"/>
    </xf>
    <xf numFmtId="0" fontId="12" fillId="0" borderId="6" xfId="0" applyFont="1" applyBorder="1" applyAlignment="1">
      <alignment vertical="center" wrapText="1"/>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12" fillId="0" borderId="6" xfId="0" applyNumberFormat="1" applyFont="1" applyBorder="1" applyAlignment="1">
      <alignment vertical="center" wrapText="1"/>
    </xf>
    <xf numFmtId="3" fontId="12" fillId="2" borderId="6" xfId="0" applyNumberFormat="1" applyFont="1" applyFill="1" applyBorder="1" applyAlignment="1">
      <alignment horizontal="center" vertical="center" wrapText="1"/>
    </xf>
    <xf numFmtId="3" fontId="12" fillId="2" borderId="6" xfId="0" applyNumberFormat="1" applyFont="1" applyFill="1" applyBorder="1" applyAlignment="1">
      <alignment vertical="center" wrapText="1"/>
    </xf>
    <xf numFmtId="178" fontId="12" fillId="2" borderId="9" xfId="0" applyNumberFormat="1" applyFont="1" applyFill="1" applyBorder="1" applyAlignment="1">
      <alignment vertical="center" shrinkToFit="1"/>
    </xf>
    <xf numFmtId="0" fontId="12" fillId="2" borderId="6" xfId="0" applyNumberFormat="1" applyFont="1" applyFill="1" applyBorder="1" applyAlignment="1">
      <alignment horizontal="center" vertical="center" wrapText="1"/>
    </xf>
    <xf numFmtId="0" fontId="12" fillId="2" borderId="6" xfId="0" applyNumberFormat="1" applyFont="1" applyFill="1" applyBorder="1" applyAlignment="1">
      <alignment vertical="center" wrapText="1"/>
    </xf>
    <xf numFmtId="0" fontId="12" fillId="0" borderId="9" xfId="0" applyNumberFormat="1" applyFont="1" applyBorder="1" applyAlignment="1">
      <alignment vertical="center" wrapText="1"/>
    </xf>
    <xf numFmtId="0" fontId="12" fillId="0" borderId="9" xfId="0" applyFont="1" applyBorder="1" applyAlignment="1">
      <alignment vertical="center" wrapText="1"/>
    </xf>
    <xf numFmtId="0" fontId="12" fillId="0" borderId="9" xfId="0" applyFont="1" applyBorder="1" applyAlignment="1">
      <alignment horizontal="center" vertical="center" wrapText="1"/>
    </xf>
    <xf numFmtId="0" fontId="12" fillId="4" borderId="3" xfId="0" applyNumberFormat="1" applyFont="1" applyFill="1" applyBorder="1" applyAlignment="1">
      <alignment vertical="center" wrapText="1"/>
    </xf>
    <xf numFmtId="3" fontId="12" fillId="4" borderId="3" xfId="0" applyNumberFormat="1" applyFont="1" applyFill="1" applyBorder="1" applyAlignment="1">
      <alignment horizontal="center" vertical="center" wrapText="1"/>
    </xf>
    <xf numFmtId="3" fontId="12" fillId="4" borderId="3" xfId="0" applyNumberFormat="1" applyFont="1" applyFill="1" applyBorder="1" applyAlignment="1">
      <alignment vertical="center" wrapText="1"/>
    </xf>
    <xf numFmtId="0" fontId="12" fillId="4" borderId="3"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3" xfId="0" applyFont="1" applyFill="1" applyBorder="1" applyAlignment="1">
      <alignment horizontal="center" vertical="center"/>
    </xf>
    <xf numFmtId="0" fontId="12" fillId="4" borderId="13" xfId="0" applyFont="1" applyFill="1" applyBorder="1" applyAlignment="1">
      <alignment horizontal="center" vertical="center"/>
    </xf>
    <xf numFmtId="0" fontId="12" fillId="0" borderId="16" xfId="0" applyNumberFormat="1" applyFont="1" applyBorder="1" applyAlignment="1">
      <alignment vertical="center" wrapText="1"/>
    </xf>
    <xf numFmtId="0" fontId="12" fillId="0" borderId="21" xfId="0" applyNumberFormat="1" applyFont="1" applyBorder="1" applyAlignment="1">
      <alignment vertical="center" wrapText="1"/>
    </xf>
    <xf numFmtId="0" fontId="12" fillId="0" borderId="21" xfId="0" applyFont="1" applyBorder="1" applyAlignment="1">
      <alignment vertical="center" wrapText="1"/>
    </xf>
    <xf numFmtId="178" fontId="12" fillId="2" borderId="17" xfId="0" applyNumberFormat="1" applyFont="1" applyFill="1" applyBorder="1" applyAlignment="1">
      <alignment vertical="center" shrinkToFit="1"/>
    </xf>
    <xf numFmtId="178" fontId="12" fillId="2" borderId="18" xfId="0" applyNumberFormat="1" applyFont="1" applyFill="1" applyBorder="1" applyAlignment="1">
      <alignment vertical="center" shrinkToFit="1"/>
    </xf>
    <xf numFmtId="178" fontId="12" fillId="2" borderId="52" xfId="0" applyNumberFormat="1" applyFont="1" applyFill="1" applyBorder="1" applyAlignment="1">
      <alignment vertical="center" shrinkToFit="1"/>
    </xf>
    <xf numFmtId="178" fontId="12" fillId="2" borderId="21" xfId="0" applyNumberFormat="1" applyFont="1" applyFill="1" applyBorder="1" applyAlignment="1">
      <alignment vertical="center" shrinkToFit="1"/>
    </xf>
    <xf numFmtId="178" fontId="12" fillId="2" borderId="53" xfId="0" applyNumberFormat="1" applyFont="1" applyFill="1" applyBorder="1" applyAlignment="1">
      <alignment vertical="center" shrinkToFit="1"/>
    </xf>
    <xf numFmtId="0" fontId="12" fillId="4" borderId="47"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left" vertical="center"/>
    </xf>
    <xf numFmtId="177" fontId="12" fillId="0" borderId="20" xfId="0" applyNumberFormat="1" applyFont="1" applyBorder="1" applyAlignment="1">
      <alignment horizontal="center" vertical="center"/>
    </xf>
    <xf numFmtId="0" fontId="12" fillId="0" borderId="16" xfId="0" applyFont="1" applyBorder="1" applyAlignment="1">
      <alignment horizontal="center" vertical="center"/>
    </xf>
    <xf numFmtId="0" fontId="12" fillId="0" borderId="44" xfId="0" applyFont="1" applyBorder="1" applyAlignment="1">
      <alignment horizontal="center" vertical="center"/>
    </xf>
    <xf numFmtId="0" fontId="12" fillId="2" borderId="17"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8" xfId="0" applyFont="1" applyFill="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6" fillId="0" borderId="0" xfId="0" applyFont="1" applyFill="1" applyAlignment="1"/>
    <xf numFmtId="0" fontId="6" fillId="0" borderId="0" xfId="0" applyFont="1" applyFill="1" applyBorder="1" applyAlignment="1"/>
    <xf numFmtId="0" fontId="6" fillId="0" borderId="0" xfId="0" applyFont="1" applyFill="1"/>
    <xf numFmtId="0" fontId="6" fillId="0" borderId="0" xfId="0" applyFont="1" applyAlignment="1">
      <alignment horizontal="left" vertical="center"/>
    </xf>
    <xf numFmtId="0" fontId="6" fillId="0" borderId="6" xfId="0" applyNumberFormat="1" applyFont="1" applyBorder="1" applyAlignment="1">
      <alignment horizontal="left" vertical="center" wrapText="1"/>
    </xf>
    <xf numFmtId="0" fontId="6" fillId="0" borderId="8" xfId="0" applyNumberFormat="1" applyFont="1" applyBorder="1" applyAlignment="1">
      <alignment horizontal="left" vertical="center" wrapText="1"/>
    </xf>
    <xf numFmtId="0" fontId="6" fillId="0" borderId="5" xfId="0" applyNumberFormat="1" applyFont="1" applyBorder="1" applyAlignment="1">
      <alignment horizontal="left" vertical="center"/>
    </xf>
    <xf numFmtId="0" fontId="6" fillId="0" borderId="6" xfId="0" applyNumberFormat="1" applyFont="1" applyBorder="1" applyAlignment="1">
      <alignment horizontal="left" vertical="center"/>
    </xf>
    <xf numFmtId="0" fontId="6" fillId="0" borderId="7" xfId="0" applyNumberFormat="1" applyFont="1" applyBorder="1" applyAlignment="1">
      <alignment horizontal="left" vertical="center"/>
    </xf>
    <xf numFmtId="0"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6" xfId="0" applyNumberFormat="1" applyFont="1" applyBorder="1" applyAlignment="1">
      <alignment horizontal="left" vertical="center" wrapText="1" shrinkToFit="1"/>
    </xf>
    <xf numFmtId="0" fontId="6" fillId="0" borderId="8" xfId="0" applyNumberFormat="1" applyFont="1" applyBorder="1" applyAlignment="1">
      <alignment horizontal="left" vertical="center" wrapText="1" shrinkToFit="1"/>
    </xf>
    <xf numFmtId="3" fontId="12" fillId="2" borderId="16" xfId="0" applyNumberFormat="1" applyFont="1" applyFill="1" applyBorder="1" applyAlignment="1">
      <alignment horizontal="left" vertical="top" wrapText="1"/>
    </xf>
    <xf numFmtId="177" fontId="6" fillId="0" borderId="0" xfId="0" applyNumberFormat="1" applyFont="1" applyFill="1" applyBorder="1" applyAlignment="1">
      <alignment horizontal="left" vertical="center"/>
    </xf>
    <xf numFmtId="177" fontId="15" fillId="0" borderId="0" xfId="0" applyNumberFormat="1" applyFont="1" applyFill="1" applyBorder="1" applyAlignment="1">
      <alignment horizontal="center" vertical="center"/>
    </xf>
    <xf numFmtId="178" fontId="6" fillId="0" borderId="0" xfId="0" applyNumberFormat="1" applyFont="1" applyFill="1" applyBorder="1" applyAlignment="1">
      <alignment vertical="center" shrinkToFit="1"/>
    </xf>
    <xf numFmtId="0" fontId="15" fillId="0" borderId="0" xfId="0" applyFont="1" applyFill="1" applyBorder="1" applyAlignment="1">
      <alignment horizontal="center" vertical="center"/>
    </xf>
    <xf numFmtId="178" fontId="6" fillId="0" borderId="0" xfId="0" applyNumberFormat="1" applyFont="1" applyFill="1" applyBorder="1" applyAlignment="1">
      <alignment horizontal="center" vertical="center" shrinkToFit="1"/>
    </xf>
    <xf numFmtId="3" fontId="6" fillId="0" borderId="0"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shrinkToFit="1"/>
    </xf>
    <xf numFmtId="177" fontId="6" fillId="0" borderId="0" xfId="0" applyNumberFormat="1" applyFont="1" applyFill="1" applyBorder="1" applyAlignment="1"/>
    <xf numFmtId="177" fontId="6" fillId="0" borderId="0" xfId="0" applyNumberFormat="1" applyFont="1" applyFill="1" applyBorder="1" applyAlignment="1">
      <alignment horizontal="left"/>
    </xf>
    <xf numFmtId="3" fontId="6" fillId="0" borderId="0" xfId="0" applyNumberFormat="1" applyFont="1" applyFill="1" applyBorder="1" applyAlignment="1">
      <alignment vertical="center" shrinkToFit="1"/>
    </xf>
    <xf numFmtId="0" fontId="6" fillId="0" borderId="0" xfId="0" applyFont="1" applyFill="1" applyBorder="1" applyAlignment="1">
      <alignment vertical="center"/>
    </xf>
    <xf numFmtId="0" fontId="17" fillId="5" borderId="74"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6" fillId="0" borderId="1" xfId="0" applyFont="1" applyBorder="1" applyAlignment="1"/>
    <xf numFmtId="0" fontId="6" fillId="0" borderId="9" xfId="0" applyFont="1" applyBorder="1" applyAlignment="1">
      <alignment horizontal="center" vertical="center"/>
    </xf>
    <xf numFmtId="0" fontId="6" fillId="0" borderId="9" xfId="0" applyFont="1" applyFill="1" applyBorder="1" applyAlignment="1">
      <alignment horizontal="center" vertical="center"/>
    </xf>
    <xf numFmtId="0" fontId="4" fillId="0" borderId="0" xfId="1">
      <alignment vertical="center"/>
    </xf>
    <xf numFmtId="0" fontId="4" fillId="0" borderId="0" xfId="1" applyAlignment="1">
      <alignment horizontal="center" vertical="center"/>
    </xf>
    <xf numFmtId="0" fontId="4" fillId="0" borderId="6" xfId="1" applyBorder="1" applyAlignment="1">
      <alignment horizontal="center" vertical="center"/>
    </xf>
    <xf numFmtId="49" fontId="4" fillId="0" borderId="6" xfId="1" applyNumberFormat="1" applyBorder="1" applyAlignment="1">
      <alignment horizontal="center" vertical="center"/>
    </xf>
    <xf numFmtId="0" fontId="6" fillId="0" borderId="9" xfId="0" applyFont="1" applyFill="1" applyBorder="1" applyAlignment="1">
      <alignment vertical="center" wrapText="1"/>
    </xf>
    <xf numFmtId="0" fontId="6" fillId="0" borderId="28" xfId="0" applyFont="1" applyFill="1" applyBorder="1" applyAlignment="1">
      <alignment vertical="center" wrapText="1"/>
    </xf>
    <xf numFmtId="0" fontId="6" fillId="0" borderId="28"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0" fontId="0" fillId="0" borderId="11" xfId="0" applyNumberFormat="1" applyFont="1" applyFill="1" applyBorder="1" applyAlignment="1" applyProtection="1">
      <alignment vertical="center" wrapText="1"/>
      <protection locked="0"/>
    </xf>
    <xf numFmtId="0" fontId="6" fillId="0" borderId="0" xfId="0" applyFont="1" applyAlignment="1">
      <alignment vertical="center"/>
    </xf>
    <xf numFmtId="0" fontId="8" fillId="0" borderId="1" xfId="0" applyFont="1" applyBorder="1" applyAlignment="1">
      <alignment vertical="center"/>
    </xf>
    <xf numFmtId="0" fontId="12" fillId="0" borderId="6" xfId="0" applyFont="1" applyFill="1" applyBorder="1" applyAlignment="1">
      <alignment horizontal="center" vertical="center" wrapText="1"/>
    </xf>
    <xf numFmtId="181" fontId="6" fillId="0" borderId="0" xfId="0" applyNumberFormat="1" applyFont="1"/>
    <xf numFmtId="181" fontId="6" fillId="0" borderId="0" xfId="0" applyNumberFormat="1" applyFont="1" applyBorder="1" applyAlignment="1">
      <alignment vertical="center" shrinkToFit="1"/>
    </xf>
    <xf numFmtId="181" fontId="6" fillId="0" borderId="0" xfId="0" applyNumberFormat="1" applyFont="1" applyBorder="1"/>
    <xf numFmtId="181" fontId="12" fillId="4" borderId="41" xfId="0" applyNumberFormat="1" applyFont="1" applyFill="1" applyBorder="1" applyAlignment="1">
      <alignment horizontal="center" vertical="center" wrapText="1"/>
    </xf>
    <xf numFmtId="181" fontId="12" fillId="2" borderId="16" xfId="0" applyNumberFormat="1" applyFont="1" applyFill="1" applyBorder="1" applyAlignment="1">
      <alignment vertical="center" shrinkToFit="1"/>
    </xf>
    <xf numFmtId="182" fontId="6" fillId="0" borderId="0" xfId="0" applyNumberFormat="1" applyFont="1"/>
    <xf numFmtId="182" fontId="6" fillId="0" borderId="0" xfId="0" applyNumberFormat="1" applyFont="1" applyBorder="1"/>
    <xf numFmtId="182" fontId="12" fillId="5" borderId="38" xfId="0" applyNumberFormat="1" applyFont="1" applyFill="1" applyBorder="1" applyAlignment="1">
      <alignment horizontal="center" vertical="center" wrapText="1"/>
    </xf>
    <xf numFmtId="182" fontId="12" fillId="5" borderId="5" xfId="0" applyNumberFormat="1" applyFont="1" applyFill="1" applyBorder="1" applyAlignment="1">
      <alignment horizontal="center" vertical="center" wrapText="1"/>
    </xf>
    <xf numFmtId="182" fontId="12" fillId="5" borderId="7" xfId="0" applyNumberFormat="1" applyFont="1" applyFill="1" applyBorder="1" applyAlignment="1">
      <alignment horizontal="right" vertical="center" wrapText="1"/>
    </xf>
    <xf numFmtId="182" fontId="12" fillId="5" borderId="1" xfId="0" applyNumberFormat="1" applyFont="1" applyFill="1" applyBorder="1" applyAlignment="1">
      <alignment horizontal="right" vertical="center" wrapText="1"/>
    </xf>
    <xf numFmtId="182" fontId="6" fillId="0" borderId="0" xfId="0" applyNumberFormat="1" applyFont="1" applyBorder="1" applyAlignment="1">
      <alignment vertical="center" shrinkToFit="1"/>
    </xf>
    <xf numFmtId="182" fontId="6" fillId="2" borderId="0" xfId="0" applyNumberFormat="1" applyFont="1" applyFill="1" applyBorder="1" applyAlignment="1">
      <alignment vertical="center" shrinkToFit="1"/>
    </xf>
    <xf numFmtId="0" fontId="12" fillId="0" borderId="19" xfId="0" applyNumberFormat="1" applyFont="1" applyFill="1" applyBorder="1" applyAlignment="1">
      <alignment vertical="center" wrapText="1"/>
    </xf>
    <xf numFmtId="0" fontId="12" fillId="0" borderId="9" xfId="0" applyNumberFormat="1" applyFont="1" applyFill="1" applyBorder="1" applyAlignment="1">
      <alignment vertical="center" wrapText="1"/>
    </xf>
    <xf numFmtId="0" fontId="12" fillId="4" borderId="41" xfId="0" applyFont="1" applyFill="1" applyBorder="1" applyAlignment="1">
      <alignment vertical="center"/>
    </xf>
    <xf numFmtId="0" fontId="12" fillId="4" borderId="3" xfId="0" applyFont="1" applyFill="1" applyBorder="1" applyAlignment="1">
      <alignment vertical="center" wrapText="1"/>
    </xf>
    <xf numFmtId="0" fontId="12" fillId="0" borderId="6"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27" xfId="0" applyFont="1" applyFill="1" applyBorder="1" applyAlignment="1">
      <alignment vertical="center" wrapText="1"/>
    </xf>
    <xf numFmtId="0" fontId="12" fillId="0" borderId="9" xfId="0" applyFont="1" applyFill="1" applyBorder="1" applyAlignment="1">
      <alignment vertical="center" wrapText="1"/>
    </xf>
    <xf numFmtId="0" fontId="12" fillId="0" borderId="6" xfId="0" applyNumberFormat="1" applyFont="1" applyFill="1" applyBorder="1" applyAlignment="1">
      <alignment vertical="center" wrapText="1"/>
    </xf>
    <xf numFmtId="0" fontId="12" fillId="4" borderId="3" xfId="0" applyNumberFormat="1" applyFont="1" applyFill="1" applyBorder="1" applyAlignment="1">
      <alignment vertical="center"/>
    </xf>
    <xf numFmtId="0" fontId="6" fillId="3" borderId="9" xfId="0" applyFont="1" applyFill="1" applyBorder="1" applyAlignment="1">
      <alignment vertical="center" wrapText="1"/>
    </xf>
    <xf numFmtId="0" fontId="6" fillId="3" borderId="28" xfId="0" applyFont="1" applyFill="1" applyBorder="1" applyAlignment="1">
      <alignment vertical="center" wrapText="1"/>
    </xf>
    <xf numFmtId="0" fontId="6" fillId="3" borderId="28" xfId="0" applyFont="1" applyFill="1" applyBorder="1" applyAlignment="1">
      <alignment horizontal="center" vertical="center" wrapText="1"/>
    </xf>
    <xf numFmtId="0" fontId="12" fillId="3" borderId="27" xfId="0" applyFont="1" applyFill="1" applyBorder="1" applyAlignment="1">
      <alignment vertical="center" wrapText="1"/>
    </xf>
    <xf numFmtId="0" fontId="12" fillId="3" borderId="6"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13" xfId="0" applyFont="1" applyFill="1" applyBorder="1" applyAlignment="1">
      <alignment horizontal="center" vertical="center"/>
    </xf>
    <xf numFmtId="0" fontId="6" fillId="0" borderId="3" xfId="0" applyFont="1" applyFill="1" applyBorder="1" applyAlignment="1">
      <alignment vertical="center" wrapText="1"/>
    </xf>
    <xf numFmtId="177" fontId="12" fillId="0" borderId="2" xfId="0" applyNumberFormat="1" applyFont="1" applyFill="1" applyBorder="1" applyAlignment="1">
      <alignment horizontal="center" vertical="center"/>
    </xf>
    <xf numFmtId="177" fontId="12" fillId="0" borderId="29" xfId="0" applyNumberFormat="1" applyFont="1" applyFill="1" applyBorder="1" applyAlignment="1">
      <alignment horizontal="center" vertical="center"/>
    </xf>
    <xf numFmtId="0" fontId="12" fillId="0" borderId="27" xfId="0" applyNumberFormat="1" applyFont="1" applyFill="1" applyBorder="1" applyAlignment="1">
      <alignment vertical="center" wrapText="1"/>
    </xf>
    <xf numFmtId="0" fontId="12" fillId="0" borderId="19" xfId="0" applyFont="1" applyFill="1" applyBorder="1" applyAlignment="1">
      <alignment horizontal="center" vertical="center" wrapText="1"/>
    </xf>
    <xf numFmtId="0" fontId="12" fillId="0" borderId="19" xfId="0" applyFont="1" applyFill="1" applyBorder="1" applyAlignment="1">
      <alignment vertical="center" wrapText="1"/>
    </xf>
    <xf numFmtId="0" fontId="12" fillId="0" borderId="52" xfId="0" applyNumberFormat="1" applyFont="1" applyFill="1" applyBorder="1" applyAlignment="1">
      <alignment vertical="center" wrapText="1"/>
    </xf>
    <xf numFmtId="0" fontId="12" fillId="0" borderId="43" xfId="0" applyNumberFormat="1" applyFont="1" applyFill="1" applyBorder="1" applyAlignment="1">
      <alignment vertical="center" wrapText="1"/>
    </xf>
    <xf numFmtId="0" fontId="12" fillId="0" borderId="43" xfId="0" applyFont="1" applyFill="1" applyBorder="1" applyAlignment="1">
      <alignment horizontal="center" vertical="center" wrapText="1"/>
    </xf>
    <xf numFmtId="177" fontId="6" fillId="0" borderId="40" xfId="0" applyNumberFormat="1" applyFont="1" applyFill="1" applyBorder="1" applyAlignment="1">
      <alignment horizontal="center" vertical="center"/>
    </xf>
    <xf numFmtId="0" fontId="6" fillId="0" borderId="42" xfId="0" applyNumberFormat="1" applyFont="1" applyFill="1" applyBorder="1" applyAlignment="1">
      <alignment horizontal="left" vertical="center" wrapText="1" shrinkToFit="1"/>
    </xf>
    <xf numFmtId="0" fontId="6" fillId="0" borderId="42" xfId="0" applyNumberFormat="1" applyFont="1" applyFill="1" applyBorder="1" applyAlignment="1">
      <alignment horizontal="left" vertical="center" wrapText="1"/>
    </xf>
    <xf numFmtId="0" fontId="6" fillId="0" borderId="41" xfId="0" applyFont="1" applyFill="1" applyBorder="1" applyAlignment="1">
      <alignment vertical="center" wrapText="1"/>
    </xf>
    <xf numFmtId="0" fontId="6" fillId="0" borderId="47" xfId="0" applyNumberFormat="1" applyFont="1" applyFill="1" applyBorder="1" applyAlignment="1">
      <alignment horizontal="center" vertical="center" wrapText="1"/>
    </xf>
    <xf numFmtId="0" fontId="6" fillId="0" borderId="42" xfId="0" applyNumberFormat="1" applyFont="1" applyFill="1" applyBorder="1" applyAlignment="1">
      <alignment vertical="center" wrapText="1"/>
    </xf>
    <xf numFmtId="0" fontId="6" fillId="0" borderId="59" xfId="0" applyNumberFormat="1" applyFont="1" applyFill="1" applyBorder="1" applyAlignment="1">
      <alignment horizontal="center" vertical="center" wrapText="1"/>
    </xf>
    <xf numFmtId="0" fontId="6" fillId="0" borderId="46" xfId="0" applyNumberFormat="1" applyFont="1" applyFill="1" applyBorder="1" applyAlignment="1">
      <alignment horizontal="center" vertical="center" wrapText="1"/>
    </xf>
    <xf numFmtId="0" fontId="6" fillId="0" borderId="0" xfId="0" applyFont="1" applyFill="1" applyAlignment="1">
      <alignment vertical="center"/>
    </xf>
    <xf numFmtId="177"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left" vertical="center" wrapText="1" shrinkToFit="1"/>
    </xf>
    <xf numFmtId="0" fontId="6" fillId="0" borderId="6" xfId="0" applyNumberFormat="1" applyFont="1" applyFill="1" applyBorder="1" applyAlignment="1">
      <alignment horizontal="left" vertical="center" wrapText="1"/>
    </xf>
    <xf numFmtId="0" fontId="6" fillId="0" borderId="9" xfId="0" quotePrefix="1" applyNumberFormat="1" applyFont="1" applyFill="1" applyBorder="1" applyAlignment="1">
      <alignment horizontal="center" vertical="center" wrapText="1"/>
    </xf>
    <xf numFmtId="0" fontId="6" fillId="0" borderId="6" xfId="0" applyNumberFormat="1" applyFont="1" applyFill="1" applyBorder="1" applyAlignment="1">
      <alignment vertical="center" wrapText="1"/>
    </xf>
    <xf numFmtId="0" fontId="6" fillId="0" borderId="11" xfId="0" quotePrefix="1"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181" fontId="6" fillId="0" borderId="0" xfId="0" applyNumberFormat="1" applyFont="1" applyAlignment="1">
      <alignment vertical="center"/>
    </xf>
    <xf numFmtId="0" fontId="6" fillId="0" borderId="0" xfId="0" applyFont="1" applyAlignment="1">
      <alignment horizontal="left"/>
    </xf>
    <xf numFmtId="0" fontId="6" fillId="0" borderId="1" xfId="0" applyFont="1" applyBorder="1" applyAlignment="1">
      <alignment horizontal="left"/>
    </xf>
    <xf numFmtId="0" fontId="17" fillId="4" borderId="41" xfId="0" applyFont="1" applyFill="1" applyBorder="1" applyAlignment="1">
      <alignment horizontal="left" vertical="center"/>
    </xf>
    <xf numFmtId="0" fontId="12" fillId="0" borderId="19"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2" fillId="0" borderId="9" xfId="0" applyFont="1" applyBorder="1" applyAlignment="1">
      <alignment horizontal="left" vertical="center" wrapText="1"/>
    </xf>
    <xf numFmtId="0" fontId="17" fillId="4" borderId="3" xfId="0" applyFont="1" applyFill="1" applyBorder="1" applyAlignment="1">
      <alignment horizontal="left" vertical="center"/>
    </xf>
    <xf numFmtId="0" fontId="12" fillId="0" borderId="21" xfId="0" applyFont="1" applyBorder="1" applyAlignment="1">
      <alignment horizontal="left" vertical="center" wrapText="1"/>
    </xf>
    <xf numFmtId="3" fontId="12" fillId="0" borderId="6" xfId="0" applyNumberFormat="1" applyFont="1" applyFill="1" applyBorder="1" applyAlignment="1">
      <alignment horizontal="center" vertical="center" wrapText="1"/>
    </xf>
    <xf numFmtId="3" fontId="12" fillId="0" borderId="6" xfId="0" applyNumberFormat="1" applyFont="1" applyFill="1" applyBorder="1" applyAlignment="1">
      <alignment vertical="center" wrapText="1"/>
    </xf>
    <xf numFmtId="0" fontId="12" fillId="0" borderId="6" xfId="0" applyNumberFormat="1" applyFont="1" applyFill="1" applyBorder="1" applyAlignment="1">
      <alignment horizontal="center" vertical="center" wrapText="1"/>
    </xf>
    <xf numFmtId="0" fontId="12" fillId="0" borderId="6" xfId="0" applyFont="1" applyFill="1" applyBorder="1" applyAlignment="1">
      <alignment vertical="center" wrapText="1"/>
    </xf>
    <xf numFmtId="185" fontId="12" fillId="0" borderId="6" xfId="0" applyNumberFormat="1" applyFont="1" applyFill="1" applyBorder="1" applyAlignment="1">
      <alignment vertical="center" shrinkToFit="1"/>
    </xf>
    <xf numFmtId="185" fontId="6" fillId="0" borderId="0" xfId="0" applyNumberFormat="1" applyFont="1"/>
    <xf numFmtId="185" fontId="6" fillId="0" borderId="1" xfId="0" applyNumberFormat="1" applyFont="1" applyBorder="1"/>
    <xf numFmtId="185" fontId="6" fillId="0" borderId="0" xfId="0" applyNumberFormat="1" applyFont="1" applyBorder="1"/>
    <xf numFmtId="185" fontId="12" fillId="4" borderId="41" xfId="0" applyNumberFormat="1" applyFont="1" applyFill="1" applyBorder="1" applyAlignment="1">
      <alignment horizontal="center" vertical="center"/>
    </xf>
    <xf numFmtId="185" fontId="12" fillId="4" borderId="41" xfId="0" applyNumberFormat="1" applyFont="1" applyFill="1" applyBorder="1" applyAlignment="1">
      <alignment horizontal="center" vertical="center" wrapText="1"/>
    </xf>
    <xf numFmtId="185" fontId="19" fillId="0" borderId="6" xfId="0" applyNumberFormat="1" applyFont="1" applyFill="1" applyBorder="1" applyAlignment="1">
      <alignment vertical="center" shrinkToFit="1"/>
    </xf>
    <xf numFmtId="185" fontId="12" fillId="0" borderId="6" xfId="0" applyNumberFormat="1" applyFont="1" applyBorder="1" applyAlignment="1">
      <alignment vertical="center" shrinkToFit="1"/>
    </xf>
    <xf numFmtId="185" fontId="12" fillId="0" borderId="25" xfId="0" applyNumberFormat="1" applyFont="1" applyFill="1" applyBorder="1" applyAlignment="1">
      <alignment vertical="center" shrinkToFit="1"/>
    </xf>
    <xf numFmtId="185" fontId="12" fillId="4" borderId="3" xfId="0" applyNumberFormat="1" applyFont="1" applyFill="1" applyBorder="1" applyAlignment="1">
      <alignment vertical="center" shrinkToFit="1"/>
    </xf>
    <xf numFmtId="185" fontId="12" fillId="0" borderId="16" xfId="0" applyNumberFormat="1" applyFont="1" applyBorder="1" applyAlignment="1">
      <alignment vertical="center" shrinkToFit="1"/>
    </xf>
    <xf numFmtId="185" fontId="12" fillId="0" borderId="22" xfId="0" applyNumberFormat="1" applyFont="1" applyBorder="1" applyAlignment="1">
      <alignment vertical="center" shrinkToFit="1"/>
    </xf>
    <xf numFmtId="185" fontId="12" fillId="0" borderId="23" xfId="0" applyNumberFormat="1" applyFont="1" applyBorder="1" applyAlignment="1">
      <alignment vertical="center" shrinkToFit="1"/>
    </xf>
    <xf numFmtId="185" fontId="12" fillId="0" borderId="25" xfId="0" applyNumberFormat="1" applyFont="1" applyBorder="1" applyAlignment="1">
      <alignment vertical="center" shrinkToFit="1"/>
    </xf>
    <xf numFmtId="185" fontId="12" fillId="0" borderId="7" xfId="0" applyNumberFormat="1" applyFont="1" applyBorder="1" applyAlignment="1">
      <alignment vertical="center" shrinkToFit="1"/>
    </xf>
    <xf numFmtId="185" fontId="6" fillId="0" borderId="0" xfId="0" applyNumberFormat="1" applyFont="1" applyBorder="1" applyAlignment="1">
      <alignment vertical="center" shrinkToFit="1"/>
    </xf>
    <xf numFmtId="185" fontId="6" fillId="2" borderId="0" xfId="0" applyNumberFormat="1" applyFont="1" applyFill="1" applyBorder="1" applyAlignment="1">
      <alignment vertical="center" shrinkToFit="1"/>
    </xf>
    <xf numFmtId="185" fontId="6" fillId="2" borderId="0" xfId="0" applyNumberFormat="1" applyFont="1" applyFill="1"/>
    <xf numFmtId="185" fontId="8" fillId="0" borderId="0" xfId="0" applyNumberFormat="1" applyFont="1"/>
    <xf numFmtId="185" fontId="12" fillId="6" borderId="5" xfId="0" applyNumberFormat="1" applyFont="1" applyFill="1" applyBorder="1" applyAlignment="1">
      <alignment horizontal="center" vertical="center" wrapText="1"/>
    </xf>
    <xf numFmtId="185" fontId="12" fillId="6" borderId="7" xfId="0" applyNumberFormat="1" applyFont="1" applyFill="1" applyBorder="1" applyAlignment="1">
      <alignment horizontal="right" vertical="center" wrapText="1"/>
    </xf>
    <xf numFmtId="185" fontId="12" fillId="4" borderId="41" xfId="0" applyNumberFormat="1" applyFont="1" applyFill="1" applyBorder="1" applyAlignment="1">
      <alignment horizontal="right" vertical="center" wrapText="1"/>
    </xf>
    <xf numFmtId="0" fontId="19" fillId="0" borderId="27" xfId="0" applyNumberFormat="1" applyFont="1" applyFill="1" applyBorder="1" applyAlignment="1">
      <alignment vertical="center" wrapText="1"/>
    </xf>
    <xf numFmtId="185" fontId="21" fillId="0" borderId="25" xfId="0" applyNumberFormat="1" applyFont="1" applyFill="1" applyBorder="1" applyAlignment="1">
      <alignment vertical="center" shrinkToFit="1"/>
    </xf>
    <xf numFmtId="185" fontId="19" fillId="0" borderId="27" xfId="0" applyNumberFormat="1" applyFont="1" applyFill="1" applyBorder="1" applyAlignment="1">
      <alignment vertical="center" shrinkToFit="1"/>
    </xf>
    <xf numFmtId="185" fontId="19" fillId="3" borderId="3" xfId="0" applyNumberFormat="1" applyFont="1" applyFill="1" applyBorder="1" applyAlignment="1">
      <alignment horizontal="center" vertical="center" wrapText="1"/>
    </xf>
    <xf numFmtId="0" fontId="20" fillId="0" borderId="6" xfId="0" applyNumberFormat="1"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Fill="1" applyAlignment="1">
      <alignment horizontal="center" vertical="center"/>
    </xf>
    <xf numFmtId="179" fontId="12" fillId="3" borderId="2" xfId="0" applyNumberFormat="1" applyFont="1" applyFill="1" applyBorder="1" applyAlignment="1">
      <alignment horizontal="center" vertical="center"/>
    </xf>
    <xf numFmtId="0" fontId="12" fillId="3" borderId="3" xfId="0" applyNumberFormat="1" applyFont="1" applyFill="1" applyBorder="1" applyAlignment="1">
      <alignment vertical="center" wrapText="1"/>
    </xf>
    <xf numFmtId="185" fontId="12" fillId="3" borderId="3" xfId="0" applyNumberFormat="1" applyFont="1" applyFill="1" applyBorder="1" applyAlignment="1">
      <alignment vertical="center" shrinkToFit="1"/>
    </xf>
    <xf numFmtId="3" fontId="12" fillId="3" borderId="3" xfId="0" applyNumberFormat="1" applyFont="1" applyFill="1" applyBorder="1" applyAlignment="1">
      <alignment horizontal="center" vertical="center" wrapText="1"/>
    </xf>
    <xf numFmtId="3" fontId="12" fillId="3" borderId="3" xfId="0" applyNumberFormat="1" applyFont="1" applyFill="1" applyBorder="1" applyAlignment="1">
      <alignment vertical="center" wrapText="1"/>
    </xf>
    <xf numFmtId="0" fontId="12" fillId="3" borderId="3" xfId="0" applyNumberFormat="1" applyFont="1" applyFill="1" applyBorder="1" applyAlignment="1">
      <alignment horizontal="center" vertical="center" wrapText="1"/>
    </xf>
    <xf numFmtId="0" fontId="12" fillId="3" borderId="3" xfId="0" applyFont="1" applyFill="1" applyBorder="1" applyAlignment="1">
      <alignment vertical="center" wrapText="1"/>
    </xf>
    <xf numFmtId="0" fontId="12" fillId="3" borderId="3" xfId="0" applyFont="1" applyFill="1" applyBorder="1" applyAlignment="1">
      <alignment horizontal="center" vertical="center" wrapText="1"/>
    </xf>
    <xf numFmtId="0" fontId="12" fillId="3" borderId="3" xfId="0" applyNumberFormat="1" applyFont="1" applyFill="1" applyBorder="1" applyAlignment="1">
      <alignment vertical="center"/>
    </xf>
    <xf numFmtId="0" fontId="6" fillId="7" borderId="0" xfId="0" applyFont="1" applyFill="1"/>
    <xf numFmtId="179" fontId="12" fillId="0" borderId="2" xfId="0" applyNumberFormat="1" applyFont="1" applyFill="1" applyBorder="1" applyAlignment="1">
      <alignment horizontal="center" vertical="center"/>
    </xf>
    <xf numFmtId="0" fontId="12" fillId="0" borderId="25" xfId="0" applyNumberFormat="1" applyFont="1" applyFill="1" applyBorder="1" applyAlignment="1">
      <alignment vertical="center" wrapText="1"/>
    </xf>
    <xf numFmtId="185" fontId="12" fillId="0" borderId="3" xfId="0" applyNumberFormat="1" applyFont="1" applyFill="1" applyBorder="1" applyAlignment="1">
      <alignment vertical="center" shrinkToFit="1"/>
    </xf>
    <xf numFmtId="179" fontId="15" fillId="0" borderId="24" xfId="0" applyNumberFormat="1" applyFont="1" applyBorder="1" applyAlignment="1">
      <alignment horizontal="center" vertical="center" shrinkToFit="1"/>
    </xf>
    <xf numFmtId="179" fontId="15" fillId="0" borderId="2" xfId="0" applyNumberFormat="1" applyFont="1" applyBorder="1" applyAlignment="1">
      <alignment horizontal="center" vertical="center" shrinkToFit="1"/>
    </xf>
    <xf numFmtId="38" fontId="6" fillId="0" borderId="0" xfId="2" applyFont="1" applyAlignment="1"/>
    <xf numFmtId="3" fontId="12" fillId="2" borderId="25" xfId="0" applyNumberFormat="1" applyFont="1" applyFill="1" applyBorder="1" applyAlignment="1">
      <alignment horizontal="center" vertical="center" wrapText="1"/>
    </xf>
    <xf numFmtId="3" fontId="12" fillId="2" borderId="27" xfId="0" applyNumberFormat="1" applyFont="1" applyFill="1" applyBorder="1" applyAlignment="1">
      <alignment horizontal="center" vertical="center" wrapText="1"/>
    </xf>
    <xf numFmtId="185" fontId="12" fillId="2" borderId="6" xfId="0" applyNumberFormat="1" applyFont="1" applyFill="1" applyBorder="1" applyAlignment="1">
      <alignment vertical="center" shrinkToFit="1"/>
    </xf>
    <xf numFmtId="185" fontId="12" fillId="2" borderId="3" xfId="0" applyNumberFormat="1" applyFont="1" applyFill="1" applyBorder="1" applyAlignment="1">
      <alignment vertical="center" shrinkToFit="1"/>
    </xf>
    <xf numFmtId="178" fontId="12" fillId="2" borderId="6" xfId="0" applyNumberFormat="1" applyFont="1" applyFill="1" applyBorder="1" applyAlignment="1">
      <alignment vertical="center" wrapText="1" shrinkToFit="1"/>
    </xf>
    <xf numFmtId="178" fontId="12" fillId="0" borderId="6" xfId="0" applyNumberFormat="1" applyFont="1" applyFill="1" applyBorder="1" applyAlignment="1">
      <alignment vertical="center" wrapText="1" shrinkToFit="1"/>
    </xf>
    <xf numFmtId="178" fontId="12" fillId="3" borderId="3" xfId="0" applyNumberFormat="1" applyFont="1" applyFill="1" applyBorder="1" applyAlignment="1">
      <alignment vertical="center" wrapText="1" shrinkToFit="1"/>
    </xf>
    <xf numFmtId="178" fontId="12" fillId="4" borderId="3" xfId="0" applyNumberFormat="1" applyFont="1" applyFill="1" applyBorder="1" applyAlignment="1">
      <alignment vertical="center" wrapText="1" shrinkToFit="1"/>
    </xf>
    <xf numFmtId="186" fontId="12" fillId="0" borderId="6" xfId="0" applyNumberFormat="1" applyFont="1" applyFill="1" applyBorder="1" applyAlignment="1">
      <alignment vertical="center" wrapText="1"/>
    </xf>
    <xf numFmtId="0" fontId="15" fillId="3" borderId="5"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6" fillId="4" borderId="138" xfId="0" applyFont="1" applyFill="1" applyBorder="1" applyAlignment="1">
      <alignment horizontal="center" vertical="center"/>
    </xf>
    <xf numFmtId="0" fontId="6" fillId="4" borderId="51" xfId="0" applyFont="1" applyFill="1" applyBorder="1" applyAlignment="1">
      <alignment horizontal="left" vertical="center"/>
    </xf>
    <xf numFmtId="0" fontId="6" fillId="4" borderId="51" xfId="0" applyFont="1" applyFill="1" applyBorder="1" applyAlignment="1">
      <alignment horizontal="center" vertical="center" wrapText="1"/>
    </xf>
    <xf numFmtId="0" fontId="6" fillId="4" borderId="51" xfId="0" applyFont="1" applyFill="1" applyBorder="1" applyAlignment="1">
      <alignment horizontal="center" vertical="center"/>
    </xf>
    <xf numFmtId="0" fontId="6" fillId="4" borderId="41" xfId="0" applyNumberFormat="1" applyFont="1" applyFill="1" applyBorder="1" applyAlignment="1">
      <alignment horizontal="center" vertical="center" wrapText="1"/>
    </xf>
    <xf numFmtId="0" fontId="6" fillId="4" borderId="51" xfId="0" applyNumberFormat="1" applyFont="1" applyFill="1" applyBorder="1" applyAlignment="1">
      <alignment horizontal="center" vertical="center" wrapText="1"/>
    </xf>
    <xf numFmtId="187" fontId="6" fillId="2" borderId="23" xfId="0" applyNumberFormat="1" applyFont="1" applyFill="1" applyBorder="1" applyAlignment="1">
      <alignment horizontal="center" vertical="center"/>
    </xf>
    <xf numFmtId="178" fontId="15" fillId="0" borderId="30" xfId="0" applyNumberFormat="1" applyFont="1" applyBorder="1" applyAlignment="1">
      <alignment vertical="center" shrinkToFit="1"/>
    </xf>
    <xf numFmtId="178" fontId="15" fillId="2" borderId="31" xfId="0" applyNumberFormat="1" applyFont="1" applyFill="1" applyBorder="1" applyAlignment="1">
      <alignment vertical="center" shrinkToFit="1"/>
    </xf>
    <xf numFmtId="178" fontId="15" fillId="2" borderId="30" xfId="0" applyNumberFormat="1" applyFont="1" applyFill="1" applyBorder="1" applyAlignment="1">
      <alignment vertical="center" shrinkToFit="1"/>
    </xf>
    <xf numFmtId="178" fontId="15" fillId="2" borderId="33" xfId="0" applyNumberFormat="1" applyFont="1" applyFill="1" applyBorder="1" applyAlignment="1">
      <alignment vertical="center" shrinkToFit="1"/>
    </xf>
    <xf numFmtId="178" fontId="15" fillId="2" borderId="32" xfId="0" applyNumberFormat="1" applyFont="1" applyFill="1" applyBorder="1" applyAlignment="1">
      <alignment vertical="center" shrinkToFit="1"/>
    </xf>
    <xf numFmtId="178" fontId="15" fillId="2" borderId="30" xfId="0" applyNumberFormat="1" applyFont="1" applyFill="1" applyBorder="1" applyAlignment="1">
      <alignment horizontal="center" vertical="center" shrinkToFit="1"/>
    </xf>
    <xf numFmtId="3" fontId="15" fillId="2" borderId="33" xfId="0" applyNumberFormat="1" applyFont="1" applyFill="1" applyBorder="1" applyAlignment="1">
      <alignment horizontal="center" vertical="center" wrapText="1"/>
    </xf>
    <xf numFmtId="3" fontId="15" fillId="0" borderId="37" xfId="0" applyNumberFormat="1" applyFont="1" applyBorder="1" applyAlignment="1">
      <alignment horizontal="center" vertical="center" shrinkToFit="1"/>
    </xf>
    <xf numFmtId="186" fontId="12" fillId="0" borderId="6" xfId="0" applyNumberFormat="1" applyFont="1" applyFill="1" applyBorder="1" applyAlignment="1">
      <alignment horizontal="center" vertical="center" wrapText="1"/>
    </xf>
    <xf numFmtId="38" fontId="12" fillId="2" borderId="6" xfId="0" applyNumberFormat="1" applyFont="1" applyFill="1" applyBorder="1" applyAlignment="1">
      <alignment vertical="center" shrinkToFit="1"/>
    </xf>
    <xf numFmtId="38" fontId="12" fillId="2" borderId="25" xfId="0" applyNumberFormat="1" applyFont="1" applyFill="1" applyBorder="1" applyAlignment="1">
      <alignment vertical="center" shrinkToFit="1"/>
    </xf>
    <xf numFmtId="38" fontId="12" fillId="2" borderId="27" xfId="0" applyNumberFormat="1" applyFont="1" applyFill="1" applyBorder="1" applyAlignment="1">
      <alignment vertical="center" shrinkToFit="1"/>
    </xf>
    <xf numFmtId="38" fontId="12" fillId="4" borderId="3"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6" xfId="0" applyFont="1" applyBorder="1"/>
    <xf numFmtId="0" fontId="6" fillId="2" borderId="6" xfId="0" applyNumberFormat="1" applyFont="1" applyFill="1" applyBorder="1" applyAlignment="1">
      <alignment horizontal="center" vertical="center" wrapText="1"/>
    </xf>
    <xf numFmtId="0" fontId="12" fillId="0" borderId="6" xfId="0" applyNumberFormat="1" applyFont="1" applyFill="1" applyBorder="1" applyAlignment="1">
      <alignment vertical="center" wrapText="1" shrinkToFit="1"/>
    </xf>
    <xf numFmtId="184" fontId="12" fillId="0" borderId="3" xfId="0" applyNumberFormat="1" applyFont="1" applyFill="1" applyBorder="1" applyAlignment="1">
      <alignment vertical="center" wrapText="1" shrinkToFit="1"/>
    </xf>
    <xf numFmtId="0" fontId="0" fillId="4" borderId="51" xfId="0" applyFont="1" applyFill="1" applyBorder="1" applyAlignment="1">
      <alignment vertical="center"/>
    </xf>
    <xf numFmtId="0" fontId="6" fillId="0" borderId="0" xfId="0" applyFont="1" applyAlignment="1">
      <alignment vertical="center"/>
    </xf>
    <xf numFmtId="0" fontId="6" fillId="0" borderId="0" xfId="0" applyFont="1" applyBorder="1" applyAlignment="1">
      <alignment horizontal="right" vertical="center"/>
    </xf>
    <xf numFmtId="0" fontId="12" fillId="4" borderId="47" xfId="0" applyFont="1" applyFill="1" applyBorder="1" applyAlignment="1">
      <alignment horizontal="right" vertical="center" wrapText="1"/>
    </xf>
    <xf numFmtId="178" fontId="12" fillId="0" borderId="6" xfId="0" applyNumberFormat="1" applyFont="1" applyFill="1" applyBorder="1" applyAlignment="1">
      <alignment horizontal="right" vertical="center" shrinkToFit="1"/>
    </xf>
    <xf numFmtId="178" fontId="12" fillId="3" borderId="3" xfId="0" applyNumberFormat="1" applyFont="1" applyFill="1" applyBorder="1" applyAlignment="1">
      <alignment horizontal="right" vertical="center" shrinkToFit="1"/>
    </xf>
    <xf numFmtId="178" fontId="12" fillId="4" borderId="3" xfId="0" applyNumberFormat="1" applyFont="1" applyFill="1" applyBorder="1" applyAlignment="1">
      <alignment horizontal="right" vertical="center" shrinkToFit="1"/>
    </xf>
    <xf numFmtId="178" fontId="12" fillId="2" borderId="6" xfId="0" applyNumberFormat="1" applyFont="1" applyFill="1" applyBorder="1" applyAlignment="1">
      <alignment horizontal="right" vertical="center" shrinkToFit="1"/>
    </xf>
    <xf numFmtId="185" fontId="12" fillId="0" borderId="22" xfId="0" applyNumberFormat="1" applyFont="1" applyBorder="1" applyAlignment="1">
      <alignment horizontal="right" vertical="center" shrinkToFit="1"/>
    </xf>
    <xf numFmtId="185" fontId="12" fillId="0" borderId="6" xfId="0" applyNumberFormat="1" applyFont="1" applyBorder="1" applyAlignment="1">
      <alignment horizontal="right" vertical="center" shrinkToFit="1"/>
    </xf>
    <xf numFmtId="185" fontId="12" fillId="0" borderId="23" xfId="0" applyNumberFormat="1" applyFont="1" applyBorder="1" applyAlignment="1">
      <alignment horizontal="right" vertical="center" shrinkToFit="1"/>
    </xf>
    <xf numFmtId="178" fontId="6" fillId="2" borderId="0" xfId="0" applyNumberFormat="1" applyFont="1" applyFill="1" applyBorder="1" applyAlignment="1">
      <alignment horizontal="right" vertical="center" shrinkToFit="1"/>
    </xf>
    <xf numFmtId="3" fontId="6" fillId="0" borderId="0" xfId="0" applyNumberFormat="1" applyFont="1" applyBorder="1" applyAlignment="1">
      <alignment horizontal="right" vertical="center" shrinkToFit="1"/>
    </xf>
    <xf numFmtId="38" fontId="6" fillId="0" borderId="0" xfId="2" applyFont="1" applyAlignment="1">
      <alignment horizontal="right" vertical="center"/>
    </xf>
    <xf numFmtId="185" fontId="12" fillId="0" borderId="22" xfId="0" applyNumberFormat="1" applyFont="1" applyBorder="1" applyAlignment="1">
      <alignment vertical="center"/>
    </xf>
    <xf numFmtId="185" fontId="12" fillId="0" borderId="6" xfId="0" applyNumberFormat="1" applyFont="1" applyBorder="1" applyAlignment="1">
      <alignment vertical="center"/>
    </xf>
    <xf numFmtId="185" fontId="12" fillId="0" borderId="23" xfId="0" applyNumberFormat="1" applyFont="1" applyBorder="1" applyAlignment="1">
      <alignment vertical="center"/>
    </xf>
    <xf numFmtId="184" fontId="12" fillId="2" borderId="22" xfId="0" applyNumberFormat="1" applyFont="1" applyFill="1" applyBorder="1" applyAlignment="1">
      <alignment vertical="center"/>
    </xf>
    <xf numFmtId="184" fontId="12" fillId="2" borderId="6" xfId="0" applyNumberFormat="1" applyFont="1" applyFill="1" applyBorder="1" applyAlignment="1">
      <alignment vertical="center"/>
    </xf>
    <xf numFmtId="184" fontId="12" fillId="2" borderId="23" xfId="0" applyNumberFormat="1" applyFont="1" applyFill="1" applyBorder="1" applyAlignment="1">
      <alignment vertical="center"/>
    </xf>
    <xf numFmtId="184" fontId="20" fillId="0" borderId="0" xfId="0" applyNumberFormat="1" applyFont="1" applyFill="1" applyBorder="1" applyAlignment="1">
      <alignment vertical="center" shrinkToFit="1"/>
    </xf>
    <xf numFmtId="184" fontId="20" fillId="0" borderId="5" xfId="0" applyNumberFormat="1" applyFont="1" applyFill="1" applyBorder="1" applyAlignment="1">
      <alignment vertical="center" shrinkToFit="1"/>
    </xf>
    <xf numFmtId="184" fontId="20" fillId="0" borderId="6" xfId="0" applyNumberFormat="1" applyFont="1" applyFill="1" applyBorder="1" applyAlignment="1">
      <alignment vertical="center" shrinkToFit="1"/>
    </xf>
    <xf numFmtId="184" fontId="20" fillId="0" borderId="3" xfId="0" applyNumberFormat="1" applyFont="1" applyFill="1" applyBorder="1" applyAlignment="1">
      <alignment vertical="center" shrinkToFit="1"/>
    </xf>
    <xf numFmtId="184" fontId="6" fillId="0" borderId="6" xfId="0" applyNumberFormat="1" applyFont="1" applyFill="1" applyBorder="1" applyAlignment="1">
      <alignment vertical="center" shrinkToFit="1"/>
    </xf>
    <xf numFmtId="181" fontId="6" fillId="2" borderId="0" xfId="0" applyNumberFormat="1" applyFont="1" applyFill="1" applyBorder="1" applyAlignment="1">
      <alignment vertical="center" shrinkToFit="1"/>
    </xf>
    <xf numFmtId="184" fontId="20" fillId="0" borderId="42" xfId="0" applyNumberFormat="1" applyFont="1" applyFill="1" applyBorder="1" applyAlignment="1">
      <alignment vertical="center" shrinkToFit="1"/>
    </xf>
    <xf numFmtId="184" fontId="6" fillId="0" borderId="42" xfId="0" applyNumberFormat="1" applyFont="1" applyFill="1" applyBorder="1" applyAlignment="1">
      <alignment vertical="center" shrinkToFit="1"/>
    </xf>
    <xf numFmtId="184" fontId="6" fillId="0" borderId="3" xfId="0" applyNumberFormat="1" applyFont="1" applyFill="1" applyBorder="1" applyAlignment="1">
      <alignment vertical="center" shrinkToFit="1"/>
    </xf>
    <xf numFmtId="184" fontId="6" fillId="0" borderId="8" xfId="0" applyNumberFormat="1" applyFont="1" applyBorder="1" applyAlignment="1">
      <alignment vertical="center" shrinkToFit="1"/>
    </xf>
    <xf numFmtId="184" fontId="6" fillId="2" borderId="8" xfId="0" applyNumberFormat="1" applyFont="1" applyFill="1" applyBorder="1" applyAlignment="1">
      <alignment vertical="center" shrinkToFit="1"/>
    </xf>
    <xf numFmtId="184" fontId="6" fillId="0" borderId="5" xfId="0" applyNumberFormat="1" applyFont="1" applyBorder="1" applyAlignment="1">
      <alignment vertical="center" shrinkToFit="1"/>
    </xf>
    <xf numFmtId="184" fontId="6" fillId="0" borderId="6" xfId="0" applyNumberFormat="1" applyFont="1" applyBorder="1" applyAlignment="1">
      <alignment vertical="center" shrinkToFit="1"/>
    </xf>
    <xf numFmtId="184" fontId="6" fillId="0" borderId="7" xfId="0" applyNumberFormat="1" applyFont="1" applyBorder="1" applyAlignment="1">
      <alignment vertical="center" shrinkToFit="1"/>
    </xf>
    <xf numFmtId="185" fontId="12" fillId="2" borderId="25" xfId="0" applyNumberFormat="1" applyFont="1" applyFill="1" applyBorder="1" applyAlignment="1">
      <alignment vertical="center" shrinkToFit="1"/>
    </xf>
    <xf numFmtId="185" fontId="12" fillId="2" borderId="38" xfId="0" applyNumberFormat="1" applyFont="1" applyFill="1" applyBorder="1" applyAlignment="1">
      <alignment vertical="center" shrinkToFit="1"/>
    </xf>
    <xf numFmtId="185" fontId="12" fillId="2" borderId="16" xfId="0" applyNumberFormat="1" applyFont="1" applyFill="1" applyBorder="1" applyAlignment="1">
      <alignment vertical="center" shrinkToFit="1"/>
    </xf>
    <xf numFmtId="185" fontId="12" fillId="2" borderId="8" xfId="0" applyNumberFormat="1" applyFont="1" applyFill="1" applyBorder="1" applyAlignment="1">
      <alignment vertical="center" shrinkToFit="1"/>
    </xf>
    <xf numFmtId="185" fontId="12" fillId="0" borderId="9" xfId="0" applyNumberFormat="1" applyFont="1" applyFill="1" applyBorder="1" applyAlignment="1">
      <alignment vertical="center" wrapText="1"/>
    </xf>
    <xf numFmtId="186" fontId="12" fillId="0" borderId="6" xfId="0" applyNumberFormat="1" applyFont="1" applyFill="1" applyBorder="1" applyAlignment="1">
      <alignment horizontal="left" vertical="center" wrapText="1"/>
    </xf>
    <xf numFmtId="0" fontId="6" fillId="0" borderId="3" xfId="0" applyFont="1" applyFill="1" applyBorder="1" applyAlignment="1">
      <alignment horizontal="center" vertical="center" wrapText="1"/>
    </xf>
    <xf numFmtId="0" fontId="15" fillId="0" borderId="6" xfId="0" applyNumberFormat="1" applyFont="1" applyFill="1" applyBorder="1" applyAlignment="1">
      <alignment horizontal="center" vertical="center" wrapText="1"/>
    </xf>
    <xf numFmtId="177" fontId="12" fillId="0" borderId="26" xfId="0" applyNumberFormat="1" applyFont="1" applyBorder="1" applyAlignment="1">
      <alignment horizontal="center" vertical="center"/>
    </xf>
    <xf numFmtId="177" fontId="12" fillId="0" borderId="12" xfId="0" applyNumberFormat="1" applyFont="1" applyBorder="1" applyAlignment="1">
      <alignment horizontal="center" vertical="center"/>
    </xf>
    <xf numFmtId="177" fontId="12" fillId="0" borderId="48" xfId="0" applyNumberFormat="1" applyFont="1" applyBorder="1" applyAlignment="1">
      <alignment horizontal="center" vertical="center"/>
    </xf>
    <xf numFmtId="177" fontId="12" fillId="0" borderId="49" xfId="0" applyNumberFormat="1" applyFont="1" applyBorder="1" applyAlignment="1">
      <alignment horizontal="center" vertical="center"/>
    </xf>
    <xf numFmtId="0" fontId="10" fillId="0" borderId="0" xfId="0" applyFont="1" applyBorder="1" applyAlignment="1">
      <alignment horizontal="center"/>
    </xf>
    <xf numFmtId="185" fontId="12" fillId="6" borderId="38" xfId="0" applyNumberFormat="1" applyFont="1" applyFill="1" applyBorder="1" applyAlignment="1">
      <alignment horizontal="center" vertical="center" wrapText="1"/>
    </xf>
    <xf numFmtId="177" fontId="6" fillId="0" borderId="0" xfId="0" applyNumberFormat="1" applyFont="1" applyBorder="1" applyAlignment="1">
      <alignment horizontal="center" vertical="center"/>
    </xf>
    <xf numFmtId="178" fontId="12" fillId="0" borderId="6" xfId="0" applyNumberFormat="1" applyFont="1" applyFill="1" applyBorder="1" applyAlignment="1">
      <alignment vertical="center" shrinkToFit="1"/>
    </xf>
    <xf numFmtId="185" fontId="6" fillId="0" borderId="0" xfId="2" applyNumberFormat="1" applyFont="1" applyAlignment="1">
      <alignment horizontal="right" vertical="center"/>
    </xf>
    <xf numFmtId="185" fontId="6" fillId="0" borderId="0" xfId="2" applyNumberFormat="1" applyFont="1" applyAlignment="1"/>
    <xf numFmtId="178" fontId="15" fillId="2" borderId="5" xfId="0" applyNumberFormat="1" applyFont="1" applyFill="1" applyBorder="1" applyAlignment="1">
      <alignment horizontal="right" vertical="center" shrinkToFit="1"/>
    </xf>
    <xf numFmtId="178" fontId="15" fillId="0" borderId="6" xfId="0" applyNumberFormat="1" applyFont="1" applyFill="1" applyBorder="1" applyAlignment="1">
      <alignment horizontal="right" vertical="center" shrinkToFit="1"/>
    </xf>
    <xf numFmtId="178" fontId="6" fillId="2" borderId="22" xfId="0" applyNumberFormat="1" applyFont="1" applyFill="1" applyBorder="1" applyAlignment="1">
      <alignment horizontal="center" vertical="center"/>
    </xf>
    <xf numFmtId="178" fontId="6" fillId="2" borderId="6" xfId="0" applyNumberFormat="1" applyFont="1" applyFill="1" applyBorder="1" applyAlignment="1">
      <alignment horizontal="center" vertical="center"/>
    </xf>
    <xf numFmtId="177" fontId="23" fillId="0" borderId="0" xfId="0" applyNumberFormat="1" applyFont="1" applyFill="1" applyBorder="1" applyAlignment="1" applyProtection="1">
      <alignment vertical="center" wrapText="1"/>
      <protection locked="0"/>
    </xf>
    <xf numFmtId="0" fontId="12" fillId="5" borderId="74" xfId="0" applyFont="1" applyFill="1" applyBorder="1" applyAlignment="1">
      <alignment horizontal="center" vertical="center" wrapText="1"/>
    </xf>
    <xf numFmtId="177" fontId="6" fillId="0" borderId="3" xfId="0" applyNumberFormat="1" applyFont="1" applyFill="1" applyBorder="1" applyAlignment="1" applyProtection="1">
      <alignment vertical="center" wrapText="1"/>
      <protection locked="0"/>
    </xf>
    <xf numFmtId="180" fontId="6" fillId="0" borderId="11" xfId="0" applyNumberFormat="1" applyFont="1" applyFill="1" applyBorder="1" applyAlignment="1" applyProtection="1">
      <alignment vertical="center" wrapText="1"/>
      <protection locked="0"/>
    </xf>
    <xf numFmtId="183" fontId="12" fillId="0" borderId="6" xfId="0" applyNumberFormat="1" applyFont="1" applyFill="1" applyBorder="1" applyAlignment="1">
      <alignment vertical="center" wrapText="1"/>
    </xf>
    <xf numFmtId="177" fontId="6" fillId="3" borderId="3" xfId="0" applyNumberFormat="1" applyFont="1" applyFill="1" applyBorder="1" applyAlignment="1" applyProtection="1">
      <alignment vertical="center" wrapText="1"/>
      <protection locked="0"/>
    </xf>
    <xf numFmtId="180" fontId="6" fillId="3" borderId="11" xfId="0" applyNumberFormat="1" applyFont="1" applyFill="1" applyBorder="1" applyAlignment="1" applyProtection="1">
      <alignment vertical="center" wrapText="1"/>
      <protection locked="0"/>
    </xf>
    <xf numFmtId="179" fontId="12" fillId="0" borderId="136" xfId="0" applyNumberFormat="1" applyFont="1" applyFill="1" applyBorder="1" applyAlignment="1">
      <alignment horizontal="center" vertical="center"/>
    </xf>
    <xf numFmtId="179" fontId="12" fillId="0" borderId="137" xfId="0" applyNumberFormat="1" applyFont="1" applyFill="1" applyBorder="1" applyAlignment="1">
      <alignment horizontal="center" vertical="center"/>
    </xf>
    <xf numFmtId="0" fontId="12" fillId="0" borderId="27" xfId="0" applyNumberFormat="1" applyFont="1" applyBorder="1" applyAlignment="1">
      <alignment vertical="center" wrapText="1"/>
    </xf>
    <xf numFmtId="0" fontId="12" fillId="0" borderId="25" xfId="0" applyNumberFormat="1" applyFont="1" applyBorder="1" applyAlignment="1">
      <alignment vertical="center" wrapText="1"/>
    </xf>
    <xf numFmtId="0" fontId="12" fillId="2" borderId="27" xfId="0" applyNumberFormat="1" applyFont="1" applyFill="1" applyBorder="1" applyAlignment="1">
      <alignment horizontal="center" vertical="center" wrapText="1"/>
    </xf>
    <xf numFmtId="0" fontId="12" fillId="2" borderId="25" xfId="0" applyNumberFormat="1" applyFont="1" applyFill="1" applyBorder="1" applyAlignment="1">
      <alignment horizontal="center" vertical="center" wrapText="1"/>
    </xf>
    <xf numFmtId="3" fontId="12" fillId="2" borderId="27" xfId="0" applyNumberFormat="1" applyFont="1" applyFill="1" applyBorder="1" applyAlignment="1">
      <alignment vertical="center" wrapText="1"/>
    </xf>
    <xf numFmtId="3" fontId="12" fillId="2" borderId="25" xfId="0" applyNumberFormat="1" applyFont="1" applyFill="1" applyBorder="1" applyAlignment="1">
      <alignment vertical="center" wrapText="1"/>
    </xf>
    <xf numFmtId="0" fontId="12" fillId="0" borderId="27"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2" borderId="27" xfId="0" applyNumberFormat="1" applyFont="1" applyFill="1" applyBorder="1" applyAlignment="1">
      <alignment vertical="center" wrapText="1"/>
    </xf>
    <xf numFmtId="0" fontId="12" fillId="2" borderId="25" xfId="0" applyNumberFormat="1" applyFont="1" applyFill="1" applyBorder="1" applyAlignment="1">
      <alignment vertical="center" wrapText="1"/>
    </xf>
    <xf numFmtId="178" fontId="12" fillId="2" borderId="27" xfId="0" applyNumberFormat="1" applyFont="1" applyFill="1" applyBorder="1" applyAlignment="1">
      <alignment vertical="center" wrapText="1" shrinkToFit="1"/>
    </xf>
    <xf numFmtId="178" fontId="12" fillId="2" borderId="25" xfId="0" applyNumberFormat="1" applyFont="1" applyFill="1" applyBorder="1" applyAlignment="1">
      <alignment vertical="center" wrapText="1" shrinkToFit="1"/>
    </xf>
    <xf numFmtId="0" fontId="12" fillId="0" borderId="27" xfId="0" applyNumberFormat="1" applyFont="1" applyBorder="1" applyAlignment="1">
      <alignment horizontal="center" vertical="center" wrapText="1"/>
    </xf>
    <xf numFmtId="0" fontId="12" fillId="0" borderId="25" xfId="0" applyNumberFormat="1" applyFont="1" applyBorder="1" applyAlignment="1">
      <alignment horizontal="center" vertical="center" wrapText="1"/>
    </xf>
    <xf numFmtId="178" fontId="12" fillId="0" borderId="27" xfId="0" applyNumberFormat="1" applyFont="1" applyFill="1" applyBorder="1" applyAlignment="1">
      <alignment vertical="center" wrapText="1" shrinkToFit="1"/>
    </xf>
    <xf numFmtId="178" fontId="12" fillId="0" borderId="25" xfId="0" applyNumberFormat="1" applyFont="1" applyFill="1" applyBorder="1" applyAlignment="1">
      <alignment vertical="center" wrapText="1" shrinkToFit="1"/>
    </xf>
    <xf numFmtId="186" fontId="12" fillId="0" borderId="27" xfId="0" applyNumberFormat="1" applyFont="1" applyFill="1" applyBorder="1" applyAlignment="1">
      <alignment horizontal="center" vertical="center" wrapText="1"/>
    </xf>
    <xf numFmtId="186" fontId="12" fillId="0" borderId="25" xfId="0" applyNumberFormat="1" applyFont="1" applyFill="1" applyBorder="1" applyAlignment="1">
      <alignment horizontal="center" vertical="center" wrapText="1"/>
    </xf>
    <xf numFmtId="186" fontId="12" fillId="0" borderId="27" xfId="0" applyNumberFormat="1" applyFont="1" applyFill="1" applyBorder="1" applyAlignment="1">
      <alignment vertical="center" wrapText="1"/>
    </xf>
    <xf numFmtId="186" fontId="12" fillId="0" borderId="25" xfId="0" applyNumberFormat="1" applyFont="1" applyFill="1" applyBorder="1" applyAlignment="1">
      <alignment vertical="center" wrapText="1"/>
    </xf>
    <xf numFmtId="0" fontId="12" fillId="0" borderId="27" xfId="0" applyNumberFormat="1" applyFont="1" applyFill="1" applyBorder="1" applyAlignment="1">
      <alignment horizontal="center" vertical="center" wrapText="1"/>
    </xf>
    <xf numFmtId="0" fontId="12" fillId="0" borderId="25" xfId="0" applyNumberFormat="1" applyFont="1" applyFill="1" applyBorder="1" applyAlignment="1">
      <alignment horizontal="center" vertical="center" wrapText="1"/>
    </xf>
    <xf numFmtId="0" fontId="12" fillId="0" borderId="27" xfId="0" applyNumberFormat="1" applyFont="1" applyFill="1" applyBorder="1" applyAlignment="1">
      <alignment vertical="center" wrapText="1"/>
    </xf>
    <xf numFmtId="0" fontId="12" fillId="0" borderId="25" xfId="0" applyNumberFormat="1" applyFont="1" applyFill="1" applyBorder="1" applyAlignment="1">
      <alignment vertical="center" wrapText="1"/>
    </xf>
    <xf numFmtId="178" fontId="12" fillId="7" borderId="25" xfId="0" applyNumberFormat="1" applyFont="1" applyFill="1" applyBorder="1" applyAlignment="1">
      <alignment vertical="center" wrapText="1" shrinkToFit="1"/>
    </xf>
    <xf numFmtId="3" fontId="12" fillId="0" borderId="27" xfId="0" applyNumberFormat="1" applyFont="1" applyFill="1" applyBorder="1" applyAlignment="1">
      <alignment horizontal="center" vertical="center" wrapText="1"/>
    </xf>
    <xf numFmtId="3" fontId="12" fillId="2" borderId="25" xfId="0" applyNumberFormat="1" applyFont="1" applyFill="1" applyBorder="1" applyAlignment="1">
      <alignment horizontal="center" vertical="center" wrapText="1"/>
    </xf>
    <xf numFmtId="3" fontId="12" fillId="0" borderId="27" xfId="0" applyNumberFormat="1" applyFont="1" applyFill="1" applyBorder="1" applyAlignment="1">
      <alignment vertical="center" wrapText="1"/>
    </xf>
    <xf numFmtId="178" fontId="12" fillId="0" borderId="5" xfId="0" applyNumberFormat="1" applyFont="1" applyFill="1" applyBorder="1" applyAlignment="1">
      <alignment vertical="center" wrapText="1" shrinkToFit="1"/>
    </xf>
    <xf numFmtId="186" fontId="12" fillId="0" borderId="5" xfId="0" applyNumberFormat="1" applyFont="1" applyFill="1" applyBorder="1" applyAlignment="1">
      <alignment horizontal="center" vertical="center" wrapText="1"/>
    </xf>
    <xf numFmtId="186" fontId="12" fillId="0" borderId="5" xfId="0" applyNumberFormat="1" applyFont="1" applyFill="1" applyBorder="1" applyAlignment="1">
      <alignment vertical="center" wrapText="1"/>
    </xf>
    <xf numFmtId="0"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vertical="center" wrapText="1"/>
    </xf>
    <xf numFmtId="0" fontId="12" fillId="0" borderId="27" xfId="0" applyNumberFormat="1" applyFont="1" applyFill="1" applyBorder="1" applyAlignment="1">
      <alignment vertical="center" wrapText="1" shrinkToFit="1"/>
    </xf>
    <xf numFmtId="3" fontId="12" fillId="0" borderId="25" xfId="0" applyNumberFormat="1" applyFont="1" applyFill="1" applyBorder="1" applyAlignment="1">
      <alignment horizontal="center" vertical="center" wrapText="1"/>
    </xf>
    <xf numFmtId="3" fontId="12" fillId="0" borderId="25" xfId="0" applyNumberFormat="1" applyFont="1" applyFill="1" applyBorder="1" applyAlignment="1">
      <alignment vertical="center" wrapText="1"/>
    </xf>
    <xf numFmtId="0" fontId="6" fillId="0" borderId="24" xfId="0" applyFont="1" applyBorder="1" applyAlignment="1">
      <alignment horizontal="center" vertical="center"/>
    </xf>
    <xf numFmtId="179" fontId="12" fillId="0" borderId="92" xfId="0" applyNumberFormat="1" applyFont="1" applyFill="1" applyBorder="1" applyAlignment="1">
      <alignment horizontal="center" vertical="center"/>
    </xf>
    <xf numFmtId="0" fontId="12" fillId="5" borderId="38"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9" xfId="0" applyFont="1" applyBorder="1" applyAlignment="1">
      <alignment horizontal="center" vertical="center"/>
    </xf>
    <xf numFmtId="0" fontId="12" fillId="0" borderId="64" xfId="0" applyFont="1" applyBorder="1" applyAlignment="1">
      <alignment horizontal="center" vertical="center"/>
    </xf>
    <xf numFmtId="0" fontId="12" fillId="0" borderId="70" xfId="0" applyFont="1" applyBorder="1" applyAlignment="1">
      <alignment horizontal="center" vertical="center"/>
    </xf>
    <xf numFmtId="0" fontId="12" fillId="5" borderId="47" xfId="0" applyFont="1" applyFill="1" applyBorder="1" applyAlignment="1">
      <alignment horizontal="center" vertical="center" wrapText="1"/>
    </xf>
    <xf numFmtId="0" fontId="12" fillId="0" borderId="41" xfId="0" applyFont="1" applyBorder="1" applyAlignment="1">
      <alignment horizontal="center" vertical="center" wrapText="1"/>
    </xf>
    <xf numFmtId="0" fontId="12" fillId="0" borderId="59" xfId="0" applyFont="1" applyBorder="1" applyAlignment="1">
      <alignment horizontal="center" vertical="center" wrapText="1"/>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12" fillId="5" borderId="77" xfId="0" applyFont="1" applyFill="1" applyBorder="1" applyAlignment="1">
      <alignment horizontal="center" vertical="center" wrapText="1"/>
    </xf>
    <xf numFmtId="0" fontId="12" fillId="5" borderId="45" xfId="0" applyFont="1" applyFill="1" applyBorder="1" applyAlignment="1">
      <alignment horizontal="center" vertical="center" wrapText="1"/>
    </xf>
    <xf numFmtId="0" fontId="12" fillId="5" borderId="86"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12" fillId="5" borderId="74" xfId="0" applyFont="1" applyFill="1" applyBorder="1" applyAlignment="1">
      <alignment horizontal="center" vertical="center" wrapText="1"/>
    </xf>
    <xf numFmtId="0" fontId="12" fillId="0" borderId="71" xfId="0" applyFont="1" applyBorder="1" applyAlignment="1"/>
    <xf numFmtId="0" fontId="12" fillId="0" borderId="72" xfId="0" applyFont="1" applyBorder="1" applyAlignment="1"/>
    <xf numFmtId="0" fontId="12" fillId="0" borderId="73" xfId="0" applyFont="1" applyBorder="1" applyAlignment="1"/>
    <xf numFmtId="0" fontId="12" fillId="0" borderId="69" xfId="0" applyFont="1" applyBorder="1" applyAlignment="1">
      <alignment vertical="center"/>
    </xf>
    <xf numFmtId="0" fontId="12" fillId="0" borderId="64" xfId="0" applyFont="1" applyBorder="1" applyAlignment="1">
      <alignment vertical="center"/>
    </xf>
    <xf numFmtId="0" fontId="12" fillId="0" borderId="70" xfId="0" applyFont="1" applyBorder="1" applyAlignment="1">
      <alignment vertical="center"/>
    </xf>
    <xf numFmtId="3" fontId="12" fillId="0" borderId="78" xfId="0" applyNumberFormat="1" applyFont="1" applyBorder="1" applyAlignment="1">
      <alignment horizontal="center" vertical="center" shrinkToFit="1"/>
    </xf>
    <xf numFmtId="3" fontId="12" fillId="0" borderId="67" xfId="0" applyNumberFormat="1" applyFont="1" applyBorder="1" applyAlignment="1">
      <alignment horizontal="center" vertical="center" shrinkToFit="1"/>
    </xf>
    <xf numFmtId="3" fontId="12" fillId="0" borderId="79" xfId="0" applyNumberFormat="1" applyFont="1" applyBorder="1" applyAlignment="1">
      <alignment horizontal="center" vertical="center" shrinkToFit="1"/>
    </xf>
    <xf numFmtId="3" fontId="12" fillId="2" borderId="66" xfId="0" applyNumberFormat="1" applyFont="1" applyFill="1" applyBorder="1" applyAlignment="1">
      <alignment horizontal="center" vertical="center" wrapText="1"/>
    </xf>
    <xf numFmtId="3" fontId="12" fillId="2" borderId="67" xfId="0" applyNumberFormat="1" applyFont="1" applyFill="1" applyBorder="1" applyAlignment="1">
      <alignment horizontal="center" vertical="center" wrapText="1"/>
    </xf>
    <xf numFmtId="3" fontId="12" fillId="2" borderId="68" xfId="0" applyNumberFormat="1" applyFont="1" applyFill="1" applyBorder="1" applyAlignment="1">
      <alignment horizontal="center" vertical="center" wrapText="1"/>
    </xf>
    <xf numFmtId="0" fontId="12" fillId="0" borderId="66"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3" fontId="12" fillId="0" borderId="66" xfId="0" applyNumberFormat="1" applyFont="1" applyBorder="1" applyAlignment="1">
      <alignment horizontal="center" vertical="center" shrinkToFit="1"/>
    </xf>
    <xf numFmtId="3" fontId="12" fillId="0" borderId="68" xfId="0" applyNumberFormat="1" applyFont="1" applyBorder="1" applyAlignment="1">
      <alignment horizontal="center" vertical="center" shrinkToFit="1"/>
    </xf>
    <xf numFmtId="0" fontId="12" fillId="0" borderId="66" xfId="0" applyFont="1" applyBorder="1" applyAlignment="1">
      <alignment vertical="center"/>
    </xf>
    <xf numFmtId="0" fontId="12" fillId="0" borderId="67" xfId="0" applyFont="1" applyBorder="1" applyAlignment="1">
      <alignment vertical="center"/>
    </xf>
    <xf numFmtId="0" fontId="12" fillId="0" borderId="68" xfId="0" applyFont="1" applyBorder="1" applyAlignment="1">
      <alignment vertical="center"/>
    </xf>
    <xf numFmtId="0" fontId="12" fillId="0" borderId="63" xfId="0" applyFont="1" applyBorder="1" applyAlignment="1">
      <alignment horizontal="center" vertical="center"/>
    </xf>
    <xf numFmtId="0" fontId="12" fillId="0" borderId="65" xfId="0" applyFont="1" applyBorder="1" applyAlignment="1">
      <alignment horizontal="center" vertical="center"/>
    </xf>
    <xf numFmtId="0" fontId="6" fillId="0" borderId="128" xfId="0" applyFont="1" applyBorder="1" applyAlignment="1">
      <alignment horizontal="center" vertical="center"/>
    </xf>
    <xf numFmtId="0" fontId="6" fillId="0" borderId="130" xfId="0" applyFont="1" applyBorder="1" applyAlignment="1">
      <alignment horizontal="center" vertical="center"/>
    </xf>
    <xf numFmtId="0" fontId="6" fillId="0" borderId="126" xfId="0" applyFont="1" applyBorder="1" applyAlignment="1">
      <alignment horizontal="center" vertical="center"/>
    </xf>
    <xf numFmtId="0" fontId="6" fillId="0" borderId="122" xfId="0" applyFont="1" applyBorder="1" applyAlignment="1">
      <alignment horizontal="center" vertical="center"/>
    </xf>
    <xf numFmtId="0" fontId="6" fillId="0" borderId="129" xfId="0" applyFont="1" applyBorder="1" applyAlignment="1">
      <alignment horizontal="center" vertical="center"/>
    </xf>
    <xf numFmtId="0" fontId="6" fillId="0" borderId="131" xfId="0" applyFont="1" applyBorder="1" applyAlignment="1">
      <alignment horizontal="center" vertical="center"/>
    </xf>
    <xf numFmtId="0" fontId="6" fillId="0" borderId="125" xfId="0" applyFont="1" applyBorder="1" applyAlignment="1">
      <alignment horizontal="center" vertical="center"/>
    </xf>
    <xf numFmtId="0" fontId="6" fillId="0" borderId="121" xfId="0" applyFont="1" applyBorder="1" applyAlignment="1">
      <alignment horizontal="center" vertical="center"/>
    </xf>
    <xf numFmtId="0" fontId="6" fillId="0" borderId="127" xfId="0" applyFont="1" applyBorder="1" applyAlignment="1">
      <alignment horizontal="center" vertical="center"/>
    </xf>
    <xf numFmtId="0" fontId="6" fillId="0" borderId="123"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12" fillId="2" borderId="18" xfId="0" applyFont="1" applyFill="1" applyBorder="1" applyAlignment="1">
      <alignment horizontal="center" vertical="center"/>
    </xf>
    <xf numFmtId="0" fontId="12" fillId="2" borderId="74" xfId="0" applyFont="1" applyFill="1" applyBorder="1" applyAlignment="1">
      <alignment horizontal="center" vertical="center"/>
    </xf>
    <xf numFmtId="185" fontId="12" fillId="2" borderId="78" xfId="0" applyNumberFormat="1" applyFont="1" applyFill="1" applyBorder="1" applyAlignment="1">
      <alignment horizontal="right" vertical="center" shrinkToFit="1"/>
    </xf>
    <xf numFmtId="185" fontId="12" fillId="2" borderId="67" xfId="0" applyNumberFormat="1" applyFont="1" applyFill="1" applyBorder="1" applyAlignment="1">
      <alignment horizontal="right" vertical="center" shrinkToFit="1"/>
    </xf>
    <xf numFmtId="185" fontId="12" fillId="2" borderId="79" xfId="0" applyNumberFormat="1" applyFont="1" applyFill="1" applyBorder="1" applyAlignment="1">
      <alignment horizontal="right" vertical="center" shrinkToFit="1"/>
    </xf>
    <xf numFmtId="3" fontId="12" fillId="2" borderId="78" xfId="0" applyNumberFormat="1" applyFont="1" applyFill="1" applyBorder="1" applyAlignment="1">
      <alignment horizontal="center" vertical="center" wrapText="1"/>
    </xf>
    <xf numFmtId="3" fontId="12" fillId="2" borderId="79" xfId="0" applyNumberFormat="1" applyFont="1" applyFill="1" applyBorder="1" applyAlignment="1">
      <alignment horizontal="center" vertical="center" wrapText="1"/>
    </xf>
    <xf numFmtId="185" fontId="12" fillId="2" borderId="66" xfId="0" applyNumberFormat="1" applyFont="1" applyFill="1" applyBorder="1" applyAlignment="1">
      <alignment horizontal="right" vertical="center" shrinkToFit="1"/>
    </xf>
    <xf numFmtId="185" fontId="12" fillId="2" borderId="68" xfId="0" applyNumberFormat="1" applyFont="1" applyFill="1" applyBorder="1" applyAlignment="1">
      <alignment horizontal="right" vertical="center" shrinkToFit="1"/>
    </xf>
    <xf numFmtId="0" fontId="6" fillId="0" borderId="1" xfId="0" applyFont="1" applyBorder="1" applyAlignment="1">
      <alignment horizontal="right"/>
    </xf>
    <xf numFmtId="177" fontId="12" fillId="0" borderId="24" xfId="0" applyNumberFormat="1" applyFont="1" applyBorder="1" applyAlignment="1">
      <alignment horizontal="center" vertical="center"/>
    </xf>
    <xf numFmtId="177" fontId="12" fillId="0" borderId="26" xfId="0" applyNumberFormat="1" applyFont="1" applyBorder="1" applyAlignment="1">
      <alignment horizontal="center" vertical="center"/>
    </xf>
    <xf numFmtId="177" fontId="12" fillId="0" borderId="4" xfId="0" applyNumberFormat="1" applyFont="1" applyBorder="1" applyAlignment="1">
      <alignment horizontal="center" vertical="center"/>
    </xf>
    <xf numFmtId="177" fontId="12" fillId="0" borderId="12" xfId="0" applyNumberFormat="1" applyFont="1" applyBorder="1" applyAlignment="1">
      <alignment horizontal="center" vertical="center"/>
    </xf>
    <xf numFmtId="0" fontId="12" fillId="2" borderId="17" xfId="0" applyFont="1" applyFill="1" applyBorder="1" applyAlignment="1">
      <alignment horizontal="center" vertical="center"/>
    </xf>
    <xf numFmtId="0" fontId="12" fillId="2" borderId="81" xfId="0" applyFont="1" applyFill="1" applyBorder="1" applyAlignment="1">
      <alignment horizontal="center" vertical="center"/>
    </xf>
    <xf numFmtId="0" fontId="12" fillId="0" borderId="82" xfId="0" applyFont="1" applyBorder="1" applyAlignment="1"/>
    <xf numFmtId="0" fontId="12" fillId="0" borderId="83" xfId="0" applyFont="1" applyBorder="1" applyAlignment="1"/>
    <xf numFmtId="0" fontId="12" fillId="2" borderId="21" xfId="0" applyFont="1" applyFill="1" applyBorder="1" applyAlignment="1">
      <alignment horizontal="center" vertical="center"/>
    </xf>
    <xf numFmtId="0" fontId="12" fillId="2" borderId="84"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78" xfId="0" applyFont="1" applyBorder="1" applyAlignment="1">
      <alignment vertical="center"/>
    </xf>
    <xf numFmtId="0" fontId="12" fillId="0" borderId="79" xfId="0" applyFont="1" applyBorder="1" applyAlignment="1">
      <alignment vertical="center"/>
    </xf>
    <xf numFmtId="0" fontId="12" fillId="0" borderId="78" xfId="0" applyFont="1" applyBorder="1" applyAlignment="1">
      <alignment horizontal="center" vertical="center"/>
    </xf>
    <xf numFmtId="0" fontId="12" fillId="0" borderId="79" xfId="0" applyFont="1" applyBorder="1" applyAlignment="1">
      <alignment horizontal="center" vertical="center"/>
    </xf>
    <xf numFmtId="0" fontId="12" fillId="5" borderId="38" xfId="0" applyFont="1" applyFill="1" applyBorder="1" applyAlignment="1">
      <alignment horizontal="left" vertical="center" wrapText="1"/>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12" fillId="6" borderId="38"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7" xfId="0" applyFont="1" applyFill="1" applyBorder="1" applyAlignment="1">
      <alignment horizontal="center" vertical="center" wrapText="1"/>
    </xf>
    <xf numFmtId="177" fontId="12" fillId="0" borderId="80" xfId="0" applyNumberFormat="1" applyFont="1" applyBorder="1" applyAlignment="1">
      <alignment horizontal="center" vertical="center"/>
    </xf>
    <xf numFmtId="177" fontId="12" fillId="0" borderId="48" xfId="0" applyNumberFormat="1" applyFont="1" applyBorder="1" applyAlignment="1">
      <alignment horizontal="center" vertical="center"/>
    </xf>
    <xf numFmtId="177" fontId="12" fillId="0" borderId="76" xfId="0" applyNumberFormat="1" applyFont="1" applyBorder="1" applyAlignment="1">
      <alignment horizontal="center" vertical="center"/>
    </xf>
    <xf numFmtId="177" fontId="12" fillId="0" borderId="49" xfId="0" applyNumberFormat="1" applyFont="1" applyBorder="1" applyAlignment="1">
      <alignment horizontal="center" vertical="center"/>
    </xf>
    <xf numFmtId="0" fontId="10" fillId="0" borderId="0" xfId="0" applyFont="1" applyBorder="1" applyAlignment="1">
      <alignment horizontal="center"/>
    </xf>
    <xf numFmtId="0" fontId="12" fillId="6" borderId="75" xfId="0" applyFont="1" applyFill="1" applyBorder="1" applyAlignment="1">
      <alignment horizontal="center" vertical="center" wrapText="1"/>
    </xf>
    <xf numFmtId="0" fontId="12" fillId="6" borderId="24" xfId="0" applyFont="1" applyFill="1" applyBorder="1" applyAlignment="1">
      <alignment horizontal="center" vertical="center"/>
    </xf>
    <xf numFmtId="0" fontId="12" fillId="6" borderId="76" xfId="0" applyFont="1" applyFill="1" applyBorder="1" applyAlignment="1">
      <alignment horizontal="center" vertical="center"/>
    </xf>
    <xf numFmtId="0" fontId="12" fillId="6" borderId="38"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7" xfId="0" applyFont="1" applyFill="1" applyBorder="1" applyAlignment="1">
      <alignment horizontal="center" vertical="center"/>
    </xf>
    <xf numFmtId="185" fontId="12" fillId="6" borderId="38" xfId="0" applyNumberFormat="1" applyFont="1" applyFill="1" applyBorder="1" applyAlignment="1">
      <alignment horizontal="center" vertical="center" wrapText="1"/>
    </xf>
    <xf numFmtId="185" fontId="12" fillId="6" borderId="5" xfId="0" applyNumberFormat="1" applyFont="1" applyFill="1" applyBorder="1" applyAlignment="1">
      <alignment horizontal="center" vertical="center"/>
    </xf>
    <xf numFmtId="185" fontId="12" fillId="6" borderId="7" xfId="0" applyNumberFormat="1" applyFont="1" applyFill="1" applyBorder="1" applyAlignment="1">
      <alignment horizontal="center" vertical="center"/>
    </xf>
    <xf numFmtId="185" fontId="12" fillId="6" borderId="41" xfId="0" applyNumberFormat="1" applyFont="1" applyFill="1" applyBorder="1" applyAlignment="1">
      <alignment horizontal="center" vertical="center" wrapText="1"/>
    </xf>
    <xf numFmtId="185" fontId="12" fillId="6" borderId="59" xfId="0" applyNumberFormat="1"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6" borderId="77"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53" xfId="0" applyFont="1" applyFill="1" applyBorder="1" applyAlignment="1">
      <alignment horizontal="center" vertical="center" wrapText="1"/>
    </xf>
    <xf numFmtId="0" fontId="12" fillId="5" borderId="38" xfId="0"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6" borderId="43" xfId="0" applyFont="1" applyFill="1" applyBorder="1" applyAlignment="1">
      <alignment horizontal="center" vertical="center" wrapText="1"/>
    </xf>
    <xf numFmtId="185" fontId="12" fillId="6" borderId="0" xfId="0" applyNumberFormat="1" applyFont="1" applyFill="1" applyBorder="1" applyAlignment="1">
      <alignment horizontal="center" vertical="center" wrapText="1"/>
    </xf>
    <xf numFmtId="185" fontId="12" fillId="6" borderId="1" xfId="0" applyNumberFormat="1" applyFont="1" applyFill="1" applyBorder="1" applyAlignment="1">
      <alignment horizontal="center" vertical="center" wrapText="1"/>
    </xf>
    <xf numFmtId="182" fontId="12" fillId="5" borderId="45" xfId="0" applyNumberFormat="1" applyFont="1" applyFill="1" applyBorder="1" applyAlignment="1">
      <alignment horizontal="center" vertical="center" wrapText="1"/>
    </xf>
    <xf numFmtId="182" fontId="12" fillId="5" borderId="0" xfId="0" applyNumberFormat="1" applyFont="1" applyFill="1" applyBorder="1" applyAlignment="1">
      <alignment horizontal="center" vertical="center" wrapText="1"/>
    </xf>
    <xf numFmtId="0" fontId="12" fillId="5" borderId="5" xfId="0" applyFont="1" applyFill="1" applyBorder="1" applyAlignment="1">
      <alignment horizontal="center" vertical="center"/>
    </xf>
    <xf numFmtId="0" fontId="12" fillId="5" borderId="7" xfId="0" applyFont="1" applyFill="1" applyBorder="1" applyAlignment="1">
      <alignment horizontal="center" vertical="center"/>
    </xf>
    <xf numFmtId="185" fontId="12" fillId="6" borderId="27" xfId="0" applyNumberFormat="1" applyFont="1" applyFill="1" applyBorder="1" applyAlignment="1">
      <alignment horizontal="center" vertical="center" wrapText="1"/>
    </xf>
    <xf numFmtId="185" fontId="12" fillId="6" borderId="7" xfId="0" applyNumberFormat="1" applyFont="1" applyFill="1" applyBorder="1" applyAlignment="1">
      <alignment horizontal="center" vertical="center" wrapText="1"/>
    </xf>
    <xf numFmtId="0" fontId="12" fillId="0" borderId="24" xfId="0" applyFont="1" applyBorder="1" applyAlignment="1">
      <alignment horizontal="center" vertical="center" wrapText="1"/>
    </xf>
    <xf numFmtId="0" fontId="6" fillId="0" borderId="0" xfId="0" applyFont="1" applyAlignment="1">
      <alignment vertical="top" wrapText="1"/>
    </xf>
    <xf numFmtId="0" fontId="12" fillId="6" borderId="47" xfId="0" applyFont="1" applyFill="1" applyBorder="1" applyAlignment="1">
      <alignment horizontal="center" vertical="center" wrapText="1"/>
    </xf>
    <xf numFmtId="0" fontId="12" fillId="6" borderId="59"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2" fillId="0" borderId="34" xfId="0" applyFont="1" applyBorder="1" applyAlignment="1">
      <alignment horizontal="center" vertical="center" wrapText="1"/>
    </xf>
    <xf numFmtId="0" fontId="12" fillId="0" borderId="61" xfId="0" applyFont="1" applyBorder="1" applyAlignment="1">
      <alignment horizontal="center" vertical="center" wrapText="1"/>
    </xf>
    <xf numFmtId="0" fontId="12" fillId="6" borderId="27"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12" fillId="5" borderId="62" xfId="0" applyFont="1" applyFill="1" applyBorder="1" applyAlignment="1">
      <alignment horizontal="center" vertical="center" wrapText="1"/>
    </xf>
    <xf numFmtId="0" fontId="12" fillId="5" borderId="53"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0" borderId="63" xfId="0" applyFont="1" applyBorder="1" applyAlignment="1">
      <alignment vertical="center"/>
    </xf>
    <xf numFmtId="0" fontId="12" fillId="0" borderId="65" xfId="0" applyFont="1" applyBorder="1" applyAlignment="1">
      <alignment vertical="center"/>
    </xf>
    <xf numFmtId="0" fontId="12" fillId="0" borderId="69" xfId="0" applyFont="1" applyBorder="1" applyAlignment="1">
      <alignment horizontal="left" vertical="center"/>
    </xf>
    <xf numFmtId="0" fontId="12" fillId="0" borderId="64" xfId="0" applyFont="1" applyBorder="1" applyAlignment="1">
      <alignment horizontal="left" vertical="center"/>
    </xf>
    <xf numFmtId="0" fontId="12" fillId="0" borderId="70" xfId="0" applyFont="1" applyBorder="1" applyAlignment="1">
      <alignment horizontal="left"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2" fillId="5" borderId="75" xfId="0" applyFont="1" applyFill="1" applyBorder="1" applyAlignment="1">
      <alignment horizontal="center" vertical="center" wrapText="1"/>
    </xf>
    <xf numFmtId="0" fontId="12" fillId="5" borderId="24" xfId="0" applyFont="1" applyFill="1" applyBorder="1" applyAlignment="1">
      <alignment horizontal="center" vertical="center"/>
    </xf>
    <xf numFmtId="0" fontId="12" fillId="5" borderId="76" xfId="0" applyFont="1" applyFill="1" applyBorder="1" applyAlignment="1">
      <alignment horizontal="center" vertical="center"/>
    </xf>
    <xf numFmtId="185" fontId="12" fillId="5" borderId="38" xfId="0" applyNumberFormat="1" applyFont="1" applyFill="1" applyBorder="1" applyAlignment="1">
      <alignment horizontal="center" vertical="center" wrapText="1"/>
    </xf>
    <xf numFmtId="185" fontId="12" fillId="5" borderId="5" xfId="0" applyNumberFormat="1" applyFont="1" applyFill="1" applyBorder="1" applyAlignment="1">
      <alignment horizontal="center" vertical="center" wrapText="1"/>
    </xf>
    <xf numFmtId="185" fontId="12" fillId="5" borderId="7" xfId="0" applyNumberFormat="1" applyFont="1" applyFill="1" applyBorder="1" applyAlignment="1">
      <alignment horizontal="center" vertical="center" wrapText="1"/>
    </xf>
    <xf numFmtId="0" fontId="12" fillId="5" borderId="5" xfId="0" applyFont="1" applyFill="1" applyBorder="1" applyAlignment="1">
      <alignment horizontal="center" vertical="center" wrapText="1"/>
    </xf>
    <xf numFmtId="181" fontId="12" fillId="5" borderId="38" xfId="0" applyNumberFormat="1" applyFont="1" applyFill="1" applyBorder="1" applyAlignment="1">
      <alignment horizontal="center" vertical="center" wrapText="1"/>
    </xf>
    <xf numFmtId="181" fontId="12" fillId="5" borderId="5" xfId="0" applyNumberFormat="1" applyFont="1" applyFill="1" applyBorder="1" applyAlignment="1">
      <alignment horizontal="center" vertical="center" wrapText="1"/>
    </xf>
    <xf numFmtId="181" fontId="12" fillId="5" borderId="7" xfId="0" applyNumberFormat="1" applyFont="1" applyFill="1" applyBorder="1" applyAlignment="1">
      <alignment horizontal="center" vertical="center" wrapText="1"/>
    </xf>
    <xf numFmtId="0" fontId="17" fillId="0" borderId="5" xfId="0" applyFont="1" applyBorder="1" applyAlignment="1">
      <alignment vertical="center"/>
    </xf>
    <xf numFmtId="0" fontId="17" fillId="0" borderId="7" xfId="0" applyFont="1" applyBorder="1" applyAlignment="1">
      <alignment vertical="center"/>
    </xf>
    <xf numFmtId="0" fontId="17" fillId="5" borderId="38" xfId="0" applyFont="1" applyFill="1" applyBorder="1" applyAlignment="1">
      <alignment horizontal="center" vertical="center"/>
    </xf>
    <xf numFmtId="0" fontId="0" fillId="0" borderId="125" xfId="0" applyBorder="1" applyAlignment="1">
      <alignment horizontal="center" vertical="center"/>
    </xf>
    <xf numFmtId="0" fontId="0" fillId="0" borderId="121" xfId="0" applyBorder="1" applyAlignment="1">
      <alignment horizontal="center" vertical="center"/>
    </xf>
    <xf numFmtId="0" fontId="0" fillId="0" borderId="126" xfId="0" applyBorder="1" applyAlignment="1">
      <alignment horizontal="center" vertical="center"/>
    </xf>
    <xf numFmtId="0" fontId="0" fillId="0" borderId="122" xfId="0" applyBorder="1" applyAlignment="1">
      <alignment horizontal="center" vertical="center"/>
    </xf>
    <xf numFmtId="0" fontId="0" fillId="0" borderId="127" xfId="0" applyBorder="1" applyAlignment="1">
      <alignment horizontal="center" vertical="center"/>
    </xf>
    <xf numFmtId="0" fontId="0" fillId="0" borderId="123"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right"/>
    </xf>
    <xf numFmtId="0" fontId="17" fillId="0" borderId="34"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5" borderId="77" xfId="0" applyFont="1" applyFill="1" applyBorder="1" applyAlignment="1">
      <alignment horizontal="center" vertical="center" wrapText="1"/>
    </xf>
    <xf numFmtId="0" fontId="17" fillId="5" borderId="45" xfId="0" applyFont="1" applyFill="1" applyBorder="1" applyAlignment="1">
      <alignment horizontal="center" vertical="center" wrapText="1"/>
    </xf>
    <xf numFmtId="0" fontId="17" fillId="5" borderId="86" xfId="0" applyFont="1" applyFill="1" applyBorder="1" applyAlignment="1">
      <alignment horizontal="center" vertical="center" wrapText="1"/>
    </xf>
    <xf numFmtId="0" fontId="17" fillId="5" borderId="52" xfId="0" applyFont="1" applyFill="1" applyBorder="1" applyAlignment="1">
      <alignment horizontal="center" vertical="center" wrapText="1"/>
    </xf>
    <xf numFmtId="0" fontId="17" fillId="5" borderId="51" xfId="0" applyFont="1" applyFill="1" applyBorder="1" applyAlignment="1">
      <alignment horizontal="center" vertical="center" wrapText="1"/>
    </xf>
    <xf numFmtId="0" fontId="17" fillId="5" borderId="132"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50" xfId="0" applyFont="1" applyFill="1" applyBorder="1" applyAlignment="1">
      <alignment horizontal="center" vertical="center" wrapText="1"/>
    </xf>
    <xf numFmtId="0" fontId="17" fillId="5" borderId="74" xfId="0" applyFont="1" applyFill="1" applyBorder="1" applyAlignment="1">
      <alignment horizontal="center" vertical="center" wrapText="1"/>
    </xf>
    <xf numFmtId="0" fontId="0" fillId="0" borderId="0" xfId="0" applyFont="1" applyBorder="1" applyAlignment="1"/>
    <xf numFmtId="0" fontId="17" fillId="0" borderId="71" xfId="0" applyFont="1" applyBorder="1" applyAlignment="1">
      <alignment horizontal="center" vertical="center"/>
    </xf>
    <xf numFmtId="0" fontId="17" fillId="0" borderId="72" xfId="0" applyFont="1" applyBorder="1" applyAlignment="1">
      <alignment horizontal="center" vertical="center"/>
    </xf>
    <xf numFmtId="0" fontId="17" fillId="0" borderId="85"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6" fillId="5" borderId="77" xfId="0" applyFont="1" applyFill="1" applyBorder="1" applyAlignment="1">
      <alignment horizontal="center" vertical="center"/>
    </xf>
    <xf numFmtId="0" fontId="0" fillId="0" borderId="19" xfId="0" applyBorder="1" applyAlignment="1">
      <alignment vertical="center"/>
    </xf>
    <xf numFmtId="0" fontId="0" fillId="0" borderId="53" xfId="0" applyBorder="1" applyAlignment="1">
      <alignment vertical="center"/>
    </xf>
    <xf numFmtId="0" fontId="0" fillId="0" borderId="0" xfId="0" applyBorder="1" applyAlignment="1"/>
    <xf numFmtId="0" fontId="0" fillId="0" borderId="45" xfId="0" applyBorder="1" applyAlignment="1"/>
    <xf numFmtId="177" fontId="6" fillId="2" borderId="80" xfId="0" applyNumberFormat="1" applyFont="1" applyFill="1" applyBorder="1" applyAlignment="1">
      <alignment horizontal="center" vertical="center"/>
    </xf>
    <xf numFmtId="177" fontId="6" fillId="2" borderId="48" xfId="0" applyNumberFormat="1" applyFont="1" applyFill="1" applyBorder="1" applyAlignment="1">
      <alignment horizontal="center" vertical="center"/>
    </xf>
    <xf numFmtId="177" fontId="6" fillId="2" borderId="24" xfId="0" applyNumberFormat="1" applyFont="1" applyFill="1" applyBorder="1" applyAlignment="1">
      <alignment horizontal="center" vertical="center"/>
    </xf>
    <xf numFmtId="177" fontId="6" fillId="2" borderId="26" xfId="0" applyNumberFormat="1" applyFont="1" applyFill="1" applyBorder="1" applyAlignment="1">
      <alignment horizontal="center" vertical="center"/>
    </xf>
    <xf numFmtId="177" fontId="6" fillId="2" borderId="76" xfId="0" applyNumberFormat="1" applyFont="1" applyFill="1" applyBorder="1" applyAlignment="1">
      <alignment horizontal="center" vertical="center"/>
    </xf>
    <xf numFmtId="177" fontId="6" fillId="2" borderId="49" xfId="0" applyNumberFormat="1" applyFont="1" applyFill="1" applyBorder="1" applyAlignment="1">
      <alignment horizontal="center" vertical="center"/>
    </xf>
    <xf numFmtId="3" fontId="6" fillId="2" borderId="66" xfId="0" applyNumberFormat="1" applyFont="1" applyFill="1" applyBorder="1" applyAlignment="1">
      <alignment horizontal="center" vertical="center" shrinkToFit="1"/>
    </xf>
    <xf numFmtId="3" fontId="6" fillId="2" borderId="67" xfId="0" applyNumberFormat="1" applyFont="1" applyFill="1" applyBorder="1" applyAlignment="1">
      <alignment horizontal="center" vertical="center" shrinkToFit="1"/>
    </xf>
    <xf numFmtId="3" fontId="6" fillId="2" borderId="68" xfId="0" applyNumberFormat="1" applyFont="1" applyFill="1" applyBorder="1" applyAlignment="1">
      <alignment horizontal="center" vertical="center" shrinkToFit="1"/>
    </xf>
    <xf numFmtId="0" fontId="6" fillId="5" borderId="75" xfId="0" applyFont="1" applyFill="1" applyBorder="1" applyAlignment="1">
      <alignment horizontal="center" vertical="center" wrapText="1"/>
    </xf>
    <xf numFmtId="0" fontId="6" fillId="5" borderId="24" xfId="0" applyFont="1" applyFill="1" applyBorder="1" applyAlignment="1">
      <alignment horizontal="center" vertical="center"/>
    </xf>
    <xf numFmtId="0" fontId="6" fillId="5" borderId="76"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70"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6" fillId="5" borderId="38"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0" fillId="0" borderId="133" xfId="0" applyBorder="1" applyAlignment="1">
      <alignment horizontal="center" vertical="center"/>
    </xf>
    <xf numFmtId="0" fontId="0" fillId="0" borderId="134" xfId="0" applyBorder="1" applyAlignment="1">
      <alignment horizontal="center" vertical="center"/>
    </xf>
    <xf numFmtId="0" fontId="0" fillId="0" borderId="135" xfId="0" applyBorder="1" applyAlignment="1">
      <alignment horizontal="center" vertical="center"/>
    </xf>
    <xf numFmtId="0" fontId="0" fillId="5" borderId="77" xfId="0" applyFont="1" applyFill="1" applyBorder="1" applyAlignment="1">
      <alignment horizontal="center" vertical="center"/>
    </xf>
    <xf numFmtId="0" fontId="0" fillId="0" borderId="19"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6" fillId="2" borderId="66"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62"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5" fillId="3" borderId="49" xfId="0" applyFont="1" applyFill="1" applyBorder="1" applyAlignment="1">
      <alignment horizontal="center" vertical="center" wrapText="1"/>
    </xf>
    <xf numFmtId="177" fontId="15" fillId="0" borderId="87" xfId="0" applyNumberFormat="1" applyFont="1" applyBorder="1" applyAlignment="1">
      <alignment horizontal="center" vertical="center"/>
    </xf>
    <xf numFmtId="177" fontId="15" fillId="0" borderId="31" xfId="0" applyNumberFormat="1" applyFont="1" applyBorder="1" applyAlignment="1">
      <alignment horizontal="center" vertical="center"/>
    </xf>
    <xf numFmtId="177" fontId="15" fillId="0" borderId="32" xfId="0" applyNumberFormat="1" applyFont="1" applyBorder="1" applyAlignment="1">
      <alignment horizontal="center" vertical="center"/>
    </xf>
    <xf numFmtId="0" fontId="15" fillId="0" borderId="47" xfId="0" applyNumberFormat="1" applyFont="1" applyBorder="1" applyAlignment="1">
      <alignment vertical="center" wrapText="1"/>
    </xf>
    <xf numFmtId="0" fontId="6" fillId="0" borderId="59" xfId="0" applyFont="1" applyBorder="1" applyAlignment="1">
      <alignment vertical="center"/>
    </xf>
    <xf numFmtId="0" fontId="15" fillId="0" borderId="9" xfId="0" applyNumberFormat="1" applyFont="1" applyBorder="1" applyAlignment="1">
      <alignment vertical="center" wrapText="1"/>
    </xf>
    <xf numFmtId="0" fontId="6" fillId="0" borderId="11" xfId="0" applyFont="1" applyBorder="1" applyAlignment="1">
      <alignment vertical="center"/>
    </xf>
    <xf numFmtId="0" fontId="14" fillId="0" borderId="0" xfId="0" applyFont="1" applyBorder="1" applyAlignment="1">
      <alignment horizontal="center"/>
    </xf>
    <xf numFmtId="0" fontId="15" fillId="3" borderId="75" xfId="0" applyFont="1" applyFill="1" applyBorder="1" applyAlignment="1">
      <alignment horizontal="center" vertical="center" wrapText="1"/>
    </xf>
    <xf numFmtId="0" fontId="15" fillId="3" borderId="24" xfId="0" applyFont="1" applyFill="1" applyBorder="1" applyAlignment="1">
      <alignment horizontal="center" vertical="center"/>
    </xf>
    <xf numFmtId="0" fontId="15" fillId="3" borderId="76" xfId="0" applyFont="1" applyFill="1" applyBorder="1" applyAlignment="1">
      <alignment horizontal="center" vertical="center"/>
    </xf>
    <xf numFmtId="0" fontId="15" fillId="3" borderId="38" xfId="0" applyFont="1" applyFill="1" applyBorder="1" applyAlignment="1">
      <alignment horizontal="center" vertical="center" wrapText="1"/>
    </xf>
    <xf numFmtId="0" fontId="15" fillId="3" borderId="5"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41" xfId="0" applyFont="1" applyFill="1" applyBorder="1" applyAlignment="1">
      <alignment horizontal="center" vertical="center" wrapText="1"/>
    </xf>
    <xf numFmtId="0" fontId="15" fillId="3" borderId="59"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6" fillId="0" borderId="41" xfId="0" applyFont="1" applyBorder="1" applyAlignment="1">
      <alignment horizontal="center" vertical="center" wrapText="1"/>
    </xf>
    <xf numFmtId="0" fontId="6" fillId="0" borderId="59" xfId="0" applyFont="1" applyBorder="1" applyAlignment="1">
      <alignment horizontal="center" vertical="center" wrapText="1"/>
    </xf>
    <xf numFmtId="0" fontId="15" fillId="3" borderId="1" xfId="0" applyFont="1" applyFill="1" applyBorder="1" applyAlignment="1">
      <alignment horizontal="center" vertical="center" wrapText="1"/>
    </xf>
    <xf numFmtId="0" fontId="16" fillId="0" borderId="1" xfId="0" applyFont="1" applyBorder="1" applyAlignment="1">
      <alignment horizontal="right" vertical="center"/>
    </xf>
    <xf numFmtId="0" fontId="6" fillId="0" borderId="1" xfId="0" applyFont="1" applyBorder="1" applyAlignment="1">
      <alignment horizontal="right" vertical="center"/>
    </xf>
    <xf numFmtId="0" fontId="15" fillId="3" borderId="77" xfId="0" applyFont="1" applyFill="1" applyBorder="1" applyAlignment="1">
      <alignment horizontal="center" vertical="center"/>
    </xf>
    <xf numFmtId="0" fontId="6" fillId="3" borderId="86"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49"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61" xfId="0" applyFont="1" applyFill="1" applyBorder="1" applyAlignment="1">
      <alignment horizontal="center" vertical="center"/>
    </xf>
    <xf numFmtId="0" fontId="12" fillId="0" borderId="75" xfId="0" applyFont="1" applyBorder="1" applyAlignment="1">
      <alignment horizontal="center" vertical="center"/>
    </xf>
    <xf numFmtId="0" fontId="12" fillId="0" borderId="105" xfId="0" applyFont="1" applyBorder="1" applyAlignment="1">
      <alignment horizontal="center" vertical="center"/>
    </xf>
    <xf numFmtId="0" fontId="12" fillId="0" borderId="76" xfId="0" applyFont="1" applyBorder="1" applyAlignment="1">
      <alignment horizontal="center" vertical="center"/>
    </xf>
    <xf numFmtId="0" fontId="12" fillId="0" borderId="109" xfId="0" applyFont="1" applyBorder="1" applyAlignment="1">
      <alignment horizontal="center" vertical="center"/>
    </xf>
    <xf numFmtId="178" fontId="12" fillId="0" borderId="93" xfId="0" applyNumberFormat="1" applyFont="1" applyBorder="1" applyAlignment="1">
      <alignment vertical="center" shrinkToFit="1"/>
    </xf>
    <xf numFmtId="178" fontId="12" fillId="0" borderId="24" xfId="0" applyNumberFormat="1" applyFont="1" applyBorder="1" applyAlignment="1">
      <alignment vertical="center" shrinkToFit="1"/>
    </xf>
    <xf numFmtId="178" fontId="12" fillId="0" borderId="94" xfId="0" applyNumberFormat="1" applyFont="1" applyBorder="1" applyAlignment="1">
      <alignment vertical="center" shrinkToFit="1"/>
    </xf>
    <xf numFmtId="0" fontId="10" fillId="0" borderId="0" xfId="0" applyFont="1" applyAlignment="1">
      <alignment horizontal="center"/>
    </xf>
    <xf numFmtId="0" fontId="12" fillId="0" borderId="110" xfId="0" applyFont="1" applyBorder="1" applyAlignment="1">
      <alignment horizontal="center" vertical="center"/>
    </xf>
    <xf numFmtId="0" fontId="12" fillId="0" borderId="111" xfId="0" applyFont="1" applyBorder="1" applyAlignment="1">
      <alignment horizontal="center" vertical="center"/>
    </xf>
    <xf numFmtId="0" fontId="12" fillId="0" borderId="112" xfId="0" applyFont="1" applyBorder="1" applyAlignment="1">
      <alignment horizontal="center" vertical="center"/>
    </xf>
    <xf numFmtId="0" fontId="12" fillId="0" borderId="113" xfId="0" applyFont="1" applyBorder="1" applyAlignment="1">
      <alignment horizontal="center" vertical="center" wrapText="1"/>
    </xf>
    <xf numFmtId="0" fontId="12" fillId="0" borderId="114" xfId="0" applyFont="1" applyBorder="1" applyAlignment="1">
      <alignment horizontal="center" vertical="center" wrapText="1"/>
    </xf>
    <xf numFmtId="0" fontId="12" fillId="0" borderId="115"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116" xfId="0" applyFont="1" applyBorder="1" applyAlignment="1">
      <alignment horizontal="center" vertical="center" wrapText="1"/>
    </xf>
    <xf numFmtId="0" fontId="12" fillId="0" borderId="117"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101"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45" xfId="0" applyFont="1" applyBorder="1" applyAlignment="1">
      <alignment horizontal="center" vertical="center"/>
    </xf>
    <xf numFmtId="0" fontId="12" fillId="0" borderId="0" xfId="0" applyFont="1" applyBorder="1" applyAlignment="1">
      <alignment horizontal="center" vertical="center"/>
    </xf>
    <xf numFmtId="0" fontId="12" fillId="0" borderId="89" xfId="0" applyFont="1" applyBorder="1" applyAlignment="1">
      <alignment horizontal="center" vertical="center"/>
    </xf>
    <xf numFmtId="0" fontId="12" fillId="0" borderId="103" xfId="0" applyFont="1" applyBorder="1" applyAlignment="1">
      <alignment horizontal="center" vertical="center"/>
    </xf>
    <xf numFmtId="0" fontId="12" fillId="0" borderId="104" xfId="0" applyFont="1" applyBorder="1" applyAlignment="1">
      <alignment horizontal="center" vertical="center"/>
    </xf>
    <xf numFmtId="0" fontId="6" fillId="0" borderId="0" xfId="0" applyFont="1" applyAlignment="1">
      <alignment vertical="center"/>
    </xf>
    <xf numFmtId="178" fontId="12" fillId="0" borderId="106" xfId="0" applyNumberFormat="1" applyFont="1" applyBorder="1" applyAlignment="1">
      <alignment vertical="center" shrinkToFit="1"/>
    </xf>
    <xf numFmtId="178" fontId="12" fillId="0" borderId="34" xfId="0" applyNumberFormat="1" applyFont="1" applyBorder="1" applyAlignment="1">
      <alignment vertical="center" shrinkToFit="1"/>
    </xf>
    <xf numFmtId="178" fontId="12" fillId="0" borderId="58" xfId="0" applyNumberFormat="1" applyFont="1" applyBorder="1" applyAlignment="1">
      <alignment vertical="center" shrinkToFit="1"/>
    </xf>
    <xf numFmtId="178" fontId="12" fillId="0" borderId="93" xfId="0" applyNumberFormat="1" applyFont="1" applyBorder="1" applyAlignment="1">
      <alignment horizontal="center" vertical="center" shrinkToFit="1"/>
    </xf>
    <xf numFmtId="178" fontId="12" fillId="0" borderId="24" xfId="0" applyNumberFormat="1" applyFont="1" applyBorder="1" applyAlignment="1">
      <alignment horizontal="center" vertical="center" shrinkToFit="1"/>
    </xf>
    <xf numFmtId="178" fontId="12" fillId="0" borderId="94" xfId="0" applyNumberFormat="1" applyFont="1" applyBorder="1" applyAlignment="1">
      <alignment horizontal="center" vertical="center" shrinkToFit="1"/>
    </xf>
    <xf numFmtId="178" fontId="12" fillId="0" borderId="108" xfId="0" applyNumberFormat="1" applyFont="1" applyBorder="1" applyAlignment="1">
      <alignment vertical="center" shrinkToFit="1"/>
    </xf>
    <xf numFmtId="178" fontId="12" fillId="0" borderId="103" xfId="0" applyNumberFormat="1" applyFont="1" applyBorder="1" applyAlignment="1">
      <alignment vertical="center" shrinkToFit="1"/>
    </xf>
    <xf numFmtId="178" fontId="12" fillId="0" borderId="104" xfId="0" applyNumberFormat="1" applyFont="1" applyBorder="1" applyAlignment="1">
      <alignment vertical="center" shrinkToFit="1"/>
    </xf>
    <xf numFmtId="178" fontId="12" fillId="0" borderId="95" xfId="0" applyNumberFormat="1" applyFont="1" applyBorder="1" applyAlignment="1">
      <alignment vertical="center" shrinkToFit="1"/>
    </xf>
    <xf numFmtId="178" fontId="12" fillId="0" borderId="19" xfId="0" applyNumberFormat="1" applyFont="1" applyBorder="1" applyAlignment="1">
      <alignment vertical="center" shrinkToFit="1"/>
    </xf>
    <xf numFmtId="178" fontId="12" fillId="0" borderId="55" xfId="0" applyNumberFormat="1" applyFont="1" applyBorder="1" applyAlignment="1">
      <alignment vertical="center" shrinkToFit="1"/>
    </xf>
    <xf numFmtId="178" fontId="12" fillId="0" borderId="88" xfId="0" applyNumberFormat="1" applyFont="1" applyBorder="1" applyAlignment="1">
      <alignment vertical="center" shrinkToFit="1"/>
    </xf>
    <xf numFmtId="178" fontId="12" fillId="0" borderId="89" xfId="0" applyNumberFormat="1" applyFont="1" applyBorder="1" applyAlignment="1">
      <alignment vertical="center" shrinkToFit="1"/>
    </xf>
    <xf numFmtId="178" fontId="12" fillId="0" borderId="90" xfId="0" applyNumberFormat="1" applyFont="1" applyBorder="1" applyAlignment="1">
      <alignment vertical="center" shrinkToFit="1"/>
    </xf>
    <xf numFmtId="178" fontId="12" fillId="0" borderId="91" xfId="0" applyNumberFormat="1" applyFont="1" applyBorder="1" applyAlignment="1">
      <alignment horizontal="center" vertical="center" shrinkToFit="1"/>
    </xf>
    <xf numFmtId="178" fontId="12" fillId="0" borderId="92" xfId="0" applyNumberFormat="1" applyFont="1" applyBorder="1" applyAlignment="1">
      <alignment horizontal="center" vertical="center" shrinkToFit="1"/>
    </xf>
    <xf numFmtId="178" fontId="12" fillId="0" borderId="54" xfId="0" applyNumberFormat="1" applyFont="1" applyBorder="1" applyAlignment="1">
      <alignment horizontal="center" vertical="center" shrinkToFit="1"/>
    </xf>
    <xf numFmtId="178" fontId="12" fillId="0" borderId="96" xfId="0" applyNumberFormat="1" applyFont="1" applyBorder="1" applyAlignment="1">
      <alignment vertical="center" shrinkToFit="1"/>
    </xf>
    <xf numFmtId="178" fontId="12" fillId="0" borderId="97" xfId="0" applyNumberFormat="1" applyFont="1" applyBorder="1" applyAlignment="1">
      <alignment vertical="center" shrinkToFit="1"/>
    </xf>
    <xf numFmtId="178" fontId="12" fillId="0" borderId="98" xfId="0" applyNumberFormat="1" applyFont="1" applyBorder="1" applyAlignment="1">
      <alignment vertical="center" shrinkToFit="1"/>
    </xf>
    <xf numFmtId="178" fontId="12" fillId="0" borderId="108" xfId="0" applyNumberFormat="1" applyFont="1" applyBorder="1" applyAlignment="1">
      <alignment horizontal="center" vertical="center" shrinkToFit="1"/>
    </xf>
    <xf numFmtId="178" fontId="12" fillId="0" borderId="103" xfId="0" applyNumberFormat="1" applyFont="1" applyBorder="1" applyAlignment="1">
      <alignment horizontal="center" vertical="center" shrinkToFit="1"/>
    </xf>
    <xf numFmtId="178" fontId="12" fillId="0" borderId="104" xfId="0" applyNumberFormat="1" applyFont="1" applyBorder="1" applyAlignment="1">
      <alignment horizontal="center" vertical="center" shrinkToFit="1"/>
    </xf>
    <xf numFmtId="0" fontId="12" fillId="0" borderId="24" xfId="0" applyFont="1" applyBorder="1" applyAlignment="1">
      <alignment horizontal="center" vertical="center"/>
    </xf>
    <xf numFmtId="0" fontId="12" fillId="0" borderId="94" xfId="0" applyFont="1" applyBorder="1" applyAlignment="1">
      <alignment horizontal="center" vertical="center"/>
    </xf>
    <xf numFmtId="178" fontId="12" fillId="0" borderId="88" xfId="0" applyNumberFormat="1" applyFont="1" applyBorder="1" applyAlignment="1">
      <alignment horizontal="center" vertical="center" shrinkToFit="1"/>
    </xf>
    <xf numFmtId="178" fontId="12" fillId="0" borderId="89" xfId="0" applyNumberFormat="1" applyFont="1" applyBorder="1" applyAlignment="1">
      <alignment horizontal="center" vertical="center" shrinkToFit="1"/>
    </xf>
    <xf numFmtId="178" fontId="12" fillId="0" borderId="90" xfId="0" applyNumberFormat="1" applyFont="1" applyBorder="1" applyAlignment="1">
      <alignment horizontal="center" vertical="center" shrinkToFit="1"/>
    </xf>
    <xf numFmtId="178" fontId="12" fillId="0" borderId="91" xfId="0" applyNumberFormat="1" applyFont="1" applyBorder="1" applyAlignment="1">
      <alignment vertical="center" shrinkToFit="1"/>
    </xf>
    <xf numFmtId="178" fontId="12" fillId="0" borderId="92" xfId="0" applyNumberFormat="1" applyFont="1" applyBorder="1" applyAlignment="1">
      <alignment vertical="center" shrinkToFit="1"/>
    </xf>
    <xf numFmtId="178" fontId="12" fillId="0" borderId="54" xfId="0" applyNumberFormat="1" applyFont="1" applyBorder="1" applyAlignment="1">
      <alignment vertical="center" shrinkToFit="1"/>
    </xf>
    <xf numFmtId="0" fontId="12" fillId="0" borderId="96" xfId="0" applyFont="1" applyBorder="1" applyAlignment="1">
      <alignment horizontal="distributed" vertical="center"/>
    </xf>
    <xf numFmtId="0" fontId="12" fillId="0" borderId="97" xfId="0" applyFont="1" applyBorder="1" applyAlignment="1">
      <alignment horizontal="distributed" vertical="center"/>
    </xf>
    <xf numFmtId="0" fontId="12" fillId="0" borderId="98" xfId="0" applyFont="1" applyBorder="1" applyAlignment="1">
      <alignment horizontal="distributed" vertical="center"/>
    </xf>
    <xf numFmtId="178" fontId="12" fillId="0" borderId="99" xfId="0" applyNumberFormat="1" applyFont="1" applyBorder="1" applyAlignment="1">
      <alignment vertical="center" shrinkToFit="1"/>
    </xf>
    <xf numFmtId="178" fontId="12" fillId="0" borderId="100" xfId="0" applyNumberFormat="1" applyFont="1" applyBorder="1" applyAlignment="1">
      <alignment vertical="center" shrinkToFit="1"/>
    </xf>
    <xf numFmtId="178" fontId="12" fillId="0" borderId="101" xfId="0" applyNumberFormat="1" applyFont="1" applyBorder="1" applyAlignment="1">
      <alignment vertical="center" shrinkToFit="1"/>
    </xf>
    <xf numFmtId="177" fontId="6" fillId="0" borderId="80" xfId="0" applyNumberFormat="1" applyFont="1" applyBorder="1" applyAlignment="1">
      <alignment horizontal="center" vertical="center"/>
    </xf>
    <xf numFmtId="177" fontId="6" fillId="0" borderId="124" xfId="0" applyNumberFormat="1" applyFont="1" applyBorder="1" applyAlignment="1">
      <alignment horizontal="center" vertical="center"/>
    </xf>
    <xf numFmtId="177" fontId="6" fillId="0" borderId="48" xfId="0" applyNumberFormat="1" applyFont="1" applyBorder="1" applyAlignment="1">
      <alignment horizontal="center" vertical="center"/>
    </xf>
    <xf numFmtId="177" fontId="6" fillId="0" borderId="24" xfId="0" applyNumberFormat="1" applyFont="1" applyBorder="1" applyAlignment="1">
      <alignment horizontal="center" vertical="center"/>
    </xf>
    <xf numFmtId="177" fontId="6" fillId="0" borderId="0" xfId="0" applyNumberFormat="1" applyFont="1" applyBorder="1" applyAlignment="1">
      <alignment horizontal="center" vertical="center"/>
    </xf>
    <xf numFmtId="177" fontId="6" fillId="0" borderId="26" xfId="0" applyNumberFormat="1" applyFont="1" applyBorder="1" applyAlignment="1">
      <alignment horizontal="center" vertical="center"/>
    </xf>
    <xf numFmtId="177" fontId="6" fillId="0" borderId="76" xfId="0" applyNumberFormat="1" applyFont="1" applyBorder="1" applyAlignment="1">
      <alignment horizontal="center" vertical="center"/>
    </xf>
    <xf numFmtId="177" fontId="6" fillId="0" borderId="1" xfId="0" applyNumberFormat="1" applyFont="1" applyBorder="1" applyAlignment="1">
      <alignment horizontal="center" vertical="center"/>
    </xf>
    <xf numFmtId="177" fontId="6" fillId="0" borderId="49" xfId="0" applyNumberFormat="1" applyFont="1" applyBorder="1" applyAlignment="1">
      <alignment horizontal="center" vertical="center"/>
    </xf>
    <xf numFmtId="181" fontId="6" fillId="5" borderId="5" xfId="0" applyNumberFormat="1" applyFont="1" applyFill="1" applyBorder="1" applyAlignment="1">
      <alignment horizontal="center" vertical="center" wrapText="1"/>
    </xf>
    <xf numFmtId="181" fontId="6" fillId="5" borderId="7" xfId="0" applyNumberFormat="1" applyFont="1" applyFill="1" applyBorder="1" applyAlignment="1">
      <alignment horizontal="center" vertical="center" wrapText="1"/>
    </xf>
    <xf numFmtId="0" fontId="6" fillId="0" borderId="69" xfId="0" applyNumberFormat="1" applyFont="1" applyBorder="1" applyAlignment="1">
      <alignment horizontal="center" vertical="center"/>
    </xf>
    <xf numFmtId="0" fontId="6" fillId="0" borderId="64" xfId="0" applyNumberFormat="1" applyFont="1" applyBorder="1" applyAlignment="1">
      <alignment horizontal="center" vertical="center"/>
    </xf>
    <xf numFmtId="0" fontId="6" fillId="0" borderId="70" xfId="0" applyNumberFormat="1" applyFont="1" applyBorder="1" applyAlignment="1">
      <alignment horizontal="center" vertical="center"/>
    </xf>
    <xf numFmtId="0" fontId="6" fillId="0" borderId="69" xfId="0" applyFont="1" applyBorder="1" applyAlignment="1">
      <alignment horizontal="center" vertical="center"/>
    </xf>
    <xf numFmtId="0" fontId="6" fillId="0" borderId="64" xfId="0" applyFont="1" applyBorder="1" applyAlignment="1">
      <alignment horizontal="center" vertical="center"/>
    </xf>
    <xf numFmtId="0" fontId="6" fillId="0" borderId="70" xfId="0" applyFont="1" applyBorder="1" applyAlignment="1">
      <alignment horizontal="center" vertical="center"/>
    </xf>
    <xf numFmtId="0" fontId="0" fillId="5" borderId="7" xfId="0" applyFont="1" applyFill="1" applyBorder="1" applyAlignment="1">
      <alignment horizontal="center"/>
    </xf>
    <xf numFmtId="0" fontId="9" fillId="0" borderId="0" xfId="0" applyFont="1" applyAlignment="1">
      <alignment horizontal="center" vertical="center"/>
    </xf>
    <xf numFmtId="181" fontId="6" fillId="5" borderId="47" xfId="0" applyNumberFormat="1" applyFont="1" applyFill="1" applyBorder="1" applyAlignment="1">
      <alignment horizontal="center" vertical="center" wrapText="1"/>
    </xf>
    <xf numFmtId="181" fontId="6" fillId="5" borderId="59" xfId="0" applyNumberFormat="1" applyFont="1" applyFill="1" applyBorder="1" applyAlignment="1">
      <alignment horizontal="center" vertical="center" wrapText="1"/>
    </xf>
    <xf numFmtId="0" fontId="6" fillId="5" borderId="19" xfId="0" applyFont="1" applyFill="1" applyBorder="1" applyAlignment="1">
      <alignment horizontal="center" vertical="center"/>
    </xf>
    <xf numFmtId="0" fontId="0" fillId="5" borderId="53" xfId="0" applyFont="1" applyFill="1" applyBorder="1"/>
    <xf numFmtId="0" fontId="6" fillId="5" borderId="42"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36" xfId="0" applyFont="1" applyFill="1" applyBorder="1" applyAlignment="1">
      <alignment horizontal="center" vertical="center"/>
    </xf>
    <xf numFmtId="0" fontId="0" fillId="0" borderId="61" xfId="0" applyFont="1" applyBorder="1" applyAlignment="1">
      <alignment vertical="center"/>
    </xf>
    <xf numFmtId="0" fontId="6" fillId="5" borderId="27" xfId="0" applyFont="1" applyFill="1" applyBorder="1" applyAlignment="1">
      <alignment horizontal="center" vertical="center"/>
    </xf>
    <xf numFmtId="0" fontId="0" fillId="0" borderId="7" xfId="0" applyFont="1" applyBorder="1" applyAlignment="1">
      <alignment vertical="center"/>
    </xf>
    <xf numFmtId="0" fontId="0" fillId="5" borderId="76" xfId="0" applyFont="1" applyFill="1" applyBorder="1"/>
    <xf numFmtId="181" fontId="6" fillId="5" borderId="38" xfId="0" applyNumberFormat="1" applyFont="1" applyFill="1" applyBorder="1" applyAlignment="1">
      <alignment horizontal="center" vertical="center" wrapText="1"/>
    </xf>
    <xf numFmtId="181" fontId="0" fillId="5" borderId="7" xfId="0" applyNumberFormat="1" applyFont="1" applyFill="1" applyBorder="1"/>
    <xf numFmtId="0" fontId="6" fillId="0" borderId="66" xfId="0" applyNumberFormat="1" applyFont="1" applyBorder="1" applyAlignment="1">
      <alignment horizontal="center" vertical="center"/>
    </xf>
    <xf numFmtId="0" fontId="6" fillId="0" borderId="67" xfId="0" applyNumberFormat="1" applyFont="1" applyBorder="1" applyAlignment="1">
      <alignment horizontal="center" vertical="center"/>
    </xf>
    <xf numFmtId="0" fontId="6" fillId="0" borderId="68" xfId="0" applyNumberFormat="1" applyFont="1" applyBorder="1" applyAlignment="1">
      <alignment horizontal="center" vertical="center"/>
    </xf>
    <xf numFmtId="0" fontId="6" fillId="0" borderId="118" xfId="0" applyNumberFormat="1" applyFont="1" applyBorder="1" applyAlignment="1">
      <alignment horizontal="center" vertical="center"/>
    </xf>
    <xf numFmtId="0" fontId="6" fillId="0" borderId="119" xfId="0" applyNumberFormat="1" applyFont="1" applyBorder="1" applyAlignment="1">
      <alignment horizontal="center" vertical="center"/>
    </xf>
    <xf numFmtId="0" fontId="6" fillId="0" borderId="120" xfId="0" applyNumberFormat="1" applyFont="1" applyBorder="1" applyAlignment="1">
      <alignment horizontal="center" vertical="center"/>
    </xf>
    <xf numFmtId="0" fontId="0" fillId="0" borderId="6" xfId="0" applyFont="1" applyBorder="1" applyAlignment="1">
      <alignment vertical="center"/>
    </xf>
    <xf numFmtId="0" fontId="0" fillId="0" borderId="23" xfId="0" applyFont="1" applyBorder="1" applyAlignment="1">
      <alignment vertical="center"/>
    </xf>
    <xf numFmtId="0" fontId="6" fillId="5" borderId="47" xfId="0" applyFont="1" applyFill="1" applyBorder="1" applyAlignment="1">
      <alignment horizontal="center" vertical="center"/>
    </xf>
    <xf numFmtId="0" fontId="0" fillId="0" borderId="46" xfId="0" applyFont="1" applyBorder="1" applyAlignment="1">
      <alignment vertical="center"/>
    </xf>
    <xf numFmtId="0" fontId="6" fillId="0" borderId="121" xfId="0" applyNumberFormat="1" applyFont="1" applyBorder="1" applyAlignment="1">
      <alignment horizontal="center" vertical="center"/>
    </xf>
    <xf numFmtId="0" fontId="6" fillId="0" borderId="122" xfId="0" applyNumberFormat="1" applyFont="1" applyBorder="1" applyAlignment="1">
      <alignment horizontal="center" vertical="center"/>
    </xf>
    <xf numFmtId="0" fontId="6" fillId="0" borderId="123" xfId="0" applyNumberFormat="1" applyFont="1" applyBorder="1" applyAlignment="1">
      <alignment horizontal="center" vertical="center"/>
    </xf>
  </cellXfs>
  <cellStyles count="4">
    <cellStyle name="桁区切り" xfId="2" builtinId="6"/>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3.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 Id="rId9" Type="http://schemas.openxmlformats.org/officeDocument/2006/relationships/printerSettings" Target="../printerSettings/printerSettings6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R406"/>
  <sheetViews>
    <sheetView tabSelected="1" view="pageBreakPreview" zoomScale="70" zoomScaleNormal="100" zoomScaleSheetLayoutView="70" zoomScalePageLayoutView="85" workbookViewId="0">
      <pane xSplit="4" ySplit="7" topLeftCell="E8" activePane="bottomRight" state="frozen"/>
      <selection pane="topRight" activeCell="E1" sqref="E1"/>
      <selection pane="bottomLeft" activeCell="A8" sqref="A8"/>
      <selection pane="bottomRight" activeCell="F13" sqref="F13"/>
    </sheetView>
  </sheetViews>
  <sheetFormatPr defaultColWidth="9" defaultRowHeight="13.5" x14ac:dyDescent="0.15"/>
  <cols>
    <col min="1" max="1" width="6.625" style="2" customWidth="1"/>
    <col min="2" max="2" width="35.125" style="2" customWidth="1"/>
    <col min="3" max="3" width="11.5" style="2" customWidth="1"/>
    <col min="4" max="4" width="12.875" style="2" customWidth="1"/>
    <col min="5" max="5" width="12.625" style="244" customWidth="1"/>
    <col min="6" max="6" width="11.375" style="244" customWidth="1"/>
    <col min="7" max="7" width="11.5" style="244" customWidth="1"/>
    <col min="8" max="8" width="41.75" style="2" customWidth="1"/>
    <col min="9" max="9" width="13.875" style="2" customWidth="1"/>
    <col min="10" max="10" width="35.5" style="2" customWidth="1"/>
    <col min="11" max="11" width="14.5" style="244" customWidth="1"/>
    <col min="12" max="12" width="14.875" style="177" customWidth="1"/>
    <col min="13" max="13" width="12.875" style="177" customWidth="1"/>
    <col min="14" max="14" width="12.875" style="11" customWidth="1"/>
    <col min="15" max="15" width="13.875" style="2" customWidth="1"/>
    <col min="16" max="16" width="43.5" style="2" customWidth="1"/>
    <col min="17" max="17" width="41.875" style="2" customWidth="1"/>
    <col min="18" max="18" width="14.875" style="2" customWidth="1"/>
    <col min="19" max="19" width="14.375" style="19" customWidth="1"/>
    <col min="20" max="20" width="30.5" style="19" customWidth="1"/>
    <col min="21" max="21" width="6.625" style="2" customWidth="1"/>
    <col min="22" max="22" width="4.625" style="2" customWidth="1"/>
    <col min="23" max="23" width="2.625" style="2" customWidth="1"/>
    <col min="24" max="24" width="6.5" style="2" customWidth="1"/>
    <col min="25" max="26" width="2.625" style="2" customWidth="1"/>
    <col min="27" max="27" width="6.625" style="2" customWidth="1"/>
    <col min="28" max="28" width="4.625" style="2" customWidth="1"/>
    <col min="29" max="29" width="2.625" style="2" customWidth="1"/>
    <col min="30" max="30" width="6.5" style="2"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39" width="15.625" style="2" customWidth="1"/>
    <col min="40" max="40" width="16.125" style="2" customWidth="1"/>
    <col min="41" max="42" width="4.875" style="2" customWidth="1"/>
    <col min="43" max="43" width="5" style="2" customWidth="1"/>
    <col min="44" max="44" width="3.375" style="270" customWidth="1"/>
    <col min="45" max="16384" width="9" style="2"/>
  </cols>
  <sheetData>
    <row r="1" spans="1:44" ht="9" customHeight="1" x14ac:dyDescent="0.15"/>
    <row r="2" spans="1:44" ht="18.75" x14ac:dyDescent="0.2">
      <c r="A2" s="15" t="s">
        <v>416</v>
      </c>
      <c r="AA2" s="1"/>
      <c r="AB2" s="1"/>
    </row>
    <row r="3" spans="1:44" ht="21" x14ac:dyDescent="0.2">
      <c r="A3" s="520" t="s">
        <v>385</v>
      </c>
      <c r="B3" s="520"/>
      <c r="C3" s="520"/>
      <c r="D3" s="520"/>
      <c r="E3" s="520"/>
      <c r="F3" s="520"/>
      <c r="G3" s="520"/>
      <c r="H3" s="520"/>
      <c r="I3" s="520"/>
      <c r="J3" s="520"/>
      <c r="K3" s="520"/>
      <c r="L3" s="520"/>
      <c r="M3" s="520"/>
      <c r="N3" s="520"/>
      <c r="O3" s="520"/>
      <c r="P3" s="520"/>
      <c r="Q3" s="520"/>
      <c r="R3" s="520"/>
      <c r="S3" s="520"/>
      <c r="T3" s="520"/>
      <c r="U3" s="370"/>
      <c r="V3" s="370"/>
      <c r="W3" s="370"/>
      <c r="X3" s="370"/>
      <c r="Y3" s="370"/>
      <c r="Z3" s="370"/>
      <c r="AA3" s="380"/>
      <c r="AB3" s="380"/>
      <c r="AC3" s="370"/>
      <c r="AD3" s="370"/>
      <c r="AE3" s="370"/>
      <c r="AF3" s="370"/>
      <c r="AG3" s="370"/>
      <c r="AH3" s="370"/>
      <c r="AI3" s="370"/>
      <c r="AJ3" s="370"/>
      <c r="AK3" s="370"/>
      <c r="AL3" s="370"/>
      <c r="AM3" s="370"/>
      <c r="AN3" s="370"/>
    </row>
    <row r="4" spans="1:44" ht="15" customHeight="1" thickBot="1" x14ac:dyDescent="0.2">
      <c r="A4" s="170"/>
      <c r="B4" s="3"/>
      <c r="C4" s="3"/>
      <c r="D4" s="3"/>
      <c r="E4" s="245"/>
      <c r="F4" s="245"/>
      <c r="G4" s="246"/>
      <c r="H4" s="1"/>
      <c r="I4" s="1"/>
      <c r="J4" s="1"/>
      <c r="K4" s="246"/>
      <c r="L4" s="178"/>
      <c r="M4" s="178"/>
      <c r="N4" s="326"/>
      <c r="O4" s="1"/>
      <c r="P4" s="1"/>
      <c r="Q4" s="1"/>
      <c r="R4" s="1"/>
      <c r="S4" s="157"/>
      <c r="T4" s="157"/>
      <c r="U4" s="62"/>
      <c r="V4" s="62"/>
      <c r="W4" s="62"/>
      <c r="X4" s="62"/>
      <c r="Y4" s="62"/>
      <c r="Z4" s="62"/>
      <c r="AA4" s="62"/>
      <c r="AB4" s="62"/>
      <c r="AC4" s="62"/>
      <c r="AD4" s="62"/>
      <c r="AE4" s="62"/>
      <c r="AF4" s="62"/>
      <c r="AG4" s="62"/>
      <c r="AH4" s="62"/>
      <c r="AI4" s="62"/>
      <c r="AJ4" s="62"/>
      <c r="AK4" s="62"/>
      <c r="AL4" s="62"/>
      <c r="AM4" s="62"/>
      <c r="AN4" s="491" t="s">
        <v>61</v>
      </c>
      <c r="AO4" s="491"/>
      <c r="AP4" s="491"/>
      <c r="AQ4" s="491"/>
    </row>
    <row r="5" spans="1:44" ht="20.100000000000001" customHeight="1" x14ac:dyDescent="0.15">
      <c r="A5" s="521" t="s">
        <v>27</v>
      </c>
      <c r="B5" s="524" t="s">
        <v>30</v>
      </c>
      <c r="C5" s="534" t="s">
        <v>77</v>
      </c>
      <c r="D5" s="513" t="s">
        <v>78</v>
      </c>
      <c r="E5" s="527" t="s">
        <v>386</v>
      </c>
      <c r="F5" s="530" t="s">
        <v>383</v>
      </c>
      <c r="G5" s="531"/>
      <c r="H5" s="513" t="s">
        <v>88</v>
      </c>
      <c r="I5" s="551" t="s">
        <v>50</v>
      </c>
      <c r="J5" s="552"/>
      <c r="K5" s="371" t="s">
        <v>384</v>
      </c>
      <c r="L5" s="179" t="s">
        <v>387</v>
      </c>
      <c r="M5" s="543" t="s">
        <v>10</v>
      </c>
      <c r="N5" s="433" t="s">
        <v>63</v>
      </c>
      <c r="O5" s="434"/>
      <c r="P5" s="435"/>
      <c r="Q5" s="537" t="s">
        <v>32</v>
      </c>
      <c r="R5" s="537" t="s">
        <v>22</v>
      </c>
      <c r="S5" s="537" t="s">
        <v>60</v>
      </c>
      <c r="T5" s="537" t="s">
        <v>7</v>
      </c>
      <c r="U5" s="439" t="s">
        <v>388</v>
      </c>
      <c r="V5" s="440"/>
      <c r="W5" s="440"/>
      <c r="X5" s="440"/>
      <c r="Y5" s="440"/>
      <c r="Z5" s="440"/>
      <c r="AA5" s="440"/>
      <c r="AB5" s="440"/>
      <c r="AC5" s="440"/>
      <c r="AD5" s="440"/>
      <c r="AE5" s="440"/>
      <c r="AF5" s="440"/>
      <c r="AG5" s="440"/>
      <c r="AH5" s="440"/>
      <c r="AI5" s="440"/>
      <c r="AJ5" s="440"/>
      <c r="AK5" s="440"/>
      <c r="AL5" s="440"/>
      <c r="AM5" s="441"/>
      <c r="AN5" s="510" t="s">
        <v>89</v>
      </c>
      <c r="AO5" s="427" t="s">
        <v>73</v>
      </c>
      <c r="AP5" s="427" t="s">
        <v>74</v>
      </c>
      <c r="AQ5" s="553" t="s">
        <v>65</v>
      </c>
      <c r="AR5" s="549"/>
    </row>
    <row r="6" spans="1:44" ht="20.100000000000001" customHeight="1" x14ac:dyDescent="0.15">
      <c r="A6" s="522"/>
      <c r="B6" s="525"/>
      <c r="C6" s="535"/>
      <c r="D6" s="514"/>
      <c r="E6" s="528"/>
      <c r="F6" s="541" t="s">
        <v>75</v>
      </c>
      <c r="G6" s="547" t="s">
        <v>18</v>
      </c>
      <c r="H6" s="514"/>
      <c r="I6" s="540" t="s">
        <v>20</v>
      </c>
      <c r="J6" s="556" t="s">
        <v>15</v>
      </c>
      <c r="K6" s="262" t="s">
        <v>8</v>
      </c>
      <c r="L6" s="180" t="s">
        <v>9</v>
      </c>
      <c r="M6" s="544"/>
      <c r="N6" s="532" t="s">
        <v>34</v>
      </c>
      <c r="O6" s="557" t="s">
        <v>33</v>
      </c>
      <c r="P6" s="558"/>
      <c r="Q6" s="545"/>
      <c r="R6" s="538"/>
      <c r="S6" s="538"/>
      <c r="T6" s="538"/>
      <c r="U6" s="442"/>
      <c r="V6" s="443"/>
      <c r="W6" s="443"/>
      <c r="X6" s="443"/>
      <c r="Y6" s="443"/>
      <c r="Z6" s="443"/>
      <c r="AA6" s="443"/>
      <c r="AB6" s="443"/>
      <c r="AC6" s="443"/>
      <c r="AD6" s="443"/>
      <c r="AE6" s="443"/>
      <c r="AF6" s="443"/>
      <c r="AG6" s="443"/>
      <c r="AH6" s="443"/>
      <c r="AI6" s="443"/>
      <c r="AJ6" s="443"/>
      <c r="AK6" s="443"/>
      <c r="AL6" s="443"/>
      <c r="AM6" s="444"/>
      <c r="AN6" s="511"/>
      <c r="AO6" s="428"/>
      <c r="AP6" s="428"/>
      <c r="AQ6" s="554"/>
      <c r="AR6" s="549"/>
    </row>
    <row r="7" spans="1:44" ht="21.6" customHeight="1" thickBot="1" x14ac:dyDescent="0.2">
      <c r="A7" s="523"/>
      <c r="B7" s="526"/>
      <c r="C7" s="536"/>
      <c r="D7" s="515"/>
      <c r="E7" s="529"/>
      <c r="F7" s="542"/>
      <c r="G7" s="548"/>
      <c r="H7" s="515"/>
      <c r="I7" s="536"/>
      <c r="J7" s="515"/>
      <c r="K7" s="263" t="s">
        <v>12</v>
      </c>
      <c r="L7" s="181" t="s">
        <v>13</v>
      </c>
      <c r="M7" s="182" t="s">
        <v>14</v>
      </c>
      <c r="N7" s="533"/>
      <c r="O7" s="559"/>
      <c r="P7" s="560"/>
      <c r="Q7" s="546"/>
      <c r="R7" s="539"/>
      <c r="S7" s="539"/>
      <c r="T7" s="539"/>
      <c r="U7" s="445" t="s">
        <v>95</v>
      </c>
      <c r="V7" s="446"/>
      <c r="W7" s="446"/>
      <c r="X7" s="446"/>
      <c r="Y7" s="446"/>
      <c r="Z7" s="447"/>
      <c r="AA7" s="445" t="s">
        <v>96</v>
      </c>
      <c r="AB7" s="446"/>
      <c r="AC7" s="446"/>
      <c r="AD7" s="446"/>
      <c r="AE7" s="446"/>
      <c r="AF7" s="447"/>
      <c r="AG7" s="445" t="s">
        <v>97</v>
      </c>
      <c r="AH7" s="446"/>
      <c r="AI7" s="446"/>
      <c r="AJ7" s="446"/>
      <c r="AK7" s="446"/>
      <c r="AL7" s="447"/>
      <c r="AM7" s="381" t="s">
        <v>94</v>
      </c>
      <c r="AN7" s="512"/>
      <c r="AO7" s="429"/>
      <c r="AP7" s="429"/>
      <c r="AQ7" s="555"/>
      <c r="AR7" s="549"/>
    </row>
    <row r="8" spans="1:44" ht="21.6" customHeight="1" x14ac:dyDescent="0.15">
      <c r="A8" s="83"/>
      <c r="B8" s="84" t="s">
        <v>417</v>
      </c>
      <c r="C8" s="84"/>
      <c r="D8" s="84"/>
      <c r="E8" s="247"/>
      <c r="F8" s="248"/>
      <c r="G8" s="248"/>
      <c r="H8" s="86"/>
      <c r="I8" s="86"/>
      <c r="J8" s="86"/>
      <c r="K8" s="264"/>
      <c r="L8" s="264"/>
      <c r="M8" s="264"/>
      <c r="N8" s="327"/>
      <c r="O8" s="87"/>
      <c r="P8" s="86"/>
      <c r="Q8" s="85"/>
      <c r="R8" s="85"/>
      <c r="S8" s="187"/>
      <c r="T8" s="187"/>
      <c r="U8" s="85"/>
      <c r="V8" s="85"/>
      <c r="W8" s="85"/>
      <c r="X8" s="85"/>
      <c r="Y8" s="85"/>
      <c r="Z8" s="85"/>
      <c r="AA8" s="85"/>
      <c r="AB8" s="85"/>
      <c r="AC8" s="85"/>
      <c r="AD8" s="85"/>
      <c r="AE8" s="85"/>
      <c r="AF8" s="85"/>
      <c r="AG8" s="85"/>
      <c r="AH8" s="85"/>
      <c r="AI8" s="85"/>
      <c r="AJ8" s="85"/>
      <c r="AK8" s="85"/>
      <c r="AL8" s="85"/>
      <c r="AM8" s="85"/>
      <c r="AN8" s="85"/>
      <c r="AO8" s="85"/>
      <c r="AP8" s="85"/>
      <c r="AQ8" s="88"/>
    </row>
    <row r="9" spans="1:44" ht="33.75" x14ac:dyDescent="0.15">
      <c r="A9" s="282">
        <v>1</v>
      </c>
      <c r="B9" s="193" t="s">
        <v>418</v>
      </c>
      <c r="C9" s="193" t="s">
        <v>419</v>
      </c>
      <c r="D9" s="193" t="s">
        <v>420</v>
      </c>
      <c r="E9" s="243">
        <v>14.188000000000001</v>
      </c>
      <c r="F9" s="284">
        <v>14.188000000000001</v>
      </c>
      <c r="G9" s="243">
        <v>12.000999999999999</v>
      </c>
      <c r="H9" s="293" t="s">
        <v>1142</v>
      </c>
      <c r="I9" s="241" t="s">
        <v>47</v>
      </c>
      <c r="J9" s="193" t="s">
        <v>1222</v>
      </c>
      <c r="K9" s="243">
        <v>14.188000000000001</v>
      </c>
      <c r="L9" s="290">
        <v>14.188000000000001</v>
      </c>
      <c r="M9" s="290">
        <f t="shared" ref="M9:M77" si="0">L9-K9</f>
        <v>0</v>
      </c>
      <c r="N9" s="328" t="s">
        <v>882</v>
      </c>
      <c r="O9" s="241" t="s">
        <v>47</v>
      </c>
      <c r="P9" s="193" t="s">
        <v>1608</v>
      </c>
      <c r="Q9" s="186"/>
      <c r="R9" s="186" t="s">
        <v>429</v>
      </c>
      <c r="S9" s="242" t="s">
        <v>1</v>
      </c>
      <c r="T9" s="192" t="s">
        <v>434</v>
      </c>
      <c r="U9" s="164" t="s">
        <v>901</v>
      </c>
      <c r="V9" s="165"/>
      <c r="W9" s="166" t="s">
        <v>93</v>
      </c>
      <c r="X9" s="382">
        <v>1</v>
      </c>
      <c r="Y9" s="166" t="s">
        <v>93</v>
      </c>
      <c r="Z9" s="383"/>
      <c r="AA9" s="164"/>
      <c r="AB9" s="165"/>
      <c r="AC9" s="166" t="s">
        <v>93</v>
      </c>
      <c r="AD9" s="382"/>
      <c r="AE9" s="166" t="s">
        <v>93</v>
      </c>
      <c r="AF9" s="383"/>
      <c r="AG9" s="164"/>
      <c r="AH9" s="165"/>
      <c r="AI9" s="166" t="s">
        <v>93</v>
      </c>
      <c r="AJ9" s="382"/>
      <c r="AK9" s="166" t="s">
        <v>93</v>
      </c>
      <c r="AL9" s="383"/>
      <c r="AM9" s="191"/>
      <c r="AN9" s="171" t="s">
        <v>437</v>
      </c>
      <c r="AO9" s="189" t="s">
        <v>66</v>
      </c>
      <c r="AP9" s="90"/>
      <c r="AQ9" s="91"/>
    </row>
    <row r="10" spans="1:44" ht="45" x14ac:dyDescent="0.15">
      <c r="A10" s="282">
        <v>2</v>
      </c>
      <c r="B10" s="193" t="s">
        <v>421</v>
      </c>
      <c r="C10" s="193" t="s">
        <v>422</v>
      </c>
      <c r="D10" s="193" t="s">
        <v>1078</v>
      </c>
      <c r="E10" s="243">
        <v>70</v>
      </c>
      <c r="F10" s="284">
        <v>70</v>
      </c>
      <c r="G10" s="243">
        <v>55.698</v>
      </c>
      <c r="H10" s="293" t="s">
        <v>1142</v>
      </c>
      <c r="I10" s="241" t="s">
        <v>47</v>
      </c>
      <c r="J10" s="193" t="s">
        <v>1224</v>
      </c>
      <c r="K10" s="243">
        <v>59.438000000000002</v>
      </c>
      <c r="L10" s="290">
        <v>59.438000000000002</v>
      </c>
      <c r="M10" s="290">
        <f t="shared" si="0"/>
        <v>0</v>
      </c>
      <c r="N10" s="328" t="s">
        <v>882</v>
      </c>
      <c r="O10" s="241" t="s">
        <v>47</v>
      </c>
      <c r="P10" s="193" t="s">
        <v>1609</v>
      </c>
      <c r="Q10" s="186"/>
      <c r="R10" s="186" t="s">
        <v>429</v>
      </c>
      <c r="S10" s="242" t="s">
        <v>1</v>
      </c>
      <c r="T10" s="192" t="s">
        <v>435</v>
      </c>
      <c r="U10" s="164" t="s">
        <v>901</v>
      </c>
      <c r="V10" s="165"/>
      <c r="W10" s="166" t="s">
        <v>93</v>
      </c>
      <c r="X10" s="382">
        <v>2</v>
      </c>
      <c r="Y10" s="166" t="s">
        <v>93</v>
      </c>
      <c r="Z10" s="383"/>
      <c r="AA10" s="164"/>
      <c r="AB10" s="165"/>
      <c r="AC10" s="166" t="s">
        <v>93</v>
      </c>
      <c r="AD10" s="382"/>
      <c r="AE10" s="166" t="s">
        <v>93</v>
      </c>
      <c r="AF10" s="383"/>
      <c r="AG10" s="164"/>
      <c r="AH10" s="165"/>
      <c r="AI10" s="166" t="s">
        <v>93</v>
      </c>
      <c r="AJ10" s="382"/>
      <c r="AK10" s="166" t="s">
        <v>93</v>
      </c>
      <c r="AL10" s="383"/>
      <c r="AM10" s="191"/>
      <c r="AN10" s="171" t="s">
        <v>903</v>
      </c>
      <c r="AO10" s="189" t="s">
        <v>66</v>
      </c>
      <c r="AP10" s="90"/>
      <c r="AQ10" s="91"/>
    </row>
    <row r="11" spans="1:44" ht="33.75" x14ac:dyDescent="0.15">
      <c r="A11" s="387">
        <v>3</v>
      </c>
      <c r="B11" s="411" t="s">
        <v>423</v>
      </c>
      <c r="C11" s="411" t="s">
        <v>424</v>
      </c>
      <c r="D11" s="411" t="s">
        <v>420</v>
      </c>
      <c r="E11" s="243">
        <v>26.297000000000001</v>
      </c>
      <c r="F11" s="284">
        <v>26.297000000000001</v>
      </c>
      <c r="G11" s="243">
        <v>19.140999999999998</v>
      </c>
      <c r="H11" s="403" t="s">
        <v>1142</v>
      </c>
      <c r="I11" s="391" t="s">
        <v>47</v>
      </c>
      <c r="J11" s="397" t="s">
        <v>1223</v>
      </c>
      <c r="K11" s="243">
        <v>26.297000000000001</v>
      </c>
      <c r="L11" s="243">
        <v>26.297000000000001</v>
      </c>
      <c r="M11" s="243">
        <f t="shared" si="0"/>
        <v>0</v>
      </c>
      <c r="N11" s="328" t="s">
        <v>1614</v>
      </c>
      <c r="O11" s="409" t="s">
        <v>47</v>
      </c>
      <c r="P11" s="411" t="s">
        <v>1610</v>
      </c>
      <c r="Q11" s="186"/>
      <c r="R11" s="186" t="s">
        <v>1121</v>
      </c>
      <c r="S11" s="242" t="s">
        <v>1</v>
      </c>
      <c r="T11" s="192" t="s">
        <v>452</v>
      </c>
      <c r="U11" s="164" t="s">
        <v>901</v>
      </c>
      <c r="V11" s="165"/>
      <c r="W11" s="166" t="s">
        <v>93</v>
      </c>
      <c r="X11" s="382">
        <v>3</v>
      </c>
      <c r="Y11" s="166" t="s">
        <v>93</v>
      </c>
      <c r="Z11" s="383"/>
      <c r="AA11" s="164"/>
      <c r="AB11" s="165"/>
      <c r="AC11" s="166" t="s">
        <v>93</v>
      </c>
      <c r="AD11" s="382"/>
      <c r="AE11" s="166" t="s">
        <v>93</v>
      </c>
      <c r="AF11" s="383"/>
      <c r="AG11" s="164"/>
      <c r="AH11" s="165"/>
      <c r="AI11" s="166" t="s">
        <v>93</v>
      </c>
      <c r="AJ11" s="382"/>
      <c r="AK11" s="166" t="s">
        <v>93</v>
      </c>
      <c r="AL11" s="383"/>
      <c r="AM11" s="191"/>
      <c r="AN11" s="171" t="s">
        <v>438</v>
      </c>
      <c r="AO11" s="189" t="s">
        <v>66</v>
      </c>
      <c r="AP11" s="90"/>
      <c r="AQ11" s="91"/>
    </row>
    <row r="12" spans="1:44" ht="22.5" x14ac:dyDescent="0.15">
      <c r="A12" s="388"/>
      <c r="B12" s="412"/>
      <c r="C12" s="412"/>
      <c r="D12" s="412"/>
      <c r="E12" s="243">
        <v>417.52499999999998</v>
      </c>
      <c r="F12" s="284">
        <v>417.52499999999998</v>
      </c>
      <c r="G12" s="243">
        <v>356.08699999999999</v>
      </c>
      <c r="H12" s="404"/>
      <c r="I12" s="392"/>
      <c r="J12" s="398"/>
      <c r="K12" s="243">
        <v>417.52499999999998</v>
      </c>
      <c r="L12" s="243">
        <v>417.52499999999998</v>
      </c>
      <c r="M12" s="243">
        <f t="shared" si="0"/>
        <v>0</v>
      </c>
      <c r="N12" s="328" t="s">
        <v>1614</v>
      </c>
      <c r="O12" s="410"/>
      <c r="P12" s="412"/>
      <c r="Q12" s="186"/>
      <c r="R12" s="186" t="s">
        <v>1122</v>
      </c>
      <c r="S12" s="242" t="s">
        <v>433</v>
      </c>
      <c r="T12" s="192" t="s">
        <v>436</v>
      </c>
      <c r="U12" s="164"/>
      <c r="V12" s="165"/>
      <c r="W12" s="166" t="s">
        <v>93</v>
      </c>
      <c r="X12" s="382"/>
      <c r="Y12" s="166" t="s">
        <v>93</v>
      </c>
      <c r="Z12" s="383"/>
      <c r="AA12" s="164"/>
      <c r="AB12" s="165"/>
      <c r="AC12" s="166" t="s">
        <v>93</v>
      </c>
      <c r="AD12" s="382"/>
      <c r="AE12" s="166" t="s">
        <v>93</v>
      </c>
      <c r="AF12" s="383"/>
      <c r="AG12" s="164"/>
      <c r="AH12" s="165"/>
      <c r="AI12" s="166" t="s">
        <v>93</v>
      </c>
      <c r="AJ12" s="382"/>
      <c r="AK12" s="166" t="s">
        <v>93</v>
      </c>
      <c r="AL12" s="383"/>
      <c r="AM12" s="191"/>
      <c r="AN12" s="171" t="str">
        <f>AN11</f>
        <v>平成２９年度対象</v>
      </c>
      <c r="AO12" s="189" t="s">
        <v>66</v>
      </c>
      <c r="AP12" s="90"/>
      <c r="AQ12" s="91"/>
    </row>
    <row r="13" spans="1:44" ht="33.75" x14ac:dyDescent="0.15">
      <c r="A13" s="282">
        <v>4</v>
      </c>
      <c r="B13" s="193" t="s">
        <v>425</v>
      </c>
      <c r="C13" s="193" t="s">
        <v>426</v>
      </c>
      <c r="D13" s="193" t="s">
        <v>427</v>
      </c>
      <c r="E13" s="243">
        <v>1600</v>
      </c>
      <c r="F13" s="284">
        <v>1600</v>
      </c>
      <c r="G13" s="243">
        <v>861.41800000000001</v>
      </c>
      <c r="H13" s="293" t="s">
        <v>1142</v>
      </c>
      <c r="I13" s="96" t="s">
        <v>1152</v>
      </c>
      <c r="J13" s="97" t="s">
        <v>1225</v>
      </c>
      <c r="K13" s="243">
        <v>0</v>
      </c>
      <c r="L13" s="243">
        <v>0</v>
      </c>
      <c r="M13" s="243">
        <f t="shared" si="0"/>
        <v>0</v>
      </c>
      <c r="N13" s="328" t="s">
        <v>1884</v>
      </c>
      <c r="O13" s="241" t="s">
        <v>1579</v>
      </c>
      <c r="P13" s="193" t="s">
        <v>1802</v>
      </c>
      <c r="Q13" s="186"/>
      <c r="R13" s="186" t="s">
        <v>432</v>
      </c>
      <c r="S13" s="242" t="s">
        <v>433</v>
      </c>
      <c r="T13" s="192" t="s">
        <v>436</v>
      </c>
      <c r="U13" s="164" t="s">
        <v>901</v>
      </c>
      <c r="V13" s="165"/>
      <c r="W13" s="166" t="s">
        <v>93</v>
      </c>
      <c r="X13" s="382">
        <v>4</v>
      </c>
      <c r="Y13" s="166" t="s">
        <v>93</v>
      </c>
      <c r="Z13" s="383"/>
      <c r="AA13" s="164"/>
      <c r="AB13" s="165"/>
      <c r="AC13" s="166" t="s">
        <v>93</v>
      </c>
      <c r="AD13" s="382"/>
      <c r="AE13" s="166" t="s">
        <v>93</v>
      </c>
      <c r="AF13" s="383"/>
      <c r="AG13" s="164"/>
      <c r="AH13" s="165"/>
      <c r="AI13" s="166" t="s">
        <v>93</v>
      </c>
      <c r="AJ13" s="382"/>
      <c r="AK13" s="166" t="s">
        <v>93</v>
      </c>
      <c r="AL13" s="383"/>
      <c r="AM13" s="191"/>
      <c r="AN13" s="171" t="s">
        <v>902</v>
      </c>
      <c r="AO13" s="189"/>
      <c r="AP13" s="90" t="s">
        <v>66</v>
      </c>
      <c r="AQ13" s="91"/>
    </row>
    <row r="14" spans="1:44" ht="67.5" x14ac:dyDescent="0.15">
      <c r="A14" s="282">
        <v>5</v>
      </c>
      <c r="B14" s="193" t="s">
        <v>880</v>
      </c>
      <c r="C14" s="193" t="s">
        <v>457</v>
      </c>
      <c r="D14" s="193" t="s">
        <v>420</v>
      </c>
      <c r="E14" s="243">
        <v>25950</v>
      </c>
      <c r="F14" s="284">
        <v>27809.074199999999</v>
      </c>
      <c r="G14" s="243">
        <v>25146.245022999999</v>
      </c>
      <c r="H14" s="293" t="s">
        <v>1142</v>
      </c>
      <c r="I14" s="96" t="s">
        <v>1128</v>
      </c>
      <c r="J14" s="97" t="s">
        <v>1226</v>
      </c>
      <c r="K14" s="243">
        <v>25950</v>
      </c>
      <c r="L14" s="243">
        <v>21660</v>
      </c>
      <c r="M14" s="243">
        <f t="shared" si="0"/>
        <v>-4290</v>
      </c>
      <c r="N14" s="328" t="s">
        <v>1884</v>
      </c>
      <c r="O14" s="241" t="s">
        <v>1559</v>
      </c>
      <c r="P14" s="193" t="s">
        <v>1803</v>
      </c>
      <c r="Q14" s="186"/>
      <c r="R14" s="186" t="s">
        <v>449</v>
      </c>
      <c r="S14" s="242" t="s">
        <v>433</v>
      </c>
      <c r="T14" s="192" t="s">
        <v>436</v>
      </c>
      <c r="U14" s="164" t="s">
        <v>901</v>
      </c>
      <c r="V14" s="165"/>
      <c r="W14" s="166" t="s">
        <v>93</v>
      </c>
      <c r="X14" s="382">
        <v>5</v>
      </c>
      <c r="Y14" s="166" t="s">
        <v>93</v>
      </c>
      <c r="Z14" s="383"/>
      <c r="AA14" s="164"/>
      <c r="AB14" s="165"/>
      <c r="AC14" s="166" t="s">
        <v>93</v>
      </c>
      <c r="AD14" s="382"/>
      <c r="AE14" s="166" t="s">
        <v>93</v>
      </c>
      <c r="AF14" s="383"/>
      <c r="AG14" s="164"/>
      <c r="AH14" s="165"/>
      <c r="AI14" s="166" t="s">
        <v>93</v>
      </c>
      <c r="AJ14" s="382"/>
      <c r="AK14" s="166" t="s">
        <v>93</v>
      </c>
      <c r="AL14" s="383"/>
      <c r="AM14" s="191"/>
      <c r="AN14" s="171" t="s">
        <v>902</v>
      </c>
      <c r="AO14" s="189" t="s">
        <v>66</v>
      </c>
      <c r="AP14" s="90" t="s">
        <v>66</v>
      </c>
      <c r="AQ14" s="91" t="s">
        <v>62</v>
      </c>
    </row>
    <row r="15" spans="1:44" ht="45" x14ac:dyDescent="0.15">
      <c r="A15" s="282">
        <v>6</v>
      </c>
      <c r="B15" s="193" t="s">
        <v>881</v>
      </c>
      <c r="C15" s="193" t="s">
        <v>439</v>
      </c>
      <c r="D15" s="193" t="s">
        <v>420</v>
      </c>
      <c r="E15" s="243">
        <v>4800</v>
      </c>
      <c r="F15" s="284">
        <v>4800</v>
      </c>
      <c r="G15" s="243">
        <v>4800</v>
      </c>
      <c r="H15" s="293" t="s">
        <v>1142</v>
      </c>
      <c r="I15" s="96" t="s">
        <v>1174</v>
      </c>
      <c r="J15" s="97" t="s">
        <v>1231</v>
      </c>
      <c r="K15" s="243">
        <v>4800</v>
      </c>
      <c r="L15" s="243">
        <v>4800</v>
      </c>
      <c r="M15" s="243">
        <f t="shared" si="0"/>
        <v>0</v>
      </c>
      <c r="N15" s="328" t="s">
        <v>882</v>
      </c>
      <c r="O15" s="241" t="s">
        <v>47</v>
      </c>
      <c r="P15" s="193" t="s">
        <v>1804</v>
      </c>
      <c r="Q15" s="186"/>
      <c r="R15" s="186" t="s">
        <v>431</v>
      </c>
      <c r="S15" s="242" t="s">
        <v>433</v>
      </c>
      <c r="T15" s="192" t="s">
        <v>436</v>
      </c>
      <c r="U15" s="164" t="s">
        <v>901</v>
      </c>
      <c r="V15" s="165"/>
      <c r="W15" s="166" t="s">
        <v>882</v>
      </c>
      <c r="X15" s="382">
        <v>6</v>
      </c>
      <c r="Y15" s="166" t="s">
        <v>882</v>
      </c>
      <c r="Z15" s="383"/>
      <c r="AA15" s="164"/>
      <c r="AB15" s="165"/>
      <c r="AC15" s="166" t="s">
        <v>882</v>
      </c>
      <c r="AD15" s="382"/>
      <c r="AE15" s="166" t="s">
        <v>882</v>
      </c>
      <c r="AF15" s="383"/>
      <c r="AG15" s="164"/>
      <c r="AH15" s="165"/>
      <c r="AI15" s="166" t="s">
        <v>882</v>
      </c>
      <c r="AJ15" s="382"/>
      <c r="AK15" s="166" t="s">
        <v>882</v>
      </c>
      <c r="AL15" s="383"/>
      <c r="AM15" s="191"/>
      <c r="AN15" s="171" t="s">
        <v>437</v>
      </c>
      <c r="AO15" s="189"/>
      <c r="AP15" s="90" t="s">
        <v>66</v>
      </c>
      <c r="AQ15" s="91" t="s">
        <v>66</v>
      </c>
    </row>
    <row r="16" spans="1:44" ht="33.75" x14ac:dyDescent="0.15">
      <c r="A16" s="282">
        <v>7</v>
      </c>
      <c r="B16" s="193" t="s">
        <v>440</v>
      </c>
      <c r="C16" s="193" t="s">
        <v>439</v>
      </c>
      <c r="D16" s="193" t="s">
        <v>441</v>
      </c>
      <c r="E16" s="243">
        <v>1100</v>
      </c>
      <c r="F16" s="284">
        <v>1100</v>
      </c>
      <c r="G16" s="243">
        <v>759.915032</v>
      </c>
      <c r="H16" s="293" t="s">
        <v>1142</v>
      </c>
      <c r="I16" s="96" t="s">
        <v>1174</v>
      </c>
      <c r="J16" s="97" t="s">
        <v>1235</v>
      </c>
      <c r="K16" s="243">
        <v>1000</v>
      </c>
      <c r="L16" s="243">
        <v>412</v>
      </c>
      <c r="M16" s="243">
        <f t="shared" si="0"/>
        <v>-588</v>
      </c>
      <c r="N16" s="328" t="s">
        <v>882</v>
      </c>
      <c r="O16" s="241" t="s">
        <v>47</v>
      </c>
      <c r="P16" s="193" t="s">
        <v>1805</v>
      </c>
      <c r="Q16" s="186"/>
      <c r="R16" s="186" t="s">
        <v>431</v>
      </c>
      <c r="S16" s="242" t="s">
        <v>433</v>
      </c>
      <c r="T16" s="192" t="s">
        <v>436</v>
      </c>
      <c r="U16" s="164" t="s">
        <v>901</v>
      </c>
      <c r="V16" s="165"/>
      <c r="W16" s="166" t="s">
        <v>882</v>
      </c>
      <c r="X16" s="382">
        <v>7</v>
      </c>
      <c r="Y16" s="166" t="s">
        <v>882</v>
      </c>
      <c r="Z16" s="383"/>
      <c r="AA16" s="164"/>
      <c r="AB16" s="165"/>
      <c r="AC16" s="166" t="s">
        <v>882</v>
      </c>
      <c r="AD16" s="382"/>
      <c r="AE16" s="166" t="s">
        <v>882</v>
      </c>
      <c r="AF16" s="383"/>
      <c r="AG16" s="164"/>
      <c r="AH16" s="165"/>
      <c r="AI16" s="166" t="s">
        <v>882</v>
      </c>
      <c r="AJ16" s="382"/>
      <c r="AK16" s="166" t="s">
        <v>882</v>
      </c>
      <c r="AL16" s="383"/>
      <c r="AM16" s="191"/>
      <c r="AN16" s="171" t="s">
        <v>389</v>
      </c>
      <c r="AO16" s="189"/>
      <c r="AP16" s="90" t="s">
        <v>66</v>
      </c>
      <c r="AQ16" s="91"/>
    </row>
    <row r="17" spans="1:43" ht="78.75" x14ac:dyDescent="0.15">
      <c r="A17" s="282">
        <v>8</v>
      </c>
      <c r="B17" s="193" t="s">
        <v>442</v>
      </c>
      <c r="C17" s="193" t="s">
        <v>443</v>
      </c>
      <c r="D17" s="193" t="s">
        <v>462</v>
      </c>
      <c r="E17" s="243">
        <v>11600</v>
      </c>
      <c r="F17" s="284">
        <v>12529.884196999999</v>
      </c>
      <c r="G17" s="243">
        <v>10986</v>
      </c>
      <c r="H17" s="293" t="s">
        <v>1185</v>
      </c>
      <c r="I17" s="93" t="s">
        <v>1152</v>
      </c>
      <c r="J17" s="94" t="s">
        <v>1236</v>
      </c>
      <c r="K17" s="243">
        <v>0</v>
      </c>
      <c r="L17" s="243">
        <v>0</v>
      </c>
      <c r="M17" s="243">
        <f t="shared" si="0"/>
        <v>0</v>
      </c>
      <c r="N17" s="328" t="s">
        <v>882</v>
      </c>
      <c r="O17" s="241" t="s">
        <v>1579</v>
      </c>
      <c r="P17" s="193" t="s">
        <v>1806</v>
      </c>
      <c r="Q17" s="186"/>
      <c r="R17" s="186" t="s">
        <v>450</v>
      </c>
      <c r="S17" s="242" t="s">
        <v>433</v>
      </c>
      <c r="T17" s="192" t="s">
        <v>436</v>
      </c>
      <c r="U17" s="164" t="s">
        <v>901</v>
      </c>
      <c r="V17" s="165"/>
      <c r="W17" s="166" t="s">
        <v>882</v>
      </c>
      <c r="X17" s="382">
        <v>8</v>
      </c>
      <c r="Y17" s="166" t="s">
        <v>882</v>
      </c>
      <c r="Z17" s="383"/>
      <c r="AA17" s="164"/>
      <c r="AB17" s="165"/>
      <c r="AC17" s="166" t="s">
        <v>882</v>
      </c>
      <c r="AD17" s="382"/>
      <c r="AE17" s="166" t="s">
        <v>882</v>
      </c>
      <c r="AF17" s="383"/>
      <c r="AG17" s="164"/>
      <c r="AH17" s="165"/>
      <c r="AI17" s="166" t="s">
        <v>882</v>
      </c>
      <c r="AJ17" s="382"/>
      <c r="AK17" s="166" t="s">
        <v>882</v>
      </c>
      <c r="AL17" s="383"/>
      <c r="AM17" s="191"/>
      <c r="AN17" s="171" t="s">
        <v>57</v>
      </c>
      <c r="AO17" s="189"/>
      <c r="AP17" s="90" t="s">
        <v>66</v>
      </c>
      <c r="AQ17" s="91"/>
    </row>
    <row r="18" spans="1:43" ht="49.9" customHeight="1" x14ac:dyDescent="0.15">
      <c r="A18" s="387">
        <v>9</v>
      </c>
      <c r="B18" s="411" t="s">
        <v>883</v>
      </c>
      <c r="C18" s="411" t="s">
        <v>445</v>
      </c>
      <c r="D18" s="411" t="s">
        <v>420</v>
      </c>
      <c r="E18" s="243">
        <v>11.895</v>
      </c>
      <c r="F18" s="284">
        <v>11.895</v>
      </c>
      <c r="G18" s="243">
        <v>9.1609999999999996</v>
      </c>
      <c r="H18" s="403" t="s">
        <v>1142</v>
      </c>
      <c r="I18" s="391" t="s">
        <v>47</v>
      </c>
      <c r="J18" s="397" t="s">
        <v>1237</v>
      </c>
      <c r="K18" s="243">
        <v>12.201000000000001</v>
      </c>
      <c r="L18" s="243">
        <v>9.8520000000000003</v>
      </c>
      <c r="M18" s="243">
        <f t="shared" si="0"/>
        <v>-2.3490000000000002</v>
      </c>
      <c r="N18" s="328" t="s">
        <v>1614</v>
      </c>
      <c r="O18" s="409" t="s">
        <v>47</v>
      </c>
      <c r="P18" s="411" t="s">
        <v>1611</v>
      </c>
      <c r="Q18" s="186"/>
      <c r="R18" s="186" t="s">
        <v>451</v>
      </c>
      <c r="S18" s="242" t="s">
        <v>430</v>
      </c>
      <c r="T18" s="192" t="s">
        <v>452</v>
      </c>
      <c r="U18" s="164" t="s">
        <v>901</v>
      </c>
      <c r="V18" s="165"/>
      <c r="W18" s="166" t="s">
        <v>882</v>
      </c>
      <c r="X18" s="382">
        <v>9</v>
      </c>
      <c r="Y18" s="166" t="s">
        <v>882</v>
      </c>
      <c r="Z18" s="383"/>
      <c r="AA18" s="164"/>
      <c r="AB18" s="165"/>
      <c r="AC18" s="166" t="s">
        <v>882</v>
      </c>
      <c r="AD18" s="382"/>
      <c r="AE18" s="166" t="s">
        <v>882</v>
      </c>
      <c r="AF18" s="383"/>
      <c r="AG18" s="164"/>
      <c r="AH18" s="165"/>
      <c r="AI18" s="166" t="s">
        <v>882</v>
      </c>
      <c r="AJ18" s="382"/>
      <c r="AK18" s="166" t="s">
        <v>882</v>
      </c>
      <c r="AL18" s="383"/>
      <c r="AM18" s="191"/>
      <c r="AN18" s="171" t="s">
        <v>902</v>
      </c>
      <c r="AO18" s="189" t="s">
        <v>66</v>
      </c>
      <c r="AP18" s="90"/>
      <c r="AQ18" s="91"/>
    </row>
    <row r="19" spans="1:43" ht="22.5" x14ac:dyDescent="0.15">
      <c r="A19" s="388"/>
      <c r="B19" s="412"/>
      <c r="C19" s="412"/>
      <c r="D19" s="412"/>
      <c r="E19" s="243">
        <v>208.68899999999999</v>
      </c>
      <c r="F19" s="284">
        <v>208.68899999999999</v>
      </c>
      <c r="G19" s="243">
        <v>208.68899999999999</v>
      </c>
      <c r="H19" s="404"/>
      <c r="I19" s="392"/>
      <c r="J19" s="398"/>
      <c r="K19" s="243">
        <v>159.47999999999999</v>
      </c>
      <c r="L19" s="243">
        <v>159.47999999999999</v>
      </c>
      <c r="M19" s="243">
        <f t="shared" si="0"/>
        <v>0</v>
      </c>
      <c r="N19" s="328" t="s">
        <v>1615</v>
      </c>
      <c r="O19" s="410"/>
      <c r="P19" s="412"/>
      <c r="Q19" s="186" t="s">
        <v>1045</v>
      </c>
      <c r="R19" s="186" t="s">
        <v>451</v>
      </c>
      <c r="S19" s="242" t="s">
        <v>433</v>
      </c>
      <c r="T19" s="192" t="s">
        <v>436</v>
      </c>
      <c r="U19" s="164"/>
      <c r="V19" s="165"/>
      <c r="W19" s="166" t="s">
        <v>882</v>
      </c>
      <c r="X19" s="382"/>
      <c r="Y19" s="166" t="s">
        <v>882</v>
      </c>
      <c r="Z19" s="383"/>
      <c r="AA19" s="164"/>
      <c r="AB19" s="165"/>
      <c r="AC19" s="166" t="s">
        <v>882</v>
      </c>
      <c r="AD19" s="382"/>
      <c r="AE19" s="166" t="s">
        <v>882</v>
      </c>
      <c r="AF19" s="383"/>
      <c r="AG19" s="164"/>
      <c r="AH19" s="165"/>
      <c r="AI19" s="166" t="s">
        <v>882</v>
      </c>
      <c r="AJ19" s="382"/>
      <c r="AK19" s="166" t="s">
        <v>882</v>
      </c>
      <c r="AL19" s="383"/>
      <c r="AM19" s="191"/>
      <c r="AN19" s="171" t="str">
        <f>AN18</f>
        <v>令和２年度対象</v>
      </c>
      <c r="AO19" s="189" t="s">
        <v>66</v>
      </c>
      <c r="AP19" s="90"/>
      <c r="AQ19" s="91"/>
    </row>
    <row r="20" spans="1:43" ht="56.45" customHeight="1" x14ac:dyDescent="0.15">
      <c r="A20" s="387">
        <v>10</v>
      </c>
      <c r="B20" s="411" t="s">
        <v>884</v>
      </c>
      <c r="C20" s="411" t="s">
        <v>446</v>
      </c>
      <c r="D20" s="411" t="s">
        <v>447</v>
      </c>
      <c r="E20" s="243">
        <v>19.305</v>
      </c>
      <c r="F20" s="284">
        <v>19.305</v>
      </c>
      <c r="G20" s="243">
        <v>12.648</v>
      </c>
      <c r="H20" s="403" t="s">
        <v>1142</v>
      </c>
      <c r="I20" s="391" t="s">
        <v>47</v>
      </c>
      <c r="J20" s="397" t="s">
        <v>1238</v>
      </c>
      <c r="K20" s="243">
        <v>18.686</v>
      </c>
      <c r="L20" s="243">
        <v>18.686</v>
      </c>
      <c r="M20" s="243">
        <f t="shared" si="0"/>
        <v>0</v>
      </c>
      <c r="N20" s="328" t="s">
        <v>1614</v>
      </c>
      <c r="O20" s="409" t="s">
        <v>47</v>
      </c>
      <c r="P20" s="411" t="s">
        <v>1612</v>
      </c>
      <c r="Q20" s="186"/>
      <c r="R20" s="186" t="s">
        <v>428</v>
      </c>
      <c r="S20" s="242" t="s">
        <v>430</v>
      </c>
      <c r="T20" s="192" t="s">
        <v>452</v>
      </c>
      <c r="U20" s="164" t="s">
        <v>901</v>
      </c>
      <c r="V20" s="165"/>
      <c r="W20" s="166" t="s">
        <v>882</v>
      </c>
      <c r="X20" s="382">
        <v>10</v>
      </c>
      <c r="Y20" s="166" t="s">
        <v>882</v>
      </c>
      <c r="Z20" s="383"/>
      <c r="AA20" s="164"/>
      <c r="AB20" s="165"/>
      <c r="AC20" s="166" t="s">
        <v>882</v>
      </c>
      <c r="AD20" s="382"/>
      <c r="AE20" s="166" t="s">
        <v>882</v>
      </c>
      <c r="AF20" s="383"/>
      <c r="AG20" s="164"/>
      <c r="AH20" s="165"/>
      <c r="AI20" s="166" t="s">
        <v>882</v>
      </c>
      <c r="AJ20" s="382"/>
      <c r="AK20" s="166" t="s">
        <v>882</v>
      </c>
      <c r="AL20" s="383"/>
      <c r="AM20" s="191"/>
      <c r="AN20" s="171" t="s">
        <v>902</v>
      </c>
      <c r="AO20" s="189" t="s">
        <v>66</v>
      </c>
      <c r="AP20" s="90"/>
      <c r="AQ20" s="91"/>
    </row>
    <row r="21" spans="1:43" ht="22.5" x14ac:dyDescent="0.15">
      <c r="A21" s="388"/>
      <c r="B21" s="412"/>
      <c r="C21" s="412"/>
      <c r="D21" s="412"/>
      <c r="E21" s="243">
        <v>200</v>
      </c>
      <c r="F21" s="284">
        <v>200</v>
      </c>
      <c r="G21" s="243">
        <v>257.03100000000001</v>
      </c>
      <c r="H21" s="404"/>
      <c r="I21" s="392"/>
      <c r="J21" s="398"/>
      <c r="K21" s="243">
        <v>190.256</v>
      </c>
      <c r="L21" s="243">
        <v>190.256</v>
      </c>
      <c r="M21" s="243">
        <f t="shared" si="0"/>
        <v>0</v>
      </c>
      <c r="N21" s="328" t="s">
        <v>1614</v>
      </c>
      <c r="O21" s="410"/>
      <c r="P21" s="412"/>
      <c r="Q21" s="186"/>
      <c r="R21" s="186" t="s">
        <v>451</v>
      </c>
      <c r="S21" s="242" t="s">
        <v>433</v>
      </c>
      <c r="T21" s="192" t="s">
        <v>436</v>
      </c>
      <c r="U21" s="164"/>
      <c r="V21" s="165"/>
      <c r="W21" s="166" t="s">
        <v>882</v>
      </c>
      <c r="X21" s="382"/>
      <c r="Y21" s="166" t="s">
        <v>882</v>
      </c>
      <c r="Z21" s="383"/>
      <c r="AA21" s="164"/>
      <c r="AB21" s="165"/>
      <c r="AC21" s="166" t="s">
        <v>882</v>
      </c>
      <c r="AD21" s="382"/>
      <c r="AE21" s="166" t="s">
        <v>882</v>
      </c>
      <c r="AF21" s="383"/>
      <c r="AG21" s="164"/>
      <c r="AH21" s="165"/>
      <c r="AI21" s="166" t="s">
        <v>882</v>
      </c>
      <c r="AJ21" s="382"/>
      <c r="AK21" s="166" t="s">
        <v>882</v>
      </c>
      <c r="AL21" s="383"/>
      <c r="AM21" s="191"/>
      <c r="AN21" s="171" t="str">
        <f>AN20</f>
        <v>令和２年度対象</v>
      </c>
      <c r="AO21" s="189" t="str">
        <f>AO20</f>
        <v>○</v>
      </c>
      <c r="AP21" s="90"/>
      <c r="AQ21" s="91"/>
    </row>
    <row r="22" spans="1:43" ht="33.75" x14ac:dyDescent="0.15">
      <c r="A22" s="282">
        <v>11</v>
      </c>
      <c r="B22" s="193" t="s">
        <v>448</v>
      </c>
      <c r="C22" s="193" t="s">
        <v>439</v>
      </c>
      <c r="D22" s="193" t="s">
        <v>420</v>
      </c>
      <c r="E22" s="243">
        <v>295</v>
      </c>
      <c r="F22" s="284">
        <v>295</v>
      </c>
      <c r="G22" s="243">
        <v>287.25682</v>
      </c>
      <c r="H22" s="293" t="s">
        <v>1142</v>
      </c>
      <c r="I22" s="96" t="s">
        <v>1174</v>
      </c>
      <c r="J22" s="97" t="s">
        <v>1239</v>
      </c>
      <c r="K22" s="243">
        <v>295</v>
      </c>
      <c r="L22" s="243">
        <v>295</v>
      </c>
      <c r="M22" s="243">
        <f t="shared" si="0"/>
        <v>0</v>
      </c>
      <c r="N22" s="328" t="s">
        <v>882</v>
      </c>
      <c r="O22" s="241" t="s">
        <v>47</v>
      </c>
      <c r="P22" s="193" t="s">
        <v>1807</v>
      </c>
      <c r="Q22" s="186"/>
      <c r="R22" s="186" t="s">
        <v>428</v>
      </c>
      <c r="S22" s="242" t="s">
        <v>433</v>
      </c>
      <c r="T22" s="192" t="s">
        <v>436</v>
      </c>
      <c r="U22" s="164" t="s">
        <v>901</v>
      </c>
      <c r="V22" s="165"/>
      <c r="W22" s="166" t="s">
        <v>882</v>
      </c>
      <c r="X22" s="382">
        <v>11</v>
      </c>
      <c r="Y22" s="166" t="s">
        <v>882</v>
      </c>
      <c r="Z22" s="383"/>
      <c r="AA22" s="164"/>
      <c r="AB22" s="165"/>
      <c r="AC22" s="166" t="s">
        <v>882</v>
      </c>
      <c r="AD22" s="382"/>
      <c r="AE22" s="166" t="s">
        <v>882</v>
      </c>
      <c r="AF22" s="383"/>
      <c r="AG22" s="164"/>
      <c r="AH22" s="165"/>
      <c r="AI22" s="166" t="s">
        <v>882</v>
      </c>
      <c r="AJ22" s="382"/>
      <c r="AK22" s="166" t="s">
        <v>882</v>
      </c>
      <c r="AL22" s="383"/>
      <c r="AM22" s="191"/>
      <c r="AN22" s="171" t="s">
        <v>437</v>
      </c>
      <c r="AO22" s="189" t="s">
        <v>66</v>
      </c>
      <c r="AP22" s="90"/>
      <c r="AQ22" s="91"/>
    </row>
    <row r="23" spans="1:43" ht="48" customHeight="1" x14ac:dyDescent="0.15">
      <c r="A23" s="282">
        <v>12</v>
      </c>
      <c r="B23" s="193" t="s">
        <v>1046</v>
      </c>
      <c r="C23" s="193" t="s">
        <v>1047</v>
      </c>
      <c r="D23" s="193" t="s">
        <v>420</v>
      </c>
      <c r="E23" s="243">
        <v>328.37</v>
      </c>
      <c r="F23" s="284">
        <v>328.37</v>
      </c>
      <c r="G23" s="243">
        <v>316.35165899999998</v>
      </c>
      <c r="H23" s="293" t="s">
        <v>1142</v>
      </c>
      <c r="I23" s="241" t="s">
        <v>47</v>
      </c>
      <c r="J23" s="193" t="s">
        <v>1240</v>
      </c>
      <c r="K23" s="243">
        <v>328.37</v>
      </c>
      <c r="L23" s="243">
        <v>600</v>
      </c>
      <c r="M23" s="243">
        <f t="shared" si="0"/>
        <v>271.63</v>
      </c>
      <c r="N23" s="328" t="s">
        <v>882</v>
      </c>
      <c r="O23" s="241" t="s">
        <v>47</v>
      </c>
      <c r="P23" s="193" t="s">
        <v>1808</v>
      </c>
      <c r="Q23" s="186"/>
      <c r="R23" s="186" t="s">
        <v>429</v>
      </c>
      <c r="S23" s="242" t="s">
        <v>433</v>
      </c>
      <c r="T23" s="192" t="s">
        <v>436</v>
      </c>
      <c r="U23" s="164" t="s">
        <v>901</v>
      </c>
      <c r="V23" s="165"/>
      <c r="W23" s="166" t="s">
        <v>882</v>
      </c>
      <c r="X23" s="382">
        <v>12</v>
      </c>
      <c r="Y23" s="166" t="s">
        <v>882</v>
      </c>
      <c r="Z23" s="383"/>
      <c r="AA23" s="164"/>
      <c r="AB23" s="165"/>
      <c r="AC23" s="166"/>
      <c r="AD23" s="382"/>
      <c r="AE23" s="166"/>
      <c r="AF23" s="383"/>
      <c r="AG23" s="164"/>
      <c r="AH23" s="165"/>
      <c r="AI23" s="166"/>
      <c r="AJ23" s="382"/>
      <c r="AK23" s="166"/>
      <c r="AL23" s="383"/>
      <c r="AM23" s="191"/>
      <c r="AN23" s="171" t="s">
        <v>902</v>
      </c>
      <c r="AO23" s="189"/>
      <c r="AP23" s="189"/>
      <c r="AQ23" s="190"/>
    </row>
    <row r="24" spans="1:43" ht="48" customHeight="1" x14ac:dyDescent="0.15">
      <c r="A24" s="282">
        <v>13</v>
      </c>
      <c r="B24" s="193" t="s">
        <v>1048</v>
      </c>
      <c r="C24" s="193" t="s">
        <v>468</v>
      </c>
      <c r="D24" s="193" t="s">
        <v>420</v>
      </c>
      <c r="E24" s="243">
        <v>1000</v>
      </c>
      <c r="F24" s="284">
        <v>1000</v>
      </c>
      <c r="G24" s="243">
        <v>648</v>
      </c>
      <c r="H24" s="293" t="s">
        <v>1142</v>
      </c>
      <c r="I24" s="241" t="s">
        <v>1128</v>
      </c>
      <c r="J24" s="193" t="s">
        <v>1241</v>
      </c>
      <c r="K24" s="243">
        <v>700</v>
      </c>
      <c r="L24" s="243">
        <v>700</v>
      </c>
      <c r="M24" s="243">
        <f t="shared" si="0"/>
        <v>0</v>
      </c>
      <c r="N24" s="328" t="s">
        <v>882</v>
      </c>
      <c r="O24" s="241" t="s">
        <v>47</v>
      </c>
      <c r="P24" s="193" t="s">
        <v>1809</v>
      </c>
      <c r="Q24" s="186"/>
      <c r="R24" s="186" t="s">
        <v>429</v>
      </c>
      <c r="S24" s="242" t="s">
        <v>433</v>
      </c>
      <c r="T24" s="192" t="s">
        <v>436</v>
      </c>
      <c r="U24" s="164" t="s">
        <v>901</v>
      </c>
      <c r="V24" s="165"/>
      <c r="W24" s="166" t="s">
        <v>882</v>
      </c>
      <c r="X24" s="382">
        <v>12</v>
      </c>
      <c r="Y24" s="166" t="s">
        <v>882</v>
      </c>
      <c r="Z24" s="383"/>
      <c r="AA24" s="164"/>
      <c r="AB24" s="165"/>
      <c r="AC24" s="166"/>
      <c r="AD24" s="382"/>
      <c r="AE24" s="166"/>
      <c r="AF24" s="383"/>
      <c r="AG24" s="164"/>
      <c r="AH24" s="165"/>
      <c r="AI24" s="166"/>
      <c r="AJ24" s="382"/>
      <c r="AK24" s="166"/>
      <c r="AL24" s="383"/>
      <c r="AM24" s="191"/>
      <c r="AN24" s="171" t="s">
        <v>902</v>
      </c>
      <c r="AO24" s="189"/>
      <c r="AP24" s="189"/>
      <c r="AQ24" s="190"/>
    </row>
    <row r="25" spans="1:43" ht="48" customHeight="1" x14ac:dyDescent="0.15">
      <c r="A25" s="282">
        <v>14</v>
      </c>
      <c r="B25" s="193" t="s">
        <v>1049</v>
      </c>
      <c r="C25" s="193" t="s">
        <v>1050</v>
      </c>
      <c r="D25" s="193" t="s">
        <v>462</v>
      </c>
      <c r="E25" s="243">
        <v>841.71600000000001</v>
      </c>
      <c r="F25" s="284">
        <v>841.71600000000001</v>
      </c>
      <c r="G25" s="243">
        <v>761.67683899999997</v>
      </c>
      <c r="H25" s="293" t="s">
        <v>1142</v>
      </c>
      <c r="I25" s="241" t="s">
        <v>47</v>
      </c>
      <c r="J25" s="193" t="s">
        <v>1240</v>
      </c>
      <c r="K25" s="243">
        <v>500</v>
      </c>
      <c r="L25" s="243">
        <v>0</v>
      </c>
      <c r="M25" s="243">
        <f t="shared" si="0"/>
        <v>-500</v>
      </c>
      <c r="N25" s="328">
        <v>-500</v>
      </c>
      <c r="O25" s="241" t="s">
        <v>1708</v>
      </c>
      <c r="P25" s="193" t="s">
        <v>1810</v>
      </c>
      <c r="Q25" s="186"/>
      <c r="R25" s="186" t="s">
        <v>429</v>
      </c>
      <c r="S25" s="242" t="s">
        <v>433</v>
      </c>
      <c r="T25" s="192" t="s">
        <v>436</v>
      </c>
      <c r="U25" s="164" t="s">
        <v>901</v>
      </c>
      <c r="V25" s="165"/>
      <c r="W25" s="166" t="s">
        <v>882</v>
      </c>
      <c r="X25" s="382">
        <v>12</v>
      </c>
      <c r="Y25" s="166" t="s">
        <v>882</v>
      </c>
      <c r="Z25" s="383"/>
      <c r="AA25" s="164"/>
      <c r="AB25" s="165"/>
      <c r="AC25" s="166"/>
      <c r="AD25" s="382"/>
      <c r="AE25" s="166"/>
      <c r="AF25" s="383"/>
      <c r="AG25" s="164"/>
      <c r="AH25" s="165"/>
      <c r="AI25" s="166"/>
      <c r="AJ25" s="382"/>
      <c r="AK25" s="166"/>
      <c r="AL25" s="383"/>
      <c r="AM25" s="191"/>
      <c r="AN25" s="171" t="s">
        <v>902</v>
      </c>
      <c r="AO25" s="189"/>
      <c r="AP25" s="189"/>
      <c r="AQ25" s="190"/>
    </row>
    <row r="26" spans="1:43" ht="45" x14ac:dyDescent="0.15">
      <c r="A26" s="282">
        <v>15</v>
      </c>
      <c r="B26" s="193" t="s">
        <v>885</v>
      </c>
      <c r="C26" s="193" t="s">
        <v>446</v>
      </c>
      <c r="D26" s="193" t="s">
        <v>420</v>
      </c>
      <c r="E26" s="243">
        <v>95</v>
      </c>
      <c r="F26" s="284">
        <v>95</v>
      </c>
      <c r="G26" s="243">
        <v>71</v>
      </c>
      <c r="H26" s="293" t="s">
        <v>1142</v>
      </c>
      <c r="I26" s="96" t="s">
        <v>1174</v>
      </c>
      <c r="J26" s="97" t="s">
        <v>1242</v>
      </c>
      <c r="K26" s="243">
        <v>95</v>
      </c>
      <c r="L26" s="243">
        <v>95</v>
      </c>
      <c r="M26" s="243">
        <f t="shared" si="0"/>
        <v>0</v>
      </c>
      <c r="N26" s="328" t="s">
        <v>882</v>
      </c>
      <c r="O26" s="241" t="s">
        <v>1559</v>
      </c>
      <c r="P26" s="193" t="s">
        <v>1811</v>
      </c>
      <c r="Q26" s="186"/>
      <c r="R26" s="186" t="s">
        <v>429</v>
      </c>
      <c r="S26" s="242" t="s">
        <v>433</v>
      </c>
      <c r="T26" s="192" t="s">
        <v>436</v>
      </c>
      <c r="U26" s="164" t="s">
        <v>901</v>
      </c>
      <c r="V26" s="165"/>
      <c r="W26" s="166" t="s">
        <v>882</v>
      </c>
      <c r="X26" s="382">
        <v>13</v>
      </c>
      <c r="Y26" s="166" t="s">
        <v>882</v>
      </c>
      <c r="Z26" s="383"/>
      <c r="AA26" s="164"/>
      <c r="AB26" s="165"/>
      <c r="AC26" s="166" t="s">
        <v>882</v>
      </c>
      <c r="AD26" s="382"/>
      <c r="AE26" s="166" t="s">
        <v>882</v>
      </c>
      <c r="AF26" s="383"/>
      <c r="AG26" s="164"/>
      <c r="AH26" s="165"/>
      <c r="AI26" s="166" t="s">
        <v>882</v>
      </c>
      <c r="AJ26" s="382"/>
      <c r="AK26" s="166" t="s">
        <v>882</v>
      </c>
      <c r="AL26" s="383"/>
      <c r="AM26" s="191"/>
      <c r="AN26" s="171" t="s">
        <v>438</v>
      </c>
      <c r="AO26" s="189" t="s">
        <v>66</v>
      </c>
      <c r="AP26" s="90"/>
      <c r="AQ26" s="91"/>
    </row>
    <row r="27" spans="1:43" ht="158.25" customHeight="1" x14ac:dyDescent="0.15">
      <c r="A27" s="282">
        <v>16</v>
      </c>
      <c r="B27" s="193" t="s">
        <v>1785</v>
      </c>
      <c r="C27" s="193" t="s">
        <v>453</v>
      </c>
      <c r="D27" s="193" t="s">
        <v>454</v>
      </c>
      <c r="E27" s="243">
        <v>620</v>
      </c>
      <c r="F27" s="284">
        <v>820.548</v>
      </c>
      <c r="G27" s="243">
        <v>761.67683899999997</v>
      </c>
      <c r="H27" s="322" t="s">
        <v>1462</v>
      </c>
      <c r="I27" s="93" t="s">
        <v>1128</v>
      </c>
      <c r="J27" s="94" t="s">
        <v>1484</v>
      </c>
      <c r="K27" s="243">
        <v>639.75699999999995</v>
      </c>
      <c r="L27" s="243">
        <v>639.75699999999995</v>
      </c>
      <c r="M27" s="243">
        <f t="shared" si="0"/>
        <v>0</v>
      </c>
      <c r="N27" s="328" t="s">
        <v>1884</v>
      </c>
      <c r="O27" s="241" t="s">
        <v>47</v>
      </c>
      <c r="P27" s="193" t="s">
        <v>1812</v>
      </c>
      <c r="Q27" s="186" t="s">
        <v>1082</v>
      </c>
      <c r="R27" s="186" t="s">
        <v>429</v>
      </c>
      <c r="S27" s="242" t="s">
        <v>433</v>
      </c>
      <c r="T27" s="192" t="s">
        <v>436</v>
      </c>
      <c r="U27" s="164" t="s">
        <v>901</v>
      </c>
      <c r="V27" s="165"/>
      <c r="W27" s="166" t="s">
        <v>882</v>
      </c>
      <c r="X27" s="382">
        <v>14</v>
      </c>
      <c r="Y27" s="166" t="s">
        <v>882</v>
      </c>
      <c r="Z27" s="383"/>
      <c r="AA27" s="164"/>
      <c r="AB27" s="165"/>
      <c r="AC27" s="166" t="s">
        <v>882</v>
      </c>
      <c r="AD27" s="382"/>
      <c r="AE27" s="166" t="s">
        <v>882</v>
      </c>
      <c r="AF27" s="383"/>
      <c r="AG27" s="164"/>
      <c r="AH27" s="165"/>
      <c r="AI27" s="166" t="s">
        <v>882</v>
      </c>
      <c r="AJ27" s="382"/>
      <c r="AK27" s="166" t="s">
        <v>882</v>
      </c>
      <c r="AL27" s="383"/>
      <c r="AM27" s="191"/>
      <c r="AN27" s="171" t="s">
        <v>58</v>
      </c>
      <c r="AO27" s="189" t="s">
        <v>66</v>
      </c>
      <c r="AP27" s="90" t="s">
        <v>66</v>
      </c>
      <c r="AQ27" s="91"/>
    </row>
    <row r="28" spans="1:43" ht="33.75" x14ac:dyDescent="0.15">
      <c r="A28" s="282">
        <v>17</v>
      </c>
      <c r="B28" s="193" t="s">
        <v>455</v>
      </c>
      <c r="C28" s="193" t="s">
        <v>453</v>
      </c>
      <c r="D28" s="193" t="s">
        <v>444</v>
      </c>
      <c r="E28" s="243">
        <v>1500</v>
      </c>
      <c r="F28" s="284">
        <v>1500</v>
      </c>
      <c r="G28" s="243">
        <v>1398.062576</v>
      </c>
      <c r="H28" s="293" t="s">
        <v>1142</v>
      </c>
      <c r="I28" s="96" t="s">
        <v>1152</v>
      </c>
      <c r="J28" s="97" t="s">
        <v>1243</v>
      </c>
      <c r="K28" s="243">
        <v>0</v>
      </c>
      <c r="L28" s="243">
        <v>0</v>
      </c>
      <c r="M28" s="243">
        <f t="shared" si="0"/>
        <v>0</v>
      </c>
      <c r="N28" s="328" t="s">
        <v>882</v>
      </c>
      <c r="O28" s="241" t="s">
        <v>1579</v>
      </c>
      <c r="P28" s="193" t="s">
        <v>1813</v>
      </c>
      <c r="Q28" s="186"/>
      <c r="R28" s="186" t="s">
        <v>429</v>
      </c>
      <c r="S28" s="242" t="s">
        <v>433</v>
      </c>
      <c r="T28" s="192" t="s">
        <v>436</v>
      </c>
      <c r="U28" s="164" t="s">
        <v>901</v>
      </c>
      <c r="V28" s="165"/>
      <c r="W28" s="166" t="s">
        <v>882</v>
      </c>
      <c r="X28" s="382">
        <v>15</v>
      </c>
      <c r="Y28" s="166" t="s">
        <v>882</v>
      </c>
      <c r="Z28" s="383"/>
      <c r="AA28" s="164"/>
      <c r="AB28" s="165"/>
      <c r="AC28" s="166" t="s">
        <v>882</v>
      </c>
      <c r="AD28" s="382"/>
      <c r="AE28" s="166" t="s">
        <v>882</v>
      </c>
      <c r="AF28" s="383"/>
      <c r="AG28" s="164"/>
      <c r="AH28" s="165"/>
      <c r="AI28" s="166" t="s">
        <v>882</v>
      </c>
      <c r="AJ28" s="382"/>
      <c r="AK28" s="166" t="s">
        <v>882</v>
      </c>
      <c r="AL28" s="383"/>
      <c r="AM28" s="191"/>
      <c r="AN28" s="171" t="s">
        <v>902</v>
      </c>
      <c r="AO28" s="189" t="s">
        <v>66</v>
      </c>
      <c r="AP28" s="90" t="s">
        <v>66</v>
      </c>
      <c r="AQ28" s="91"/>
    </row>
    <row r="29" spans="1:43" ht="90" x14ac:dyDescent="0.15">
      <c r="A29" s="282">
        <v>18</v>
      </c>
      <c r="B29" s="193" t="s">
        <v>456</v>
      </c>
      <c r="C29" s="193" t="s">
        <v>457</v>
      </c>
      <c r="D29" s="193" t="s">
        <v>462</v>
      </c>
      <c r="E29" s="243">
        <v>3300</v>
      </c>
      <c r="F29" s="284">
        <v>3264.9830000000002</v>
      </c>
      <c r="G29" s="243">
        <v>3112.3690000000001</v>
      </c>
      <c r="H29" s="322" t="s">
        <v>1386</v>
      </c>
      <c r="I29" s="93" t="s">
        <v>1152</v>
      </c>
      <c r="J29" s="94" t="s">
        <v>1412</v>
      </c>
      <c r="K29" s="243">
        <v>0</v>
      </c>
      <c r="L29" s="243">
        <v>0</v>
      </c>
      <c r="M29" s="243">
        <f t="shared" si="0"/>
        <v>0</v>
      </c>
      <c r="N29" s="328" t="s">
        <v>882</v>
      </c>
      <c r="O29" s="241" t="s">
        <v>1579</v>
      </c>
      <c r="P29" s="193" t="s">
        <v>1814</v>
      </c>
      <c r="Q29" s="186"/>
      <c r="R29" s="186" t="s">
        <v>429</v>
      </c>
      <c r="S29" s="242" t="s">
        <v>433</v>
      </c>
      <c r="T29" s="192" t="s">
        <v>436</v>
      </c>
      <c r="U29" s="164" t="s">
        <v>901</v>
      </c>
      <c r="V29" s="165"/>
      <c r="W29" s="166" t="s">
        <v>882</v>
      </c>
      <c r="X29" s="382">
        <v>16</v>
      </c>
      <c r="Y29" s="166" t="s">
        <v>882</v>
      </c>
      <c r="Z29" s="383"/>
      <c r="AA29" s="164"/>
      <c r="AB29" s="165"/>
      <c r="AC29" s="166" t="s">
        <v>882</v>
      </c>
      <c r="AD29" s="382"/>
      <c r="AE29" s="166" t="s">
        <v>882</v>
      </c>
      <c r="AF29" s="383"/>
      <c r="AG29" s="164"/>
      <c r="AH29" s="165"/>
      <c r="AI29" s="166" t="s">
        <v>882</v>
      </c>
      <c r="AJ29" s="382"/>
      <c r="AK29" s="166" t="s">
        <v>882</v>
      </c>
      <c r="AL29" s="383"/>
      <c r="AM29" s="191"/>
      <c r="AN29" s="171" t="s">
        <v>57</v>
      </c>
      <c r="AO29" s="189" t="s">
        <v>66</v>
      </c>
      <c r="AP29" s="90" t="s">
        <v>66</v>
      </c>
      <c r="AQ29" s="91"/>
    </row>
    <row r="30" spans="1:43" ht="45" x14ac:dyDescent="0.15">
      <c r="A30" s="282">
        <v>19</v>
      </c>
      <c r="B30" s="193" t="s">
        <v>458</v>
      </c>
      <c r="C30" s="193" t="s">
        <v>453</v>
      </c>
      <c r="D30" s="193" t="s">
        <v>420</v>
      </c>
      <c r="E30" s="243">
        <v>38.866999999999997</v>
      </c>
      <c r="F30" s="284">
        <v>38.866999999999997</v>
      </c>
      <c r="G30" s="243">
        <v>35.455269999999999</v>
      </c>
      <c r="H30" s="293" t="s">
        <v>1142</v>
      </c>
      <c r="I30" s="96" t="s">
        <v>1174</v>
      </c>
      <c r="J30" s="97" t="s">
        <v>1175</v>
      </c>
      <c r="K30" s="243">
        <v>39.350999999999999</v>
      </c>
      <c r="L30" s="243">
        <v>39.350999999999999</v>
      </c>
      <c r="M30" s="243">
        <f t="shared" si="0"/>
        <v>0</v>
      </c>
      <c r="N30" s="328" t="s">
        <v>882</v>
      </c>
      <c r="O30" s="241" t="s">
        <v>47</v>
      </c>
      <c r="P30" s="193" t="s">
        <v>1815</v>
      </c>
      <c r="Q30" s="186"/>
      <c r="R30" s="186" t="s">
        <v>429</v>
      </c>
      <c r="S30" s="242" t="s">
        <v>433</v>
      </c>
      <c r="T30" s="192" t="s">
        <v>436</v>
      </c>
      <c r="U30" s="164" t="s">
        <v>901</v>
      </c>
      <c r="V30" s="165"/>
      <c r="W30" s="166" t="s">
        <v>882</v>
      </c>
      <c r="X30" s="382">
        <v>17</v>
      </c>
      <c r="Y30" s="166" t="s">
        <v>882</v>
      </c>
      <c r="Z30" s="383"/>
      <c r="AA30" s="164"/>
      <c r="AB30" s="165"/>
      <c r="AC30" s="166" t="s">
        <v>882</v>
      </c>
      <c r="AD30" s="382"/>
      <c r="AE30" s="166" t="s">
        <v>882</v>
      </c>
      <c r="AF30" s="383"/>
      <c r="AG30" s="164"/>
      <c r="AH30" s="165"/>
      <c r="AI30" s="166" t="s">
        <v>882</v>
      </c>
      <c r="AJ30" s="382"/>
      <c r="AK30" s="166" t="s">
        <v>882</v>
      </c>
      <c r="AL30" s="383"/>
      <c r="AM30" s="191"/>
      <c r="AN30" s="171" t="s">
        <v>438</v>
      </c>
      <c r="AO30" s="189"/>
      <c r="AP30" s="90" t="s">
        <v>66</v>
      </c>
      <c r="AQ30" s="91"/>
    </row>
    <row r="31" spans="1:43" ht="168.75" x14ac:dyDescent="0.15">
      <c r="A31" s="282">
        <v>20</v>
      </c>
      <c r="B31" s="193" t="s">
        <v>459</v>
      </c>
      <c r="C31" s="193" t="s">
        <v>439</v>
      </c>
      <c r="D31" s="193" t="s">
        <v>1786</v>
      </c>
      <c r="E31" s="243">
        <v>6500</v>
      </c>
      <c r="F31" s="284">
        <v>5213.7018959999996</v>
      </c>
      <c r="G31" s="243">
        <v>3848</v>
      </c>
      <c r="H31" s="293" t="s">
        <v>1142</v>
      </c>
      <c r="I31" s="96" t="s">
        <v>1174</v>
      </c>
      <c r="J31" s="97" t="s">
        <v>1249</v>
      </c>
      <c r="K31" s="243">
        <v>6600</v>
      </c>
      <c r="L31" s="243">
        <v>0</v>
      </c>
      <c r="M31" s="243">
        <f t="shared" si="0"/>
        <v>-6600</v>
      </c>
      <c r="N31" s="328">
        <v>-6600</v>
      </c>
      <c r="O31" s="241" t="s">
        <v>1708</v>
      </c>
      <c r="P31" s="193" t="s">
        <v>1816</v>
      </c>
      <c r="Q31" s="186"/>
      <c r="R31" s="186" t="s">
        <v>464</v>
      </c>
      <c r="S31" s="242" t="s">
        <v>433</v>
      </c>
      <c r="T31" s="192" t="s">
        <v>436</v>
      </c>
      <c r="U31" s="164" t="s">
        <v>901</v>
      </c>
      <c r="V31" s="165"/>
      <c r="W31" s="166" t="s">
        <v>882</v>
      </c>
      <c r="X31" s="382">
        <v>18</v>
      </c>
      <c r="Y31" s="166" t="s">
        <v>882</v>
      </c>
      <c r="Z31" s="383"/>
      <c r="AA31" s="164"/>
      <c r="AB31" s="165"/>
      <c r="AC31" s="166" t="s">
        <v>882</v>
      </c>
      <c r="AD31" s="382"/>
      <c r="AE31" s="166" t="s">
        <v>882</v>
      </c>
      <c r="AF31" s="383"/>
      <c r="AG31" s="164"/>
      <c r="AH31" s="165"/>
      <c r="AI31" s="166" t="s">
        <v>882</v>
      </c>
      <c r="AJ31" s="382"/>
      <c r="AK31" s="166" t="s">
        <v>882</v>
      </c>
      <c r="AL31" s="383"/>
      <c r="AM31" s="191"/>
      <c r="AN31" s="171" t="s">
        <v>437</v>
      </c>
      <c r="AO31" s="189" t="s">
        <v>66</v>
      </c>
      <c r="AP31" s="90" t="s">
        <v>66</v>
      </c>
      <c r="AQ31" s="91"/>
    </row>
    <row r="32" spans="1:43" ht="33.75" x14ac:dyDescent="0.15">
      <c r="A32" s="282">
        <v>21</v>
      </c>
      <c r="B32" s="193" t="s">
        <v>460</v>
      </c>
      <c r="C32" s="193" t="s">
        <v>439</v>
      </c>
      <c r="D32" s="193" t="s">
        <v>461</v>
      </c>
      <c r="E32" s="243">
        <v>570</v>
      </c>
      <c r="F32" s="284">
        <v>597.63849000000005</v>
      </c>
      <c r="G32" s="243">
        <v>497</v>
      </c>
      <c r="H32" s="293" t="s">
        <v>1142</v>
      </c>
      <c r="I32" s="241" t="s">
        <v>47</v>
      </c>
      <c r="J32" s="193" t="s">
        <v>1250</v>
      </c>
      <c r="K32" s="243">
        <v>550</v>
      </c>
      <c r="L32" s="243">
        <v>950</v>
      </c>
      <c r="M32" s="243">
        <f t="shared" si="0"/>
        <v>400</v>
      </c>
      <c r="N32" s="328" t="s">
        <v>882</v>
      </c>
      <c r="O32" s="241" t="s">
        <v>47</v>
      </c>
      <c r="P32" s="193" t="s">
        <v>1817</v>
      </c>
      <c r="Q32" s="186"/>
      <c r="R32" s="186" t="s">
        <v>464</v>
      </c>
      <c r="S32" s="242" t="s">
        <v>433</v>
      </c>
      <c r="T32" s="192" t="s">
        <v>436</v>
      </c>
      <c r="U32" s="164" t="s">
        <v>901</v>
      </c>
      <c r="V32" s="165"/>
      <c r="W32" s="166" t="s">
        <v>882</v>
      </c>
      <c r="X32" s="382">
        <v>19</v>
      </c>
      <c r="Y32" s="166" t="s">
        <v>882</v>
      </c>
      <c r="Z32" s="383"/>
      <c r="AA32" s="164"/>
      <c r="AB32" s="165"/>
      <c r="AC32" s="166" t="s">
        <v>882</v>
      </c>
      <c r="AD32" s="382"/>
      <c r="AE32" s="166" t="s">
        <v>882</v>
      </c>
      <c r="AF32" s="383"/>
      <c r="AG32" s="164"/>
      <c r="AH32" s="165"/>
      <c r="AI32" s="166" t="s">
        <v>882</v>
      </c>
      <c r="AJ32" s="382"/>
      <c r="AK32" s="166" t="s">
        <v>882</v>
      </c>
      <c r="AL32" s="383"/>
      <c r="AM32" s="191"/>
      <c r="AN32" s="171" t="s">
        <v>437</v>
      </c>
      <c r="AO32" s="189" t="s">
        <v>66</v>
      </c>
      <c r="AP32" s="90"/>
      <c r="AQ32" s="91"/>
    </row>
    <row r="33" spans="1:44" ht="33.75" x14ac:dyDescent="0.15">
      <c r="A33" s="282">
        <v>22</v>
      </c>
      <c r="B33" s="193" t="s">
        <v>886</v>
      </c>
      <c r="C33" s="193" t="s">
        <v>422</v>
      </c>
      <c r="D33" s="193" t="s">
        <v>454</v>
      </c>
      <c r="E33" s="243">
        <v>7500</v>
      </c>
      <c r="F33" s="284">
        <v>5544.437261</v>
      </c>
      <c r="G33" s="243">
        <v>5505.0783789999996</v>
      </c>
      <c r="H33" s="293" t="s">
        <v>1142</v>
      </c>
      <c r="I33" s="241" t="s">
        <v>47</v>
      </c>
      <c r="J33" s="193" t="s">
        <v>1251</v>
      </c>
      <c r="K33" s="243">
        <v>8000</v>
      </c>
      <c r="L33" s="243">
        <v>8000</v>
      </c>
      <c r="M33" s="243">
        <f t="shared" si="0"/>
        <v>0</v>
      </c>
      <c r="N33" s="328" t="s">
        <v>882</v>
      </c>
      <c r="O33" s="241" t="s">
        <v>47</v>
      </c>
      <c r="P33" s="193" t="s">
        <v>1818</v>
      </c>
      <c r="Q33" s="186"/>
      <c r="R33" s="186" t="s">
        <v>464</v>
      </c>
      <c r="S33" s="242" t="s">
        <v>433</v>
      </c>
      <c r="T33" s="192" t="s">
        <v>436</v>
      </c>
      <c r="U33" s="164" t="s">
        <v>901</v>
      </c>
      <c r="V33" s="165"/>
      <c r="W33" s="166" t="s">
        <v>882</v>
      </c>
      <c r="X33" s="382">
        <v>20</v>
      </c>
      <c r="Y33" s="166" t="s">
        <v>882</v>
      </c>
      <c r="Z33" s="383"/>
      <c r="AA33" s="164"/>
      <c r="AB33" s="165"/>
      <c r="AC33" s="166" t="s">
        <v>882</v>
      </c>
      <c r="AD33" s="382"/>
      <c r="AE33" s="166" t="s">
        <v>882</v>
      </c>
      <c r="AF33" s="383"/>
      <c r="AG33" s="164"/>
      <c r="AH33" s="165"/>
      <c r="AI33" s="166" t="s">
        <v>882</v>
      </c>
      <c r="AJ33" s="382"/>
      <c r="AK33" s="166" t="s">
        <v>882</v>
      </c>
      <c r="AL33" s="383"/>
      <c r="AM33" s="191"/>
      <c r="AN33" s="171" t="s">
        <v>902</v>
      </c>
      <c r="AO33" s="189" t="s">
        <v>66</v>
      </c>
      <c r="AP33" s="90" t="s">
        <v>66</v>
      </c>
      <c r="AQ33" s="91"/>
    </row>
    <row r="34" spans="1:44" s="281" customFormat="1" ht="90" x14ac:dyDescent="0.15">
      <c r="A34" s="282">
        <v>23</v>
      </c>
      <c r="B34" s="193" t="s">
        <v>1086</v>
      </c>
      <c r="C34" s="193" t="s">
        <v>1087</v>
      </c>
      <c r="D34" s="193" t="s">
        <v>462</v>
      </c>
      <c r="E34" s="243">
        <v>0</v>
      </c>
      <c r="F34" s="284">
        <v>646.88637500000004</v>
      </c>
      <c r="G34" s="243">
        <v>646.88637500000004</v>
      </c>
      <c r="H34" s="293" t="s">
        <v>1186</v>
      </c>
      <c r="I34" s="239" t="s">
        <v>1152</v>
      </c>
      <c r="J34" s="240" t="s">
        <v>1267</v>
      </c>
      <c r="K34" s="243">
        <v>0</v>
      </c>
      <c r="L34" s="243">
        <v>0</v>
      </c>
      <c r="M34" s="243">
        <f t="shared" si="0"/>
        <v>0</v>
      </c>
      <c r="N34" s="328" t="s">
        <v>882</v>
      </c>
      <c r="O34" s="241" t="s">
        <v>1579</v>
      </c>
      <c r="P34" s="193" t="s">
        <v>1819</v>
      </c>
      <c r="Q34" s="186"/>
      <c r="R34" s="186" t="s">
        <v>1088</v>
      </c>
      <c r="S34" s="242" t="s">
        <v>1089</v>
      </c>
      <c r="T34" s="192" t="s">
        <v>1090</v>
      </c>
      <c r="U34" s="164" t="s">
        <v>1101</v>
      </c>
      <c r="V34" s="165"/>
      <c r="W34" s="166" t="s">
        <v>1104</v>
      </c>
      <c r="X34" s="382">
        <v>22</v>
      </c>
      <c r="Y34" s="166"/>
      <c r="Z34" s="383"/>
      <c r="AA34" s="164"/>
      <c r="AB34" s="165"/>
      <c r="AC34" s="166"/>
      <c r="AD34" s="382"/>
      <c r="AE34" s="166"/>
      <c r="AF34" s="383"/>
      <c r="AG34" s="164"/>
      <c r="AH34" s="165"/>
      <c r="AI34" s="166"/>
      <c r="AJ34" s="382"/>
      <c r="AK34" s="166"/>
      <c r="AL34" s="383"/>
      <c r="AM34" s="191"/>
      <c r="AN34" s="171" t="s">
        <v>57</v>
      </c>
      <c r="AO34" s="189" t="s">
        <v>66</v>
      </c>
      <c r="AP34" s="189"/>
      <c r="AQ34" s="190"/>
      <c r="AR34" s="271"/>
    </row>
    <row r="35" spans="1:44" ht="78.75" x14ac:dyDescent="0.15">
      <c r="A35" s="282">
        <v>24</v>
      </c>
      <c r="B35" s="193" t="s">
        <v>1051</v>
      </c>
      <c r="C35" s="193" t="s">
        <v>422</v>
      </c>
      <c r="D35" s="193" t="s">
        <v>462</v>
      </c>
      <c r="E35" s="243">
        <v>2500</v>
      </c>
      <c r="F35" s="284">
        <v>2500</v>
      </c>
      <c r="G35" s="243">
        <v>2498.2244679999999</v>
      </c>
      <c r="H35" s="293" t="s">
        <v>1187</v>
      </c>
      <c r="I35" s="239" t="s">
        <v>1152</v>
      </c>
      <c r="J35" s="240" t="s">
        <v>1268</v>
      </c>
      <c r="K35" s="243">
        <v>2500</v>
      </c>
      <c r="L35" s="243">
        <v>0</v>
      </c>
      <c r="M35" s="243">
        <f t="shared" si="0"/>
        <v>-2500</v>
      </c>
      <c r="N35" s="328" t="s">
        <v>882</v>
      </c>
      <c r="O35" s="241" t="s">
        <v>1579</v>
      </c>
      <c r="P35" s="193" t="s">
        <v>1820</v>
      </c>
      <c r="Q35" s="186" t="s">
        <v>1052</v>
      </c>
      <c r="R35" s="186" t="s">
        <v>464</v>
      </c>
      <c r="S35" s="242" t="s">
        <v>433</v>
      </c>
      <c r="T35" s="192" t="s">
        <v>436</v>
      </c>
      <c r="U35" s="164" t="s">
        <v>901</v>
      </c>
      <c r="V35" s="165"/>
      <c r="W35" s="166" t="s">
        <v>882</v>
      </c>
      <c r="X35" s="382">
        <v>21</v>
      </c>
      <c r="Y35" s="166" t="s">
        <v>882</v>
      </c>
      <c r="Z35" s="383"/>
      <c r="AA35" s="164"/>
      <c r="AB35" s="165"/>
      <c r="AC35" s="166" t="s">
        <v>882</v>
      </c>
      <c r="AD35" s="382"/>
      <c r="AE35" s="166" t="s">
        <v>882</v>
      </c>
      <c r="AF35" s="383"/>
      <c r="AG35" s="164"/>
      <c r="AH35" s="165"/>
      <c r="AI35" s="166" t="s">
        <v>882</v>
      </c>
      <c r="AJ35" s="382"/>
      <c r="AK35" s="166" t="s">
        <v>882</v>
      </c>
      <c r="AL35" s="383"/>
      <c r="AM35" s="191"/>
      <c r="AN35" s="171" t="s">
        <v>57</v>
      </c>
      <c r="AO35" s="189" t="s">
        <v>66</v>
      </c>
      <c r="AP35" s="189"/>
      <c r="AQ35" s="190"/>
    </row>
    <row r="36" spans="1:44" ht="33.75" x14ac:dyDescent="0.15">
      <c r="A36" s="282">
        <v>25</v>
      </c>
      <c r="B36" s="193" t="s">
        <v>465</v>
      </c>
      <c r="C36" s="193" t="s">
        <v>422</v>
      </c>
      <c r="D36" s="193" t="s">
        <v>444</v>
      </c>
      <c r="E36" s="243">
        <v>50</v>
      </c>
      <c r="F36" s="284">
        <v>50</v>
      </c>
      <c r="G36" s="243">
        <v>49.61</v>
      </c>
      <c r="H36" s="293" t="s">
        <v>1142</v>
      </c>
      <c r="I36" s="241" t="s">
        <v>1152</v>
      </c>
      <c r="J36" s="193" t="s">
        <v>1269</v>
      </c>
      <c r="K36" s="243">
        <v>0</v>
      </c>
      <c r="L36" s="243">
        <v>0</v>
      </c>
      <c r="M36" s="243">
        <f t="shared" si="0"/>
        <v>0</v>
      </c>
      <c r="N36" s="328" t="s">
        <v>882</v>
      </c>
      <c r="O36" s="241" t="s">
        <v>1579</v>
      </c>
      <c r="P36" s="193" t="s">
        <v>1821</v>
      </c>
      <c r="Q36" s="186"/>
      <c r="R36" s="186" t="s">
        <v>464</v>
      </c>
      <c r="S36" s="242" t="s">
        <v>433</v>
      </c>
      <c r="T36" s="192" t="s">
        <v>436</v>
      </c>
      <c r="U36" s="164" t="s">
        <v>901</v>
      </c>
      <c r="V36" s="165"/>
      <c r="W36" s="166" t="s">
        <v>882</v>
      </c>
      <c r="X36" s="382">
        <v>23</v>
      </c>
      <c r="Y36" s="166" t="s">
        <v>882</v>
      </c>
      <c r="Z36" s="383"/>
      <c r="AA36" s="164"/>
      <c r="AB36" s="165"/>
      <c r="AC36" s="166" t="s">
        <v>882</v>
      </c>
      <c r="AD36" s="382"/>
      <c r="AE36" s="166" t="s">
        <v>882</v>
      </c>
      <c r="AF36" s="383"/>
      <c r="AG36" s="164"/>
      <c r="AH36" s="165"/>
      <c r="AI36" s="166" t="s">
        <v>882</v>
      </c>
      <c r="AJ36" s="382"/>
      <c r="AK36" s="166" t="s">
        <v>882</v>
      </c>
      <c r="AL36" s="383"/>
      <c r="AM36" s="191"/>
      <c r="AN36" s="171" t="s">
        <v>389</v>
      </c>
      <c r="AO36" s="189" t="s">
        <v>66</v>
      </c>
      <c r="AP36" s="189" t="s">
        <v>66</v>
      </c>
      <c r="AQ36" s="190"/>
    </row>
    <row r="37" spans="1:44" ht="78.75" x14ac:dyDescent="0.15">
      <c r="A37" s="282">
        <v>26</v>
      </c>
      <c r="B37" s="193" t="s">
        <v>466</v>
      </c>
      <c r="C37" s="193" t="s">
        <v>439</v>
      </c>
      <c r="D37" s="193" t="s">
        <v>420</v>
      </c>
      <c r="E37" s="243">
        <v>188.70599999999999</v>
      </c>
      <c r="F37" s="284">
        <v>188.70599999999999</v>
      </c>
      <c r="G37" s="243">
        <v>186.44900000000001</v>
      </c>
      <c r="H37" s="293" t="s">
        <v>1142</v>
      </c>
      <c r="I37" s="241" t="s">
        <v>47</v>
      </c>
      <c r="J37" s="193" t="s">
        <v>1271</v>
      </c>
      <c r="K37" s="243">
        <v>188.5</v>
      </c>
      <c r="L37" s="243">
        <v>188.5</v>
      </c>
      <c r="M37" s="243">
        <f t="shared" si="0"/>
        <v>0</v>
      </c>
      <c r="N37" s="328" t="s">
        <v>882</v>
      </c>
      <c r="O37" s="241" t="s">
        <v>47</v>
      </c>
      <c r="P37" s="193" t="s">
        <v>1822</v>
      </c>
      <c r="Q37" s="186"/>
      <c r="R37" s="186" t="s">
        <v>469</v>
      </c>
      <c r="S37" s="242" t="s">
        <v>433</v>
      </c>
      <c r="T37" s="192" t="s">
        <v>436</v>
      </c>
      <c r="U37" s="164" t="s">
        <v>901</v>
      </c>
      <c r="V37" s="165"/>
      <c r="W37" s="166" t="s">
        <v>882</v>
      </c>
      <c r="X37" s="382">
        <v>24</v>
      </c>
      <c r="Y37" s="166" t="s">
        <v>882</v>
      </c>
      <c r="Z37" s="383"/>
      <c r="AA37" s="164"/>
      <c r="AB37" s="165"/>
      <c r="AC37" s="166" t="s">
        <v>882</v>
      </c>
      <c r="AD37" s="382"/>
      <c r="AE37" s="166" t="s">
        <v>882</v>
      </c>
      <c r="AF37" s="383"/>
      <c r="AG37" s="164"/>
      <c r="AH37" s="165"/>
      <c r="AI37" s="166" t="s">
        <v>882</v>
      </c>
      <c r="AJ37" s="382"/>
      <c r="AK37" s="166" t="s">
        <v>882</v>
      </c>
      <c r="AL37" s="383"/>
      <c r="AM37" s="191"/>
      <c r="AN37" s="171" t="s">
        <v>902</v>
      </c>
      <c r="AO37" s="189" t="s">
        <v>66</v>
      </c>
      <c r="AP37" s="189" t="s">
        <v>66</v>
      </c>
      <c r="AQ37" s="190"/>
    </row>
    <row r="38" spans="1:44" ht="45" x14ac:dyDescent="0.15">
      <c r="A38" s="282">
        <v>27</v>
      </c>
      <c r="B38" s="193" t="s">
        <v>887</v>
      </c>
      <c r="C38" s="193" t="s">
        <v>467</v>
      </c>
      <c r="D38" s="193" t="s">
        <v>462</v>
      </c>
      <c r="E38" s="243">
        <v>4320</v>
      </c>
      <c r="F38" s="284">
        <v>4276.7269999999999</v>
      </c>
      <c r="G38" s="243">
        <v>3995.452405</v>
      </c>
      <c r="H38" s="293" t="s">
        <v>1509</v>
      </c>
      <c r="I38" s="239" t="s">
        <v>1152</v>
      </c>
      <c r="J38" s="240" t="s">
        <v>1526</v>
      </c>
      <c r="K38" s="243">
        <v>0</v>
      </c>
      <c r="L38" s="243">
        <v>0</v>
      </c>
      <c r="M38" s="243">
        <f t="shared" si="0"/>
        <v>0</v>
      </c>
      <c r="N38" s="328" t="s">
        <v>882</v>
      </c>
      <c r="O38" s="241" t="s">
        <v>1579</v>
      </c>
      <c r="P38" s="193" t="s">
        <v>1823</v>
      </c>
      <c r="Q38" s="186"/>
      <c r="R38" s="186" t="s">
        <v>470</v>
      </c>
      <c r="S38" s="242" t="s">
        <v>433</v>
      </c>
      <c r="T38" s="192" t="s">
        <v>436</v>
      </c>
      <c r="U38" s="164" t="s">
        <v>901</v>
      </c>
      <c r="V38" s="165"/>
      <c r="W38" s="166" t="s">
        <v>882</v>
      </c>
      <c r="X38" s="382">
        <v>25</v>
      </c>
      <c r="Y38" s="166" t="s">
        <v>882</v>
      </c>
      <c r="Z38" s="383"/>
      <c r="AA38" s="164"/>
      <c r="AB38" s="165"/>
      <c r="AC38" s="166" t="s">
        <v>882</v>
      </c>
      <c r="AD38" s="382"/>
      <c r="AE38" s="166" t="s">
        <v>882</v>
      </c>
      <c r="AF38" s="383"/>
      <c r="AG38" s="164"/>
      <c r="AH38" s="165"/>
      <c r="AI38" s="166" t="s">
        <v>882</v>
      </c>
      <c r="AJ38" s="382"/>
      <c r="AK38" s="166" t="s">
        <v>882</v>
      </c>
      <c r="AL38" s="383"/>
      <c r="AM38" s="191"/>
      <c r="AN38" s="171" t="s">
        <v>57</v>
      </c>
      <c r="AO38" s="189"/>
      <c r="AP38" s="189" t="s">
        <v>66</v>
      </c>
      <c r="AQ38" s="190"/>
    </row>
    <row r="39" spans="1:44" ht="33.75" x14ac:dyDescent="0.15">
      <c r="A39" s="282">
        <v>28</v>
      </c>
      <c r="B39" s="193" t="s">
        <v>888</v>
      </c>
      <c r="C39" s="193" t="s">
        <v>467</v>
      </c>
      <c r="D39" s="193" t="s">
        <v>444</v>
      </c>
      <c r="E39" s="243">
        <v>500</v>
      </c>
      <c r="F39" s="284">
        <v>500</v>
      </c>
      <c r="G39" s="243">
        <v>455.55759999999998</v>
      </c>
      <c r="H39" s="293" t="s">
        <v>1142</v>
      </c>
      <c r="I39" s="241" t="s">
        <v>1152</v>
      </c>
      <c r="J39" s="193" t="s">
        <v>1269</v>
      </c>
      <c r="K39" s="243">
        <v>0</v>
      </c>
      <c r="L39" s="243">
        <v>0</v>
      </c>
      <c r="M39" s="243">
        <f t="shared" si="0"/>
        <v>0</v>
      </c>
      <c r="N39" s="328" t="s">
        <v>882</v>
      </c>
      <c r="O39" s="241" t="s">
        <v>1579</v>
      </c>
      <c r="P39" s="193" t="s">
        <v>1824</v>
      </c>
      <c r="Q39" s="186"/>
      <c r="R39" s="186" t="s">
        <v>471</v>
      </c>
      <c r="S39" s="242" t="s">
        <v>433</v>
      </c>
      <c r="T39" s="192" t="s">
        <v>436</v>
      </c>
      <c r="U39" s="164" t="s">
        <v>901</v>
      </c>
      <c r="V39" s="165"/>
      <c r="W39" s="166" t="s">
        <v>882</v>
      </c>
      <c r="X39" s="382">
        <v>28</v>
      </c>
      <c r="Y39" s="166" t="s">
        <v>882</v>
      </c>
      <c r="Z39" s="383"/>
      <c r="AA39" s="164"/>
      <c r="AB39" s="165"/>
      <c r="AC39" s="166" t="s">
        <v>882</v>
      </c>
      <c r="AD39" s="382"/>
      <c r="AE39" s="166" t="s">
        <v>882</v>
      </c>
      <c r="AF39" s="383"/>
      <c r="AG39" s="164"/>
      <c r="AH39" s="165"/>
      <c r="AI39" s="166" t="s">
        <v>882</v>
      </c>
      <c r="AJ39" s="382"/>
      <c r="AK39" s="166" t="s">
        <v>882</v>
      </c>
      <c r="AL39" s="383"/>
      <c r="AM39" s="191"/>
      <c r="AN39" s="171" t="s">
        <v>902</v>
      </c>
      <c r="AO39" s="189" t="s">
        <v>66</v>
      </c>
      <c r="AP39" s="189"/>
      <c r="AQ39" s="190"/>
    </row>
    <row r="40" spans="1:44" ht="56.25" x14ac:dyDescent="0.15">
      <c r="A40" s="282">
        <v>29</v>
      </c>
      <c r="B40" s="193" t="s">
        <v>1053</v>
      </c>
      <c r="C40" s="193" t="s">
        <v>467</v>
      </c>
      <c r="D40" s="193" t="s">
        <v>1115</v>
      </c>
      <c r="E40" s="243">
        <v>3580</v>
      </c>
      <c r="F40" s="284">
        <v>5493.6623229999996</v>
      </c>
      <c r="G40" s="243">
        <v>4995.3244759999998</v>
      </c>
      <c r="H40" s="293" t="s">
        <v>1142</v>
      </c>
      <c r="I40" s="241" t="s">
        <v>47</v>
      </c>
      <c r="J40" s="193" t="s">
        <v>1272</v>
      </c>
      <c r="K40" s="243">
        <v>6580</v>
      </c>
      <c r="L40" s="243">
        <v>7700</v>
      </c>
      <c r="M40" s="243">
        <f t="shared" si="0"/>
        <v>1120</v>
      </c>
      <c r="N40" s="328" t="s">
        <v>882</v>
      </c>
      <c r="O40" s="241" t="s">
        <v>47</v>
      </c>
      <c r="P40" s="193" t="s">
        <v>1825</v>
      </c>
      <c r="Q40" s="186" t="s">
        <v>1054</v>
      </c>
      <c r="R40" s="186" t="s">
        <v>451</v>
      </c>
      <c r="S40" s="242" t="s">
        <v>433</v>
      </c>
      <c r="T40" s="192" t="s">
        <v>436</v>
      </c>
      <c r="U40" s="164" t="s">
        <v>901</v>
      </c>
      <c r="V40" s="165"/>
      <c r="W40" s="166" t="s">
        <v>882</v>
      </c>
      <c r="X40" s="382">
        <v>29</v>
      </c>
      <c r="Y40" s="166" t="s">
        <v>882</v>
      </c>
      <c r="Z40" s="383"/>
      <c r="AA40" s="164"/>
      <c r="AB40" s="165"/>
      <c r="AC40" s="166" t="s">
        <v>882</v>
      </c>
      <c r="AD40" s="382"/>
      <c r="AE40" s="166" t="s">
        <v>882</v>
      </c>
      <c r="AF40" s="383"/>
      <c r="AG40" s="164"/>
      <c r="AH40" s="165"/>
      <c r="AI40" s="166" t="s">
        <v>882</v>
      </c>
      <c r="AJ40" s="382"/>
      <c r="AK40" s="166" t="s">
        <v>882</v>
      </c>
      <c r="AL40" s="383"/>
      <c r="AM40" s="191"/>
      <c r="AN40" s="171" t="s">
        <v>437</v>
      </c>
      <c r="AO40" s="189" t="s">
        <v>66</v>
      </c>
      <c r="AP40" s="189"/>
      <c r="AQ40" s="190"/>
    </row>
    <row r="41" spans="1:44" s="281" customFormat="1" ht="33.75" x14ac:dyDescent="0.15">
      <c r="A41" s="282">
        <v>30</v>
      </c>
      <c r="B41" s="193" t="s">
        <v>1091</v>
      </c>
      <c r="C41" s="193" t="s">
        <v>1092</v>
      </c>
      <c r="D41" s="193" t="s">
        <v>1273</v>
      </c>
      <c r="E41" s="243">
        <v>0</v>
      </c>
      <c r="F41" s="284">
        <v>1490</v>
      </c>
      <c r="G41" s="243">
        <v>1436</v>
      </c>
      <c r="H41" s="293" t="s">
        <v>1142</v>
      </c>
      <c r="I41" s="241" t="s">
        <v>1152</v>
      </c>
      <c r="J41" s="193" t="s">
        <v>1270</v>
      </c>
      <c r="K41" s="243">
        <v>0</v>
      </c>
      <c r="L41" s="243">
        <v>0</v>
      </c>
      <c r="M41" s="243">
        <f t="shared" si="0"/>
        <v>0</v>
      </c>
      <c r="N41" s="328" t="s">
        <v>882</v>
      </c>
      <c r="O41" s="241" t="s">
        <v>1579</v>
      </c>
      <c r="P41" s="193" t="s">
        <v>1826</v>
      </c>
      <c r="Q41" s="186"/>
      <c r="R41" s="186" t="s">
        <v>1093</v>
      </c>
      <c r="S41" s="242" t="s">
        <v>1094</v>
      </c>
      <c r="T41" s="192" t="s">
        <v>1095</v>
      </c>
      <c r="U41" s="164" t="s">
        <v>901</v>
      </c>
      <c r="V41" s="165"/>
      <c r="W41" s="166" t="s">
        <v>882</v>
      </c>
      <c r="X41" s="382">
        <v>30</v>
      </c>
      <c r="Y41" s="166"/>
      <c r="Z41" s="383"/>
      <c r="AA41" s="164"/>
      <c r="AB41" s="165"/>
      <c r="AC41" s="166"/>
      <c r="AD41" s="382"/>
      <c r="AE41" s="166"/>
      <c r="AF41" s="383"/>
      <c r="AG41" s="164"/>
      <c r="AH41" s="165"/>
      <c r="AI41" s="166"/>
      <c r="AJ41" s="382"/>
      <c r="AK41" s="166"/>
      <c r="AL41" s="383"/>
      <c r="AM41" s="191"/>
      <c r="AN41" s="171" t="s">
        <v>437</v>
      </c>
      <c r="AO41" s="189"/>
      <c r="AP41" s="189" t="s">
        <v>66</v>
      </c>
      <c r="AQ41" s="190"/>
      <c r="AR41" s="271"/>
    </row>
    <row r="42" spans="1:44" ht="33.75" x14ac:dyDescent="0.15">
      <c r="A42" s="282">
        <v>31</v>
      </c>
      <c r="B42" s="193" t="s">
        <v>1110</v>
      </c>
      <c r="C42" s="193" t="s">
        <v>445</v>
      </c>
      <c r="D42" s="193" t="s">
        <v>420</v>
      </c>
      <c r="E42" s="243">
        <v>32.551000000000002</v>
      </c>
      <c r="F42" s="284">
        <v>32.551000000000002</v>
      </c>
      <c r="G42" s="243">
        <v>24.82</v>
      </c>
      <c r="H42" s="293" t="s">
        <v>1142</v>
      </c>
      <c r="I42" s="241" t="s">
        <v>47</v>
      </c>
      <c r="J42" s="193" t="s">
        <v>1176</v>
      </c>
      <c r="K42" s="243">
        <v>32.551000000000002</v>
      </c>
      <c r="L42" s="243">
        <v>32.551000000000002</v>
      </c>
      <c r="M42" s="243">
        <f t="shared" si="0"/>
        <v>0</v>
      </c>
      <c r="N42" s="328" t="s">
        <v>1614</v>
      </c>
      <c r="O42" s="241" t="s">
        <v>47</v>
      </c>
      <c r="P42" s="193" t="s">
        <v>1613</v>
      </c>
      <c r="Q42" s="186"/>
      <c r="R42" s="186" t="s">
        <v>429</v>
      </c>
      <c r="S42" s="242" t="s">
        <v>1</v>
      </c>
      <c r="T42" s="192" t="s">
        <v>452</v>
      </c>
      <c r="U42" s="164" t="s">
        <v>901</v>
      </c>
      <c r="V42" s="165"/>
      <c r="W42" s="166" t="s">
        <v>882</v>
      </c>
      <c r="X42" s="382">
        <v>31</v>
      </c>
      <c r="Y42" s="166" t="s">
        <v>882</v>
      </c>
      <c r="Z42" s="383"/>
      <c r="AA42" s="164"/>
      <c r="AB42" s="165"/>
      <c r="AC42" s="166" t="s">
        <v>882</v>
      </c>
      <c r="AD42" s="382"/>
      <c r="AE42" s="166" t="s">
        <v>882</v>
      </c>
      <c r="AF42" s="383"/>
      <c r="AG42" s="164"/>
      <c r="AH42" s="165"/>
      <c r="AI42" s="166" t="s">
        <v>882</v>
      </c>
      <c r="AJ42" s="382"/>
      <c r="AK42" s="166" t="s">
        <v>882</v>
      </c>
      <c r="AL42" s="383"/>
      <c r="AM42" s="191"/>
      <c r="AN42" s="171" t="s">
        <v>437</v>
      </c>
      <c r="AO42" s="189" t="s">
        <v>66</v>
      </c>
      <c r="AP42" s="189"/>
      <c r="AQ42" s="190"/>
    </row>
    <row r="43" spans="1:44" ht="56.25" x14ac:dyDescent="0.15">
      <c r="A43" s="282">
        <v>32</v>
      </c>
      <c r="B43" s="193" t="s">
        <v>473</v>
      </c>
      <c r="C43" s="193" t="s">
        <v>474</v>
      </c>
      <c r="D43" s="193" t="s">
        <v>444</v>
      </c>
      <c r="E43" s="243">
        <v>650</v>
      </c>
      <c r="F43" s="284">
        <v>777.04208600000004</v>
      </c>
      <c r="G43" s="243">
        <v>557.97973000000002</v>
      </c>
      <c r="H43" s="293" t="s">
        <v>1142</v>
      </c>
      <c r="I43" s="241" t="s">
        <v>1152</v>
      </c>
      <c r="J43" s="193" t="s">
        <v>1274</v>
      </c>
      <c r="K43" s="243">
        <v>0</v>
      </c>
      <c r="L43" s="243">
        <v>0</v>
      </c>
      <c r="M43" s="243">
        <f t="shared" si="0"/>
        <v>0</v>
      </c>
      <c r="N43" s="328" t="s">
        <v>882</v>
      </c>
      <c r="O43" s="241" t="s">
        <v>1579</v>
      </c>
      <c r="P43" s="193" t="s">
        <v>1827</v>
      </c>
      <c r="Q43" s="186"/>
      <c r="R43" s="186" t="s">
        <v>479</v>
      </c>
      <c r="S43" s="242" t="s">
        <v>433</v>
      </c>
      <c r="T43" s="192" t="s">
        <v>436</v>
      </c>
      <c r="U43" s="164" t="s">
        <v>901</v>
      </c>
      <c r="V43" s="165"/>
      <c r="W43" s="166" t="s">
        <v>882</v>
      </c>
      <c r="X43" s="382">
        <v>32</v>
      </c>
      <c r="Y43" s="166" t="s">
        <v>882</v>
      </c>
      <c r="Z43" s="383"/>
      <c r="AA43" s="164"/>
      <c r="AB43" s="165"/>
      <c r="AC43" s="166" t="s">
        <v>882</v>
      </c>
      <c r="AD43" s="382"/>
      <c r="AE43" s="166" t="s">
        <v>882</v>
      </c>
      <c r="AF43" s="383"/>
      <c r="AG43" s="164"/>
      <c r="AH43" s="165"/>
      <c r="AI43" s="166" t="s">
        <v>882</v>
      </c>
      <c r="AJ43" s="382"/>
      <c r="AK43" s="166" t="s">
        <v>882</v>
      </c>
      <c r="AL43" s="383"/>
      <c r="AM43" s="191"/>
      <c r="AN43" s="171" t="s">
        <v>902</v>
      </c>
      <c r="AO43" s="189" t="s">
        <v>66</v>
      </c>
      <c r="AP43" s="189"/>
      <c r="AQ43" s="190"/>
    </row>
    <row r="44" spans="1:44" ht="40.5" customHeight="1" x14ac:dyDescent="0.15">
      <c r="A44" s="282">
        <v>33</v>
      </c>
      <c r="B44" s="193" t="s">
        <v>475</v>
      </c>
      <c r="C44" s="193" t="s">
        <v>477</v>
      </c>
      <c r="D44" s="193" t="s">
        <v>462</v>
      </c>
      <c r="E44" s="243">
        <v>3925.9009999999998</v>
      </c>
      <c r="F44" s="284">
        <v>3831.4419999999996</v>
      </c>
      <c r="G44" s="243">
        <v>3089.0584779999999</v>
      </c>
      <c r="H44" s="293" t="s">
        <v>1188</v>
      </c>
      <c r="I44" s="239" t="s">
        <v>1152</v>
      </c>
      <c r="J44" s="240" t="s">
        <v>1275</v>
      </c>
      <c r="K44" s="243">
        <v>0</v>
      </c>
      <c r="L44" s="243">
        <v>0</v>
      </c>
      <c r="M44" s="243">
        <f t="shared" si="0"/>
        <v>0</v>
      </c>
      <c r="N44" s="328" t="s">
        <v>882</v>
      </c>
      <c r="O44" s="241" t="s">
        <v>1579</v>
      </c>
      <c r="P44" s="193" t="s">
        <v>1828</v>
      </c>
      <c r="Q44" s="186"/>
      <c r="R44" s="186" t="s">
        <v>480</v>
      </c>
      <c r="S44" s="242" t="s">
        <v>433</v>
      </c>
      <c r="T44" s="192" t="s">
        <v>436</v>
      </c>
      <c r="U44" s="164" t="s">
        <v>901</v>
      </c>
      <c r="V44" s="165"/>
      <c r="W44" s="166" t="s">
        <v>882</v>
      </c>
      <c r="X44" s="382">
        <v>34</v>
      </c>
      <c r="Y44" s="166" t="s">
        <v>882</v>
      </c>
      <c r="Z44" s="383"/>
      <c r="AA44" s="164"/>
      <c r="AB44" s="165"/>
      <c r="AC44" s="166" t="s">
        <v>882</v>
      </c>
      <c r="AD44" s="382"/>
      <c r="AE44" s="166" t="s">
        <v>882</v>
      </c>
      <c r="AF44" s="383"/>
      <c r="AG44" s="164"/>
      <c r="AH44" s="165"/>
      <c r="AI44" s="166" t="s">
        <v>882</v>
      </c>
      <c r="AJ44" s="382"/>
      <c r="AK44" s="166" t="s">
        <v>882</v>
      </c>
      <c r="AL44" s="383"/>
      <c r="AM44" s="191"/>
      <c r="AN44" s="171" t="s">
        <v>57</v>
      </c>
      <c r="AO44" s="189"/>
      <c r="AP44" s="189" t="s">
        <v>66</v>
      </c>
      <c r="AQ44" s="190"/>
    </row>
    <row r="45" spans="1:44" ht="39.75" customHeight="1" x14ac:dyDescent="0.15">
      <c r="A45" s="282">
        <v>34</v>
      </c>
      <c r="B45" s="193" t="s">
        <v>476</v>
      </c>
      <c r="C45" s="193" t="s">
        <v>477</v>
      </c>
      <c r="D45" s="193" t="s">
        <v>444</v>
      </c>
      <c r="E45" s="243">
        <v>4715.866</v>
      </c>
      <c r="F45" s="284">
        <v>4783.5305500000004</v>
      </c>
      <c r="G45" s="243">
        <v>4055.398768</v>
      </c>
      <c r="H45" s="293" t="s">
        <v>1142</v>
      </c>
      <c r="I45" s="241" t="s">
        <v>1152</v>
      </c>
      <c r="J45" s="193" t="s">
        <v>1269</v>
      </c>
      <c r="K45" s="243">
        <v>0</v>
      </c>
      <c r="L45" s="243">
        <v>0</v>
      </c>
      <c r="M45" s="243">
        <f t="shared" si="0"/>
        <v>0</v>
      </c>
      <c r="N45" s="328" t="s">
        <v>882</v>
      </c>
      <c r="O45" s="241" t="s">
        <v>1579</v>
      </c>
      <c r="P45" s="193" t="s">
        <v>1829</v>
      </c>
      <c r="Q45" s="186"/>
      <c r="R45" s="186" t="s">
        <v>480</v>
      </c>
      <c r="S45" s="242" t="s">
        <v>433</v>
      </c>
      <c r="T45" s="192" t="s">
        <v>436</v>
      </c>
      <c r="U45" s="164" t="s">
        <v>901</v>
      </c>
      <c r="V45" s="165"/>
      <c r="W45" s="166" t="s">
        <v>882</v>
      </c>
      <c r="X45" s="382">
        <v>35</v>
      </c>
      <c r="Y45" s="166" t="s">
        <v>882</v>
      </c>
      <c r="Z45" s="383"/>
      <c r="AA45" s="164"/>
      <c r="AB45" s="165"/>
      <c r="AC45" s="166" t="s">
        <v>882</v>
      </c>
      <c r="AD45" s="382"/>
      <c r="AE45" s="166" t="s">
        <v>882</v>
      </c>
      <c r="AF45" s="383"/>
      <c r="AG45" s="164"/>
      <c r="AH45" s="165"/>
      <c r="AI45" s="166" t="s">
        <v>882</v>
      </c>
      <c r="AJ45" s="382"/>
      <c r="AK45" s="166" t="s">
        <v>882</v>
      </c>
      <c r="AL45" s="383"/>
      <c r="AM45" s="191"/>
      <c r="AN45" s="171" t="s">
        <v>902</v>
      </c>
      <c r="AO45" s="189"/>
      <c r="AP45" s="189" t="s">
        <v>66</v>
      </c>
      <c r="AQ45" s="190"/>
    </row>
    <row r="46" spans="1:44" ht="45" x14ac:dyDescent="0.15">
      <c r="A46" s="282">
        <v>35</v>
      </c>
      <c r="B46" s="193" t="s">
        <v>478</v>
      </c>
      <c r="C46" s="193" t="s">
        <v>477</v>
      </c>
      <c r="D46" s="193" t="s">
        <v>461</v>
      </c>
      <c r="E46" s="243">
        <v>13900</v>
      </c>
      <c r="F46" s="284">
        <v>7721.8590000000004</v>
      </c>
      <c r="G46" s="243">
        <v>6748.8200530000004</v>
      </c>
      <c r="H46" s="293" t="s">
        <v>1142</v>
      </c>
      <c r="I46" s="241" t="s">
        <v>1128</v>
      </c>
      <c r="J46" s="193" t="s">
        <v>1281</v>
      </c>
      <c r="K46" s="243">
        <v>6000</v>
      </c>
      <c r="L46" s="243">
        <v>10000</v>
      </c>
      <c r="M46" s="243">
        <f t="shared" si="0"/>
        <v>4000</v>
      </c>
      <c r="N46" s="328" t="s">
        <v>882</v>
      </c>
      <c r="O46" s="241" t="s">
        <v>1603</v>
      </c>
      <c r="P46" s="193" t="s">
        <v>1830</v>
      </c>
      <c r="Q46" s="186"/>
      <c r="R46" s="186" t="s">
        <v>451</v>
      </c>
      <c r="S46" s="242" t="s">
        <v>1130</v>
      </c>
      <c r="T46" s="192" t="s">
        <v>436</v>
      </c>
      <c r="U46" s="164" t="s">
        <v>901</v>
      </c>
      <c r="V46" s="165"/>
      <c r="W46" s="166" t="s">
        <v>882</v>
      </c>
      <c r="X46" s="382">
        <v>37</v>
      </c>
      <c r="Y46" s="166" t="s">
        <v>882</v>
      </c>
      <c r="Z46" s="383"/>
      <c r="AA46" s="164"/>
      <c r="AB46" s="165"/>
      <c r="AC46" s="166" t="s">
        <v>882</v>
      </c>
      <c r="AD46" s="382"/>
      <c r="AE46" s="166" t="s">
        <v>882</v>
      </c>
      <c r="AF46" s="383"/>
      <c r="AG46" s="164"/>
      <c r="AH46" s="165"/>
      <c r="AI46" s="166" t="s">
        <v>882</v>
      </c>
      <c r="AJ46" s="382"/>
      <c r="AK46" s="166" t="s">
        <v>882</v>
      </c>
      <c r="AL46" s="383"/>
      <c r="AM46" s="191"/>
      <c r="AN46" s="171" t="s">
        <v>389</v>
      </c>
      <c r="AO46" s="189"/>
      <c r="AP46" s="189" t="s">
        <v>66</v>
      </c>
      <c r="AQ46" s="190"/>
    </row>
    <row r="47" spans="1:44" s="281" customFormat="1" ht="33.75" x14ac:dyDescent="0.15">
      <c r="A47" s="282">
        <v>36</v>
      </c>
      <c r="B47" s="193" t="s">
        <v>1096</v>
      </c>
      <c r="C47" s="193" t="s">
        <v>477</v>
      </c>
      <c r="D47" s="193" t="s">
        <v>1116</v>
      </c>
      <c r="E47" s="243">
        <v>0</v>
      </c>
      <c r="F47" s="243">
        <v>3000</v>
      </c>
      <c r="G47" s="243">
        <v>3000</v>
      </c>
      <c r="H47" s="293" t="s">
        <v>1142</v>
      </c>
      <c r="I47" s="241" t="s">
        <v>1152</v>
      </c>
      <c r="J47" s="193" t="s">
        <v>1269</v>
      </c>
      <c r="K47" s="243">
        <v>0</v>
      </c>
      <c r="L47" s="243">
        <v>0</v>
      </c>
      <c r="M47" s="243">
        <f t="shared" si="0"/>
        <v>0</v>
      </c>
      <c r="N47" s="328" t="s">
        <v>882</v>
      </c>
      <c r="O47" s="241" t="s">
        <v>1579</v>
      </c>
      <c r="P47" s="193" t="s">
        <v>1831</v>
      </c>
      <c r="Q47" s="186"/>
      <c r="R47" s="186" t="s">
        <v>451</v>
      </c>
      <c r="S47" s="242" t="s">
        <v>433</v>
      </c>
      <c r="T47" s="192" t="s">
        <v>436</v>
      </c>
      <c r="U47" s="164" t="s">
        <v>1101</v>
      </c>
      <c r="V47" s="165"/>
      <c r="W47" s="166" t="s">
        <v>1102</v>
      </c>
      <c r="X47" s="382">
        <v>39</v>
      </c>
      <c r="Y47" s="166"/>
      <c r="Z47" s="383"/>
      <c r="AA47" s="164"/>
      <c r="AB47" s="165"/>
      <c r="AC47" s="166"/>
      <c r="AD47" s="382"/>
      <c r="AE47" s="166"/>
      <c r="AF47" s="383"/>
      <c r="AG47" s="164"/>
      <c r="AH47" s="165"/>
      <c r="AI47" s="166"/>
      <c r="AJ47" s="382"/>
      <c r="AK47" s="166"/>
      <c r="AL47" s="383"/>
      <c r="AM47" s="191"/>
      <c r="AN47" s="171" t="s">
        <v>437</v>
      </c>
      <c r="AO47" s="189"/>
      <c r="AP47" s="189" t="s">
        <v>66</v>
      </c>
      <c r="AQ47" s="190"/>
      <c r="AR47" s="271"/>
    </row>
    <row r="48" spans="1:44" s="281" customFormat="1" ht="33.75" x14ac:dyDescent="0.15">
      <c r="A48" s="282">
        <v>37</v>
      </c>
      <c r="B48" s="193" t="s">
        <v>1097</v>
      </c>
      <c r="C48" s="193" t="s">
        <v>1098</v>
      </c>
      <c r="D48" s="193" t="s">
        <v>444</v>
      </c>
      <c r="E48" s="243">
        <v>0</v>
      </c>
      <c r="F48" s="284">
        <v>64.115099999999998</v>
      </c>
      <c r="G48" s="243">
        <v>58.111499999999999</v>
      </c>
      <c r="H48" s="293" t="s">
        <v>1142</v>
      </c>
      <c r="I48" s="241" t="s">
        <v>1152</v>
      </c>
      <c r="J48" s="193" t="s">
        <v>1269</v>
      </c>
      <c r="K48" s="243">
        <v>0</v>
      </c>
      <c r="L48" s="243">
        <v>0</v>
      </c>
      <c r="M48" s="243">
        <f t="shared" si="0"/>
        <v>0</v>
      </c>
      <c r="N48" s="328" t="s">
        <v>882</v>
      </c>
      <c r="O48" s="241" t="s">
        <v>1579</v>
      </c>
      <c r="P48" s="193" t="s">
        <v>1832</v>
      </c>
      <c r="Q48" s="186"/>
      <c r="R48" s="186" t="s">
        <v>1088</v>
      </c>
      <c r="S48" s="242" t="s">
        <v>1089</v>
      </c>
      <c r="T48" s="192" t="s">
        <v>1090</v>
      </c>
      <c r="U48" s="164" t="s">
        <v>1101</v>
      </c>
      <c r="V48" s="165"/>
      <c r="W48" s="166" t="s">
        <v>1102</v>
      </c>
      <c r="X48" s="382">
        <v>40</v>
      </c>
      <c r="Y48" s="166"/>
      <c r="Z48" s="383"/>
      <c r="AA48" s="164"/>
      <c r="AB48" s="165"/>
      <c r="AC48" s="166"/>
      <c r="AD48" s="382"/>
      <c r="AE48" s="166"/>
      <c r="AF48" s="383"/>
      <c r="AG48" s="164"/>
      <c r="AH48" s="165"/>
      <c r="AI48" s="166"/>
      <c r="AJ48" s="382"/>
      <c r="AK48" s="166"/>
      <c r="AL48" s="383"/>
      <c r="AM48" s="191"/>
      <c r="AN48" s="171" t="s">
        <v>437</v>
      </c>
      <c r="AO48" s="189" t="s">
        <v>66</v>
      </c>
      <c r="AP48" s="189"/>
      <c r="AQ48" s="190"/>
      <c r="AR48" s="271"/>
    </row>
    <row r="49" spans="1:44" ht="33.75" x14ac:dyDescent="0.15">
      <c r="A49" s="282">
        <v>38</v>
      </c>
      <c r="B49" s="193" t="s">
        <v>481</v>
      </c>
      <c r="C49" s="193" t="s">
        <v>477</v>
      </c>
      <c r="D49" s="384" t="s">
        <v>1055</v>
      </c>
      <c r="E49" s="243">
        <v>260</v>
      </c>
      <c r="F49" s="284">
        <v>260</v>
      </c>
      <c r="G49" s="243">
        <v>251.9</v>
      </c>
      <c r="H49" s="293" t="s">
        <v>1142</v>
      </c>
      <c r="I49" s="241" t="s">
        <v>1152</v>
      </c>
      <c r="J49" s="193" t="s">
        <v>1269</v>
      </c>
      <c r="K49" s="243">
        <v>0</v>
      </c>
      <c r="L49" s="243">
        <v>0</v>
      </c>
      <c r="M49" s="243">
        <f t="shared" si="0"/>
        <v>0</v>
      </c>
      <c r="N49" s="328" t="s">
        <v>882</v>
      </c>
      <c r="O49" s="241" t="s">
        <v>1579</v>
      </c>
      <c r="P49" s="193" t="s">
        <v>1833</v>
      </c>
      <c r="Q49" s="186"/>
      <c r="R49" s="186" t="s">
        <v>472</v>
      </c>
      <c r="S49" s="242" t="s">
        <v>433</v>
      </c>
      <c r="T49" s="192" t="s">
        <v>436</v>
      </c>
      <c r="U49" s="164" t="s">
        <v>901</v>
      </c>
      <c r="V49" s="165"/>
      <c r="W49" s="166" t="s">
        <v>882</v>
      </c>
      <c r="X49" s="382">
        <v>41</v>
      </c>
      <c r="Y49" s="166" t="s">
        <v>882</v>
      </c>
      <c r="Z49" s="383"/>
      <c r="AA49" s="164"/>
      <c r="AB49" s="165"/>
      <c r="AC49" s="166" t="s">
        <v>882</v>
      </c>
      <c r="AD49" s="382"/>
      <c r="AE49" s="166" t="s">
        <v>882</v>
      </c>
      <c r="AF49" s="383"/>
      <c r="AG49" s="164"/>
      <c r="AH49" s="165"/>
      <c r="AI49" s="166" t="s">
        <v>882</v>
      </c>
      <c r="AJ49" s="382"/>
      <c r="AK49" s="166" t="s">
        <v>882</v>
      </c>
      <c r="AL49" s="383"/>
      <c r="AM49" s="191"/>
      <c r="AN49" s="171" t="s">
        <v>389</v>
      </c>
      <c r="AO49" s="189" t="s">
        <v>66</v>
      </c>
      <c r="AP49" s="189"/>
      <c r="AQ49" s="190"/>
    </row>
    <row r="50" spans="1:44" ht="33.75" x14ac:dyDescent="0.15">
      <c r="A50" s="282">
        <v>39</v>
      </c>
      <c r="B50" s="193" t="s">
        <v>889</v>
      </c>
      <c r="C50" s="193" t="s">
        <v>474</v>
      </c>
      <c r="D50" s="193" t="s">
        <v>444</v>
      </c>
      <c r="E50" s="243">
        <v>330</v>
      </c>
      <c r="F50" s="284">
        <v>330</v>
      </c>
      <c r="G50" s="243">
        <v>295.48722299999997</v>
      </c>
      <c r="H50" s="293" t="s">
        <v>1142</v>
      </c>
      <c r="I50" s="241" t="s">
        <v>1152</v>
      </c>
      <c r="J50" s="193" t="s">
        <v>1269</v>
      </c>
      <c r="K50" s="243">
        <v>0</v>
      </c>
      <c r="L50" s="243">
        <v>0</v>
      </c>
      <c r="M50" s="243">
        <f t="shared" si="0"/>
        <v>0</v>
      </c>
      <c r="N50" s="328" t="s">
        <v>882</v>
      </c>
      <c r="O50" s="241" t="s">
        <v>1579</v>
      </c>
      <c r="P50" s="193" t="s">
        <v>1834</v>
      </c>
      <c r="Q50" s="186"/>
      <c r="R50" s="186" t="s">
        <v>487</v>
      </c>
      <c r="S50" s="242" t="s">
        <v>433</v>
      </c>
      <c r="T50" s="192" t="s">
        <v>436</v>
      </c>
      <c r="U50" s="164" t="s">
        <v>901</v>
      </c>
      <c r="V50" s="165"/>
      <c r="W50" s="166" t="s">
        <v>882</v>
      </c>
      <c r="X50" s="382">
        <v>42</v>
      </c>
      <c r="Y50" s="166" t="s">
        <v>882</v>
      </c>
      <c r="Z50" s="383"/>
      <c r="AA50" s="164"/>
      <c r="AB50" s="165"/>
      <c r="AC50" s="166" t="s">
        <v>882</v>
      </c>
      <c r="AD50" s="382"/>
      <c r="AE50" s="166" t="s">
        <v>882</v>
      </c>
      <c r="AF50" s="383"/>
      <c r="AG50" s="164"/>
      <c r="AH50" s="165"/>
      <c r="AI50" s="166" t="s">
        <v>882</v>
      </c>
      <c r="AJ50" s="382"/>
      <c r="AK50" s="166" t="s">
        <v>882</v>
      </c>
      <c r="AL50" s="383"/>
      <c r="AM50" s="191"/>
      <c r="AN50" s="171" t="s">
        <v>902</v>
      </c>
      <c r="AO50" s="189" t="s">
        <v>66</v>
      </c>
      <c r="AP50" s="189"/>
      <c r="AQ50" s="190"/>
    </row>
    <row r="51" spans="1:44" ht="56.25" x14ac:dyDescent="0.15">
      <c r="A51" s="282">
        <v>40</v>
      </c>
      <c r="B51" s="193" t="s">
        <v>483</v>
      </c>
      <c r="C51" s="193" t="s">
        <v>474</v>
      </c>
      <c r="D51" s="193" t="s">
        <v>462</v>
      </c>
      <c r="E51" s="243">
        <v>1281</v>
      </c>
      <c r="F51" s="284">
        <v>1196.028</v>
      </c>
      <c r="G51" s="243">
        <v>1069.819</v>
      </c>
      <c r="H51" s="293" t="s">
        <v>1510</v>
      </c>
      <c r="I51" s="239" t="s">
        <v>1152</v>
      </c>
      <c r="J51" s="240" t="s">
        <v>1527</v>
      </c>
      <c r="K51" s="243">
        <v>1391</v>
      </c>
      <c r="L51" s="243">
        <v>0</v>
      </c>
      <c r="M51" s="243">
        <f t="shared" si="0"/>
        <v>-1391</v>
      </c>
      <c r="N51" s="328" t="s">
        <v>882</v>
      </c>
      <c r="O51" s="241" t="s">
        <v>1579</v>
      </c>
      <c r="P51" s="193" t="s">
        <v>1835</v>
      </c>
      <c r="Q51" s="186"/>
      <c r="R51" s="186" t="s">
        <v>429</v>
      </c>
      <c r="S51" s="242" t="s">
        <v>433</v>
      </c>
      <c r="T51" s="192" t="s">
        <v>436</v>
      </c>
      <c r="U51" s="164" t="s">
        <v>901</v>
      </c>
      <c r="V51" s="165"/>
      <c r="W51" s="166" t="s">
        <v>882</v>
      </c>
      <c r="X51" s="382">
        <v>44</v>
      </c>
      <c r="Y51" s="166" t="s">
        <v>882</v>
      </c>
      <c r="Z51" s="383"/>
      <c r="AA51" s="164"/>
      <c r="AB51" s="165"/>
      <c r="AC51" s="166" t="s">
        <v>882</v>
      </c>
      <c r="AD51" s="382"/>
      <c r="AE51" s="166" t="s">
        <v>882</v>
      </c>
      <c r="AF51" s="383"/>
      <c r="AG51" s="164"/>
      <c r="AH51" s="165"/>
      <c r="AI51" s="166" t="s">
        <v>882</v>
      </c>
      <c r="AJ51" s="382"/>
      <c r="AK51" s="166" t="s">
        <v>882</v>
      </c>
      <c r="AL51" s="383"/>
      <c r="AM51" s="191"/>
      <c r="AN51" s="171" t="s">
        <v>57</v>
      </c>
      <c r="AO51" s="189"/>
      <c r="AP51" s="189" t="s">
        <v>66</v>
      </c>
      <c r="AQ51" s="190"/>
    </row>
    <row r="52" spans="1:44" ht="74.25" customHeight="1" x14ac:dyDescent="0.15">
      <c r="A52" s="282">
        <v>41</v>
      </c>
      <c r="B52" s="193" t="s">
        <v>484</v>
      </c>
      <c r="C52" s="193" t="s">
        <v>474</v>
      </c>
      <c r="D52" s="193" t="s">
        <v>462</v>
      </c>
      <c r="E52" s="243">
        <v>716</v>
      </c>
      <c r="F52" s="284">
        <v>748.94500000000005</v>
      </c>
      <c r="G52" s="243">
        <v>651.86496</v>
      </c>
      <c r="H52" s="322" t="s">
        <v>1387</v>
      </c>
      <c r="I52" s="239" t="s">
        <v>1152</v>
      </c>
      <c r="J52" s="240" t="s">
        <v>1413</v>
      </c>
      <c r="K52" s="243">
        <v>0</v>
      </c>
      <c r="L52" s="243">
        <v>0</v>
      </c>
      <c r="M52" s="243">
        <f t="shared" si="0"/>
        <v>0</v>
      </c>
      <c r="N52" s="328" t="s">
        <v>882</v>
      </c>
      <c r="O52" s="241" t="s">
        <v>1579</v>
      </c>
      <c r="P52" s="193" t="s">
        <v>1836</v>
      </c>
      <c r="Q52" s="186"/>
      <c r="R52" s="186" t="s">
        <v>429</v>
      </c>
      <c r="S52" s="242" t="s">
        <v>433</v>
      </c>
      <c r="T52" s="192" t="s">
        <v>436</v>
      </c>
      <c r="U52" s="164" t="s">
        <v>901</v>
      </c>
      <c r="V52" s="165"/>
      <c r="W52" s="166" t="s">
        <v>882</v>
      </c>
      <c r="X52" s="382">
        <v>45</v>
      </c>
      <c r="Y52" s="166" t="s">
        <v>882</v>
      </c>
      <c r="Z52" s="383"/>
      <c r="AA52" s="164"/>
      <c r="AB52" s="165"/>
      <c r="AC52" s="166" t="s">
        <v>882</v>
      </c>
      <c r="AD52" s="382"/>
      <c r="AE52" s="166" t="s">
        <v>882</v>
      </c>
      <c r="AF52" s="383"/>
      <c r="AG52" s="164"/>
      <c r="AH52" s="165"/>
      <c r="AI52" s="166" t="s">
        <v>882</v>
      </c>
      <c r="AJ52" s="382"/>
      <c r="AK52" s="166" t="s">
        <v>882</v>
      </c>
      <c r="AL52" s="383"/>
      <c r="AM52" s="191"/>
      <c r="AN52" s="171" t="s">
        <v>57</v>
      </c>
      <c r="AO52" s="189"/>
      <c r="AP52" s="189" t="s">
        <v>66</v>
      </c>
      <c r="AQ52" s="190"/>
    </row>
    <row r="53" spans="1:44" ht="33.75" x14ac:dyDescent="0.15">
      <c r="A53" s="282">
        <v>42</v>
      </c>
      <c r="B53" s="193" t="s">
        <v>890</v>
      </c>
      <c r="C53" s="193" t="s">
        <v>474</v>
      </c>
      <c r="D53" s="193" t="s">
        <v>454</v>
      </c>
      <c r="E53" s="243">
        <v>7300</v>
      </c>
      <c r="F53" s="284">
        <v>5717.1109999999999</v>
      </c>
      <c r="G53" s="243">
        <v>5624</v>
      </c>
      <c r="H53" s="293" t="s">
        <v>1142</v>
      </c>
      <c r="I53" s="241" t="s">
        <v>47</v>
      </c>
      <c r="J53" s="193" t="s">
        <v>1177</v>
      </c>
      <c r="K53" s="243">
        <v>7300</v>
      </c>
      <c r="L53" s="243">
        <v>7300</v>
      </c>
      <c r="M53" s="243">
        <f t="shared" si="0"/>
        <v>0</v>
      </c>
      <c r="N53" s="328" t="s">
        <v>882</v>
      </c>
      <c r="O53" s="241" t="s">
        <v>47</v>
      </c>
      <c r="P53" s="193" t="s">
        <v>1837</v>
      </c>
      <c r="Q53" s="186"/>
      <c r="R53" s="186" t="s">
        <v>429</v>
      </c>
      <c r="S53" s="242" t="s">
        <v>433</v>
      </c>
      <c r="T53" s="192" t="s">
        <v>436</v>
      </c>
      <c r="U53" s="164" t="s">
        <v>901</v>
      </c>
      <c r="V53" s="165"/>
      <c r="W53" s="166" t="s">
        <v>882</v>
      </c>
      <c r="X53" s="382">
        <v>46</v>
      </c>
      <c r="Y53" s="166" t="s">
        <v>882</v>
      </c>
      <c r="Z53" s="383"/>
      <c r="AA53" s="164"/>
      <c r="AB53" s="165"/>
      <c r="AC53" s="166" t="s">
        <v>882</v>
      </c>
      <c r="AD53" s="382"/>
      <c r="AE53" s="166" t="s">
        <v>882</v>
      </c>
      <c r="AF53" s="383"/>
      <c r="AG53" s="164"/>
      <c r="AH53" s="165"/>
      <c r="AI53" s="166" t="s">
        <v>882</v>
      </c>
      <c r="AJ53" s="382"/>
      <c r="AK53" s="166" t="s">
        <v>882</v>
      </c>
      <c r="AL53" s="383"/>
      <c r="AM53" s="191"/>
      <c r="AN53" s="171" t="s">
        <v>389</v>
      </c>
      <c r="AO53" s="189" t="s">
        <v>66</v>
      </c>
      <c r="AP53" s="189" t="s">
        <v>66</v>
      </c>
      <c r="AQ53" s="190"/>
    </row>
    <row r="54" spans="1:44" s="281" customFormat="1" ht="33.75" x14ac:dyDescent="0.15">
      <c r="A54" s="282">
        <v>43</v>
      </c>
      <c r="B54" s="193" t="s">
        <v>1099</v>
      </c>
      <c r="C54" s="193" t="s">
        <v>474</v>
      </c>
      <c r="D54" s="193" t="s">
        <v>1117</v>
      </c>
      <c r="E54" s="243">
        <v>0</v>
      </c>
      <c r="F54" s="243">
        <v>525.678</v>
      </c>
      <c r="G54" s="243">
        <v>483.60083600000002</v>
      </c>
      <c r="H54" s="293" t="s">
        <v>1142</v>
      </c>
      <c r="I54" s="241" t="s">
        <v>1152</v>
      </c>
      <c r="J54" s="193" t="s">
        <v>1269</v>
      </c>
      <c r="K54" s="243">
        <v>0</v>
      </c>
      <c r="L54" s="243">
        <v>0</v>
      </c>
      <c r="M54" s="243">
        <f t="shared" si="0"/>
        <v>0</v>
      </c>
      <c r="N54" s="328" t="s">
        <v>882</v>
      </c>
      <c r="O54" s="241" t="s">
        <v>1579</v>
      </c>
      <c r="P54" s="193" t="s">
        <v>1838</v>
      </c>
      <c r="Q54" s="186"/>
      <c r="R54" s="186" t="s">
        <v>1100</v>
      </c>
      <c r="S54" s="242" t="s">
        <v>433</v>
      </c>
      <c r="T54" s="192" t="s">
        <v>436</v>
      </c>
      <c r="U54" s="164" t="s">
        <v>1101</v>
      </c>
      <c r="V54" s="165"/>
      <c r="W54" s="166" t="s">
        <v>1103</v>
      </c>
      <c r="X54" s="382">
        <v>47</v>
      </c>
      <c r="Y54" s="166"/>
      <c r="Z54" s="383"/>
      <c r="AA54" s="164"/>
      <c r="AB54" s="165"/>
      <c r="AC54" s="166"/>
      <c r="AD54" s="382"/>
      <c r="AE54" s="166"/>
      <c r="AF54" s="383"/>
      <c r="AG54" s="164"/>
      <c r="AH54" s="165"/>
      <c r="AI54" s="166"/>
      <c r="AJ54" s="382"/>
      <c r="AK54" s="166"/>
      <c r="AL54" s="383"/>
      <c r="AM54" s="191"/>
      <c r="AN54" s="171" t="s">
        <v>437</v>
      </c>
      <c r="AO54" s="189"/>
      <c r="AP54" s="189" t="s">
        <v>66</v>
      </c>
      <c r="AQ54" s="190"/>
      <c r="AR54" s="271"/>
    </row>
    <row r="55" spans="1:44" ht="78.75" x14ac:dyDescent="0.15">
      <c r="A55" s="282">
        <v>44</v>
      </c>
      <c r="B55" s="193" t="s">
        <v>485</v>
      </c>
      <c r="C55" s="193" t="s">
        <v>474</v>
      </c>
      <c r="D55" s="193" t="s">
        <v>1786</v>
      </c>
      <c r="E55" s="243">
        <v>3000</v>
      </c>
      <c r="F55" s="284">
        <v>2889.7762550000002</v>
      </c>
      <c r="G55" s="243">
        <v>2712.6367970000001</v>
      </c>
      <c r="H55" s="293" t="s">
        <v>1142</v>
      </c>
      <c r="I55" s="241" t="s">
        <v>47</v>
      </c>
      <c r="J55" s="193" t="s">
        <v>1286</v>
      </c>
      <c r="K55" s="243">
        <v>2700</v>
      </c>
      <c r="L55" s="243">
        <v>0</v>
      </c>
      <c r="M55" s="243">
        <f t="shared" si="0"/>
        <v>-2700</v>
      </c>
      <c r="N55" s="328">
        <v>-2700</v>
      </c>
      <c r="O55" s="241" t="s">
        <v>1708</v>
      </c>
      <c r="P55" s="193" t="s">
        <v>1839</v>
      </c>
      <c r="Q55" s="186"/>
      <c r="R55" s="186" t="s">
        <v>429</v>
      </c>
      <c r="S55" s="242" t="s">
        <v>433</v>
      </c>
      <c r="T55" s="192" t="s">
        <v>436</v>
      </c>
      <c r="U55" s="164" t="s">
        <v>901</v>
      </c>
      <c r="V55" s="165"/>
      <c r="W55" s="166" t="s">
        <v>882</v>
      </c>
      <c r="X55" s="382">
        <v>48</v>
      </c>
      <c r="Y55" s="166" t="s">
        <v>882</v>
      </c>
      <c r="Z55" s="383"/>
      <c r="AA55" s="164"/>
      <c r="AB55" s="165"/>
      <c r="AC55" s="166" t="s">
        <v>882</v>
      </c>
      <c r="AD55" s="382"/>
      <c r="AE55" s="166" t="s">
        <v>882</v>
      </c>
      <c r="AF55" s="383"/>
      <c r="AG55" s="164"/>
      <c r="AH55" s="165"/>
      <c r="AI55" s="166" t="s">
        <v>882</v>
      </c>
      <c r="AJ55" s="382"/>
      <c r="AK55" s="166" t="s">
        <v>882</v>
      </c>
      <c r="AL55" s="383"/>
      <c r="AM55" s="191"/>
      <c r="AN55" s="171" t="s">
        <v>389</v>
      </c>
      <c r="AO55" s="189" t="s">
        <v>66</v>
      </c>
      <c r="AP55" s="189"/>
      <c r="AQ55" s="190"/>
    </row>
    <row r="56" spans="1:44" ht="33.75" x14ac:dyDescent="0.15">
      <c r="A56" s="282">
        <v>45</v>
      </c>
      <c r="B56" s="193" t="s">
        <v>486</v>
      </c>
      <c r="C56" s="193" t="s">
        <v>474</v>
      </c>
      <c r="D56" s="193" t="s">
        <v>444</v>
      </c>
      <c r="E56" s="243">
        <v>600</v>
      </c>
      <c r="F56" s="284">
        <v>600</v>
      </c>
      <c r="G56" s="243">
        <v>44</v>
      </c>
      <c r="H56" s="293" t="s">
        <v>1142</v>
      </c>
      <c r="I56" s="241" t="s">
        <v>1152</v>
      </c>
      <c r="J56" s="193" t="s">
        <v>1269</v>
      </c>
      <c r="K56" s="243">
        <v>0</v>
      </c>
      <c r="L56" s="243">
        <v>0</v>
      </c>
      <c r="M56" s="243">
        <f t="shared" si="0"/>
        <v>0</v>
      </c>
      <c r="N56" s="328" t="s">
        <v>882</v>
      </c>
      <c r="O56" s="241" t="s">
        <v>1579</v>
      </c>
      <c r="P56" s="193" t="s">
        <v>1840</v>
      </c>
      <c r="Q56" s="186"/>
      <c r="R56" s="186" t="s">
        <v>429</v>
      </c>
      <c r="S56" s="242" t="s">
        <v>433</v>
      </c>
      <c r="T56" s="192" t="s">
        <v>436</v>
      </c>
      <c r="U56" s="164" t="s">
        <v>901</v>
      </c>
      <c r="V56" s="165"/>
      <c r="W56" s="166" t="s">
        <v>882</v>
      </c>
      <c r="X56" s="382">
        <v>49</v>
      </c>
      <c r="Y56" s="166" t="s">
        <v>882</v>
      </c>
      <c r="Z56" s="383"/>
      <c r="AA56" s="164"/>
      <c r="AB56" s="165"/>
      <c r="AC56" s="166" t="s">
        <v>882</v>
      </c>
      <c r="AD56" s="382"/>
      <c r="AE56" s="166" t="s">
        <v>882</v>
      </c>
      <c r="AF56" s="383"/>
      <c r="AG56" s="164"/>
      <c r="AH56" s="165"/>
      <c r="AI56" s="166" t="s">
        <v>882</v>
      </c>
      <c r="AJ56" s="382"/>
      <c r="AK56" s="166" t="s">
        <v>882</v>
      </c>
      <c r="AL56" s="383"/>
      <c r="AM56" s="191"/>
      <c r="AN56" s="171" t="s">
        <v>902</v>
      </c>
      <c r="AO56" s="189"/>
      <c r="AP56" s="189" t="s">
        <v>66</v>
      </c>
      <c r="AQ56" s="190"/>
    </row>
    <row r="57" spans="1:44" ht="181.5" customHeight="1" x14ac:dyDescent="0.15">
      <c r="A57" s="282">
        <v>46</v>
      </c>
      <c r="B57" s="193" t="s">
        <v>1787</v>
      </c>
      <c r="C57" s="193" t="s">
        <v>474</v>
      </c>
      <c r="D57" s="193" t="s">
        <v>454</v>
      </c>
      <c r="E57" s="243">
        <v>250</v>
      </c>
      <c r="F57" s="284">
        <v>250</v>
      </c>
      <c r="G57" s="243">
        <v>212.90795499999999</v>
      </c>
      <c r="H57" s="322" t="s">
        <v>1446</v>
      </c>
      <c r="I57" s="239" t="s">
        <v>47</v>
      </c>
      <c r="J57" s="240" t="s">
        <v>1788</v>
      </c>
      <c r="K57" s="243">
        <v>250</v>
      </c>
      <c r="L57" s="243">
        <v>250</v>
      </c>
      <c r="M57" s="243">
        <f t="shared" si="0"/>
        <v>0</v>
      </c>
      <c r="N57" s="328" t="s">
        <v>882</v>
      </c>
      <c r="O57" s="241" t="s">
        <v>47</v>
      </c>
      <c r="P57" s="193" t="s">
        <v>1841</v>
      </c>
      <c r="Q57" s="186"/>
      <c r="R57" s="186" t="s">
        <v>429</v>
      </c>
      <c r="S57" s="242" t="s">
        <v>433</v>
      </c>
      <c r="T57" s="192" t="s">
        <v>436</v>
      </c>
      <c r="U57" s="164" t="s">
        <v>901</v>
      </c>
      <c r="V57" s="165"/>
      <c r="W57" s="166" t="s">
        <v>882</v>
      </c>
      <c r="X57" s="382">
        <v>50</v>
      </c>
      <c r="Y57" s="166" t="s">
        <v>882</v>
      </c>
      <c r="Z57" s="383"/>
      <c r="AA57" s="164"/>
      <c r="AB57" s="165"/>
      <c r="AC57" s="166" t="s">
        <v>882</v>
      </c>
      <c r="AD57" s="382"/>
      <c r="AE57" s="166" t="s">
        <v>882</v>
      </c>
      <c r="AF57" s="383"/>
      <c r="AG57" s="164"/>
      <c r="AH57" s="165"/>
      <c r="AI57" s="166" t="s">
        <v>882</v>
      </c>
      <c r="AJ57" s="382"/>
      <c r="AK57" s="166" t="s">
        <v>882</v>
      </c>
      <c r="AL57" s="383"/>
      <c r="AM57" s="191"/>
      <c r="AN57" s="171" t="s">
        <v>57</v>
      </c>
      <c r="AO57" s="189" t="s">
        <v>66</v>
      </c>
      <c r="AP57" s="189"/>
      <c r="AQ57" s="190"/>
    </row>
    <row r="58" spans="1:44" ht="43.5" customHeight="1" x14ac:dyDescent="0.15">
      <c r="A58" s="282">
        <v>47</v>
      </c>
      <c r="B58" s="193" t="s">
        <v>1800</v>
      </c>
      <c r="C58" s="193" t="s">
        <v>474</v>
      </c>
      <c r="D58" s="193" t="s">
        <v>447</v>
      </c>
      <c r="E58" s="243">
        <v>150</v>
      </c>
      <c r="F58" s="284">
        <v>150</v>
      </c>
      <c r="G58" s="243">
        <v>115.181</v>
      </c>
      <c r="H58" s="293" t="s">
        <v>1142</v>
      </c>
      <c r="I58" s="241" t="s">
        <v>47</v>
      </c>
      <c r="J58" s="193" t="s">
        <v>1283</v>
      </c>
      <c r="K58" s="243">
        <v>130</v>
      </c>
      <c r="L58" s="243">
        <v>130</v>
      </c>
      <c r="M58" s="243">
        <f t="shared" si="0"/>
        <v>0</v>
      </c>
      <c r="N58" s="328" t="s">
        <v>882</v>
      </c>
      <c r="O58" s="241" t="s">
        <v>47</v>
      </c>
      <c r="P58" s="193" t="s">
        <v>1842</v>
      </c>
      <c r="Q58" s="186"/>
      <c r="R58" s="186" t="s">
        <v>429</v>
      </c>
      <c r="S58" s="242" t="s">
        <v>433</v>
      </c>
      <c r="T58" s="192" t="s">
        <v>436</v>
      </c>
      <c r="U58" s="164" t="s">
        <v>901</v>
      </c>
      <c r="V58" s="165"/>
      <c r="W58" s="166" t="s">
        <v>882</v>
      </c>
      <c r="X58" s="382">
        <v>51</v>
      </c>
      <c r="Y58" s="166" t="s">
        <v>882</v>
      </c>
      <c r="Z58" s="383"/>
      <c r="AA58" s="164"/>
      <c r="AB58" s="165"/>
      <c r="AC58" s="166" t="s">
        <v>882</v>
      </c>
      <c r="AD58" s="382"/>
      <c r="AE58" s="166" t="s">
        <v>882</v>
      </c>
      <c r="AF58" s="383"/>
      <c r="AG58" s="164"/>
      <c r="AH58" s="165"/>
      <c r="AI58" s="166" t="s">
        <v>882</v>
      </c>
      <c r="AJ58" s="382"/>
      <c r="AK58" s="166" t="s">
        <v>882</v>
      </c>
      <c r="AL58" s="383"/>
      <c r="AM58" s="191"/>
      <c r="AN58" s="171" t="s">
        <v>389</v>
      </c>
      <c r="AO58" s="189" t="s">
        <v>66</v>
      </c>
      <c r="AP58" s="189"/>
      <c r="AQ58" s="190"/>
    </row>
    <row r="59" spans="1:44" ht="137.25" customHeight="1" x14ac:dyDescent="0.15">
      <c r="A59" s="282">
        <v>48</v>
      </c>
      <c r="B59" s="193" t="s">
        <v>488</v>
      </c>
      <c r="C59" s="193" t="s">
        <v>474</v>
      </c>
      <c r="D59" s="193" t="s">
        <v>462</v>
      </c>
      <c r="E59" s="243">
        <v>1800</v>
      </c>
      <c r="F59" s="284">
        <v>1800</v>
      </c>
      <c r="G59" s="243">
        <v>1424.6913850000001</v>
      </c>
      <c r="H59" s="322" t="s">
        <v>1463</v>
      </c>
      <c r="I59" s="239" t="s">
        <v>1152</v>
      </c>
      <c r="J59" s="240" t="s">
        <v>1485</v>
      </c>
      <c r="K59" s="243">
        <v>1800</v>
      </c>
      <c r="L59" s="243">
        <v>0</v>
      </c>
      <c r="M59" s="243">
        <f t="shared" si="0"/>
        <v>-1800</v>
      </c>
      <c r="N59" s="328" t="s">
        <v>882</v>
      </c>
      <c r="O59" s="241" t="s">
        <v>1579</v>
      </c>
      <c r="P59" s="193" t="s">
        <v>1843</v>
      </c>
      <c r="Q59" s="186"/>
      <c r="R59" s="186" t="s">
        <v>479</v>
      </c>
      <c r="S59" s="242" t="s">
        <v>433</v>
      </c>
      <c r="T59" s="192" t="s">
        <v>436</v>
      </c>
      <c r="U59" s="164" t="s">
        <v>901</v>
      </c>
      <c r="V59" s="165"/>
      <c r="W59" s="166" t="s">
        <v>882</v>
      </c>
      <c r="X59" s="382">
        <v>54</v>
      </c>
      <c r="Y59" s="166" t="s">
        <v>882</v>
      </c>
      <c r="Z59" s="383"/>
      <c r="AA59" s="164"/>
      <c r="AB59" s="165"/>
      <c r="AC59" s="166" t="s">
        <v>882</v>
      </c>
      <c r="AD59" s="382"/>
      <c r="AE59" s="166" t="s">
        <v>882</v>
      </c>
      <c r="AF59" s="383"/>
      <c r="AG59" s="164"/>
      <c r="AH59" s="165"/>
      <c r="AI59" s="166" t="s">
        <v>882</v>
      </c>
      <c r="AJ59" s="382"/>
      <c r="AK59" s="166" t="s">
        <v>882</v>
      </c>
      <c r="AL59" s="383"/>
      <c r="AM59" s="191"/>
      <c r="AN59" s="171" t="s">
        <v>57</v>
      </c>
      <c r="AO59" s="189"/>
      <c r="AP59" s="189" t="s">
        <v>66</v>
      </c>
      <c r="AQ59" s="190"/>
    </row>
    <row r="60" spans="1:44" ht="90" x14ac:dyDescent="0.15">
      <c r="A60" s="282">
        <v>49</v>
      </c>
      <c r="B60" s="193" t="s">
        <v>1109</v>
      </c>
      <c r="C60" s="193" t="s">
        <v>489</v>
      </c>
      <c r="D60" s="193" t="s">
        <v>454</v>
      </c>
      <c r="E60" s="243">
        <v>600</v>
      </c>
      <c r="F60" s="284">
        <v>600</v>
      </c>
      <c r="G60" s="243">
        <v>272.74827599999998</v>
      </c>
      <c r="H60" s="293" t="s">
        <v>1142</v>
      </c>
      <c r="I60" s="241" t="s">
        <v>47</v>
      </c>
      <c r="J60" s="193" t="s">
        <v>1284</v>
      </c>
      <c r="K60" s="243">
        <v>500</v>
      </c>
      <c r="L60" s="362">
        <v>500</v>
      </c>
      <c r="M60" s="243">
        <f>L60-K60</f>
        <v>0</v>
      </c>
      <c r="N60" s="328" t="s">
        <v>882</v>
      </c>
      <c r="O60" s="241" t="s">
        <v>47</v>
      </c>
      <c r="P60" s="193" t="s">
        <v>1844</v>
      </c>
      <c r="Q60" s="186" t="s">
        <v>1031</v>
      </c>
      <c r="R60" s="186" t="s">
        <v>491</v>
      </c>
      <c r="S60" s="242" t="s">
        <v>433</v>
      </c>
      <c r="T60" s="192" t="s">
        <v>436</v>
      </c>
      <c r="U60" s="164" t="s">
        <v>901</v>
      </c>
      <c r="V60" s="165"/>
      <c r="W60" s="166" t="s">
        <v>882</v>
      </c>
      <c r="X60" s="382">
        <v>55</v>
      </c>
      <c r="Y60" s="166" t="s">
        <v>882</v>
      </c>
      <c r="Z60" s="383"/>
      <c r="AA60" s="164"/>
      <c r="AB60" s="165"/>
      <c r="AC60" s="166" t="s">
        <v>882</v>
      </c>
      <c r="AD60" s="382"/>
      <c r="AE60" s="166" t="s">
        <v>882</v>
      </c>
      <c r="AF60" s="383"/>
      <c r="AG60" s="164"/>
      <c r="AH60" s="165"/>
      <c r="AI60" s="166" t="s">
        <v>882</v>
      </c>
      <c r="AJ60" s="382"/>
      <c r="AK60" s="166" t="s">
        <v>882</v>
      </c>
      <c r="AL60" s="383"/>
      <c r="AM60" s="191"/>
      <c r="AN60" s="171" t="s">
        <v>437</v>
      </c>
      <c r="AO60" s="189" t="s">
        <v>66</v>
      </c>
      <c r="AP60" s="189" t="s">
        <v>66</v>
      </c>
      <c r="AQ60" s="190"/>
    </row>
    <row r="61" spans="1:44" ht="45" x14ac:dyDescent="0.15">
      <c r="A61" s="282">
        <v>50</v>
      </c>
      <c r="B61" s="193" t="s">
        <v>891</v>
      </c>
      <c r="C61" s="193" t="s">
        <v>489</v>
      </c>
      <c r="D61" s="193" t="s">
        <v>462</v>
      </c>
      <c r="E61" s="243">
        <v>6350</v>
      </c>
      <c r="F61" s="284">
        <v>8849.0365610176304</v>
      </c>
      <c r="G61" s="243">
        <v>8052.0406667531497</v>
      </c>
      <c r="H61" s="293" t="s">
        <v>1511</v>
      </c>
      <c r="I61" s="239" t="s">
        <v>1152</v>
      </c>
      <c r="J61" s="240" t="s">
        <v>1528</v>
      </c>
      <c r="K61" s="243">
        <v>0</v>
      </c>
      <c r="L61" s="243">
        <v>0</v>
      </c>
      <c r="M61" s="243">
        <f t="shared" si="0"/>
        <v>0</v>
      </c>
      <c r="N61" s="328" t="s">
        <v>882</v>
      </c>
      <c r="O61" s="241" t="s">
        <v>1579</v>
      </c>
      <c r="P61" s="193" t="s">
        <v>1845</v>
      </c>
      <c r="Q61" s="186"/>
      <c r="R61" s="186" t="s">
        <v>429</v>
      </c>
      <c r="S61" s="242" t="s">
        <v>433</v>
      </c>
      <c r="T61" s="192" t="s">
        <v>436</v>
      </c>
      <c r="U61" s="164" t="s">
        <v>901</v>
      </c>
      <c r="V61" s="165"/>
      <c r="W61" s="166" t="s">
        <v>882</v>
      </c>
      <c r="X61" s="382">
        <v>56</v>
      </c>
      <c r="Y61" s="166" t="s">
        <v>882</v>
      </c>
      <c r="Z61" s="383"/>
      <c r="AA61" s="164"/>
      <c r="AB61" s="165"/>
      <c r="AC61" s="166" t="s">
        <v>882</v>
      </c>
      <c r="AD61" s="382"/>
      <c r="AE61" s="166" t="s">
        <v>882</v>
      </c>
      <c r="AF61" s="383"/>
      <c r="AG61" s="164"/>
      <c r="AH61" s="165"/>
      <c r="AI61" s="166" t="s">
        <v>882</v>
      </c>
      <c r="AJ61" s="382"/>
      <c r="AK61" s="166" t="s">
        <v>882</v>
      </c>
      <c r="AL61" s="383"/>
      <c r="AM61" s="191"/>
      <c r="AN61" s="171" t="s">
        <v>57</v>
      </c>
      <c r="AO61" s="189"/>
      <c r="AP61" s="189" t="s">
        <v>66</v>
      </c>
      <c r="AQ61" s="190"/>
    </row>
    <row r="62" spans="1:44" ht="56.25" x14ac:dyDescent="0.15">
      <c r="A62" s="282">
        <v>51</v>
      </c>
      <c r="B62" s="193" t="s">
        <v>892</v>
      </c>
      <c r="C62" s="193" t="s">
        <v>489</v>
      </c>
      <c r="D62" s="193" t="s">
        <v>462</v>
      </c>
      <c r="E62" s="243">
        <v>3000</v>
      </c>
      <c r="F62" s="284">
        <v>2307.3679999999999</v>
      </c>
      <c r="G62" s="243">
        <v>1384.115</v>
      </c>
      <c r="H62" s="293" t="s">
        <v>1189</v>
      </c>
      <c r="I62" s="239" t="s">
        <v>1128</v>
      </c>
      <c r="J62" s="240" t="s">
        <v>1358</v>
      </c>
      <c r="K62" s="243">
        <v>0</v>
      </c>
      <c r="L62" s="243">
        <v>0</v>
      </c>
      <c r="M62" s="243">
        <f t="shared" si="0"/>
        <v>0</v>
      </c>
      <c r="N62" s="328" t="s">
        <v>882</v>
      </c>
      <c r="O62" s="241" t="s">
        <v>1579</v>
      </c>
      <c r="P62" s="193" t="s">
        <v>1846</v>
      </c>
      <c r="Q62" s="186"/>
      <c r="R62" s="186" t="s">
        <v>429</v>
      </c>
      <c r="S62" s="242" t="s">
        <v>433</v>
      </c>
      <c r="T62" s="192" t="s">
        <v>436</v>
      </c>
      <c r="U62" s="164" t="s">
        <v>901</v>
      </c>
      <c r="V62" s="165"/>
      <c r="W62" s="166" t="s">
        <v>882</v>
      </c>
      <c r="X62" s="382">
        <v>57</v>
      </c>
      <c r="Y62" s="166" t="s">
        <v>882</v>
      </c>
      <c r="Z62" s="383"/>
      <c r="AA62" s="164"/>
      <c r="AB62" s="165"/>
      <c r="AC62" s="166" t="s">
        <v>882</v>
      </c>
      <c r="AD62" s="382"/>
      <c r="AE62" s="166" t="s">
        <v>882</v>
      </c>
      <c r="AF62" s="383"/>
      <c r="AG62" s="164"/>
      <c r="AH62" s="165"/>
      <c r="AI62" s="166" t="s">
        <v>882</v>
      </c>
      <c r="AJ62" s="382"/>
      <c r="AK62" s="166" t="s">
        <v>882</v>
      </c>
      <c r="AL62" s="383"/>
      <c r="AM62" s="191"/>
      <c r="AN62" s="171" t="s">
        <v>57</v>
      </c>
      <c r="AO62" s="189"/>
      <c r="AP62" s="189" t="s">
        <v>66</v>
      </c>
      <c r="AQ62" s="190"/>
    </row>
    <row r="63" spans="1:44" ht="68.25" customHeight="1" x14ac:dyDescent="0.15">
      <c r="A63" s="282">
        <v>52</v>
      </c>
      <c r="B63" s="193" t="s">
        <v>893</v>
      </c>
      <c r="C63" s="193" t="s">
        <v>489</v>
      </c>
      <c r="D63" s="193" t="s">
        <v>462</v>
      </c>
      <c r="E63" s="243">
        <v>480</v>
      </c>
      <c r="F63" s="284">
        <v>499.245</v>
      </c>
      <c r="G63" s="243">
        <v>498.30200000000002</v>
      </c>
      <c r="H63" s="322" t="s">
        <v>1388</v>
      </c>
      <c r="I63" s="239" t="s">
        <v>1152</v>
      </c>
      <c r="J63" s="240" t="s">
        <v>1414</v>
      </c>
      <c r="K63" s="243">
        <v>0</v>
      </c>
      <c r="L63" s="243">
        <v>0</v>
      </c>
      <c r="M63" s="243">
        <f t="shared" si="0"/>
        <v>0</v>
      </c>
      <c r="N63" s="328" t="s">
        <v>882</v>
      </c>
      <c r="O63" s="241" t="s">
        <v>1579</v>
      </c>
      <c r="P63" s="193" t="s">
        <v>1847</v>
      </c>
      <c r="Q63" s="186"/>
      <c r="R63" s="186" t="s">
        <v>429</v>
      </c>
      <c r="S63" s="242" t="s">
        <v>433</v>
      </c>
      <c r="T63" s="192" t="s">
        <v>436</v>
      </c>
      <c r="U63" s="164" t="s">
        <v>901</v>
      </c>
      <c r="V63" s="165"/>
      <c r="W63" s="166" t="s">
        <v>882</v>
      </c>
      <c r="X63" s="382">
        <v>58</v>
      </c>
      <c r="Y63" s="166" t="s">
        <v>882</v>
      </c>
      <c r="Z63" s="383"/>
      <c r="AA63" s="164"/>
      <c r="AB63" s="165"/>
      <c r="AC63" s="166" t="s">
        <v>882</v>
      </c>
      <c r="AD63" s="382"/>
      <c r="AE63" s="166" t="s">
        <v>882</v>
      </c>
      <c r="AF63" s="383"/>
      <c r="AG63" s="164"/>
      <c r="AH63" s="165"/>
      <c r="AI63" s="166" t="s">
        <v>882</v>
      </c>
      <c r="AJ63" s="382"/>
      <c r="AK63" s="166" t="s">
        <v>882</v>
      </c>
      <c r="AL63" s="383"/>
      <c r="AM63" s="191"/>
      <c r="AN63" s="171" t="s">
        <v>57</v>
      </c>
      <c r="AO63" s="189"/>
      <c r="AP63" s="189" t="s">
        <v>66</v>
      </c>
      <c r="AQ63" s="190"/>
    </row>
    <row r="64" spans="1:44" ht="58.5" customHeight="1" x14ac:dyDescent="0.15">
      <c r="A64" s="282">
        <v>53</v>
      </c>
      <c r="B64" s="193" t="s">
        <v>1056</v>
      </c>
      <c r="C64" s="193" t="s">
        <v>489</v>
      </c>
      <c r="D64" s="193" t="s">
        <v>1789</v>
      </c>
      <c r="E64" s="243">
        <v>739.13900000000001</v>
      </c>
      <c r="F64" s="284">
        <v>739.13900000000001</v>
      </c>
      <c r="G64" s="243">
        <v>729.43291199999999</v>
      </c>
      <c r="H64" s="293" t="s">
        <v>1142</v>
      </c>
      <c r="I64" s="241" t="s">
        <v>47</v>
      </c>
      <c r="J64" s="193" t="s">
        <v>1285</v>
      </c>
      <c r="K64" s="243">
        <v>539</v>
      </c>
      <c r="L64" s="243">
        <v>889</v>
      </c>
      <c r="M64" s="243">
        <f t="shared" si="0"/>
        <v>350</v>
      </c>
      <c r="N64" s="328" t="s">
        <v>882</v>
      </c>
      <c r="O64" s="241" t="s">
        <v>47</v>
      </c>
      <c r="P64" s="193" t="s">
        <v>1848</v>
      </c>
      <c r="Q64" s="186" t="s">
        <v>1935</v>
      </c>
      <c r="R64" s="186" t="s">
        <v>492</v>
      </c>
      <c r="S64" s="242" t="s">
        <v>433</v>
      </c>
      <c r="T64" s="192" t="s">
        <v>436</v>
      </c>
      <c r="U64" s="164" t="s">
        <v>901</v>
      </c>
      <c r="V64" s="165"/>
      <c r="W64" s="166" t="s">
        <v>882</v>
      </c>
      <c r="X64" s="382">
        <v>59</v>
      </c>
      <c r="Y64" s="166" t="s">
        <v>882</v>
      </c>
      <c r="Z64" s="383"/>
      <c r="AA64" s="164"/>
      <c r="AB64" s="165"/>
      <c r="AC64" s="166" t="s">
        <v>882</v>
      </c>
      <c r="AD64" s="382"/>
      <c r="AE64" s="166" t="s">
        <v>882</v>
      </c>
      <c r="AF64" s="383"/>
      <c r="AG64" s="164"/>
      <c r="AH64" s="165"/>
      <c r="AI64" s="166" t="s">
        <v>882</v>
      </c>
      <c r="AJ64" s="382"/>
      <c r="AK64" s="166" t="s">
        <v>882</v>
      </c>
      <c r="AL64" s="383"/>
      <c r="AM64" s="191"/>
      <c r="AN64" s="171" t="s">
        <v>902</v>
      </c>
      <c r="AO64" s="189" t="s">
        <v>66</v>
      </c>
      <c r="AP64" s="189"/>
      <c r="AQ64" s="190"/>
    </row>
    <row r="65" spans="1:44" ht="51.75" customHeight="1" x14ac:dyDescent="0.15">
      <c r="A65" s="282">
        <v>54</v>
      </c>
      <c r="B65" s="193" t="s">
        <v>894</v>
      </c>
      <c r="C65" s="193" t="s">
        <v>489</v>
      </c>
      <c r="D65" s="193" t="s">
        <v>444</v>
      </c>
      <c r="E65" s="243">
        <v>200</v>
      </c>
      <c r="F65" s="284">
        <v>200</v>
      </c>
      <c r="G65" s="243">
        <v>200</v>
      </c>
      <c r="H65" s="293" t="s">
        <v>1142</v>
      </c>
      <c r="I65" s="241" t="s">
        <v>1152</v>
      </c>
      <c r="J65" s="193" t="s">
        <v>1270</v>
      </c>
      <c r="K65" s="243">
        <v>0</v>
      </c>
      <c r="L65" s="243">
        <v>0</v>
      </c>
      <c r="M65" s="243">
        <f t="shared" si="0"/>
        <v>0</v>
      </c>
      <c r="N65" s="328" t="s">
        <v>882</v>
      </c>
      <c r="O65" s="241" t="s">
        <v>1579</v>
      </c>
      <c r="P65" s="193" t="s">
        <v>1849</v>
      </c>
      <c r="Q65" s="186"/>
      <c r="R65" s="186" t="s">
        <v>429</v>
      </c>
      <c r="S65" s="242" t="s">
        <v>433</v>
      </c>
      <c r="T65" s="192" t="s">
        <v>436</v>
      </c>
      <c r="U65" s="164" t="s">
        <v>901</v>
      </c>
      <c r="V65" s="165"/>
      <c r="W65" s="166" t="s">
        <v>882</v>
      </c>
      <c r="X65" s="382">
        <v>60</v>
      </c>
      <c r="Y65" s="166" t="s">
        <v>882</v>
      </c>
      <c r="Z65" s="383"/>
      <c r="AA65" s="164"/>
      <c r="AB65" s="165"/>
      <c r="AC65" s="166" t="s">
        <v>882</v>
      </c>
      <c r="AD65" s="382"/>
      <c r="AE65" s="166" t="s">
        <v>882</v>
      </c>
      <c r="AF65" s="383"/>
      <c r="AG65" s="164"/>
      <c r="AH65" s="165"/>
      <c r="AI65" s="166" t="s">
        <v>882</v>
      </c>
      <c r="AJ65" s="382"/>
      <c r="AK65" s="166" t="s">
        <v>882</v>
      </c>
      <c r="AL65" s="383"/>
      <c r="AM65" s="191"/>
      <c r="AN65" s="171" t="s">
        <v>437</v>
      </c>
      <c r="AO65" s="189" t="s">
        <v>66</v>
      </c>
      <c r="AP65" s="189"/>
      <c r="AQ65" s="190"/>
    </row>
    <row r="66" spans="1:44" ht="33.75" x14ac:dyDescent="0.15">
      <c r="A66" s="282">
        <v>55</v>
      </c>
      <c r="B66" s="193" t="s">
        <v>1790</v>
      </c>
      <c r="C66" s="193" t="s">
        <v>489</v>
      </c>
      <c r="D66" s="193" t="s">
        <v>420</v>
      </c>
      <c r="E66" s="243">
        <v>570</v>
      </c>
      <c r="F66" s="284">
        <v>570</v>
      </c>
      <c r="G66" s="243">
        <v>464.487324</v>
      </c>
      <c r="H66" s="293" t="s">
        <v>1142</v>
      </c>
      <c r="I66" s="241" t="s">
        <v>47</v>
      </c>
      <c r="J66" s="193" t="s">
        <v>1287</v>
      </c>
      <c r="K66" s="243">
        <v>400</v>
      </c>
      <c r="L66" s="243">
        <v>400</v>
      </c>
      <c r="M66" s="243">
        <f t="shared" si="0"/>
        <v>0</v>
      </c>
      <c r="N66" s="328" t="s">
        <v>882</v>
      </c>
      <c r="O66" s="241" t="s">
        <v>47</v>
      </c>
      <c r="P66" s="193" t="s">
        <v>1850</v>
      </c>
      <c r="Q66" s="186"/>
      <c r="R66" s="186" t="s">
        <v>429</v>
      </c>
      <c r="S66" s="242" t="s">
        <v>433</v>
      </c>
      <c r="T66" s="192" t="s">
        <v>436</v>
      </c>
      <c r="U66" s="164" t="s">
        <v>901</v>
      </c>
      <c r="V66" s="165"/>
      <c r="W66" s="166" t="s">
        <v>882</v>
      </c>
      <c r="X66" s="382">
        <v>62</v>
      </c>
      <c r="Y66" s="166" t="s">
        <v>882</v>
      </c>
      <c r="Z66" s="383"/>
      <c r="AA66" s="164"/>
      <c r="AB66" s="165"/>
      <c r="AC66" s="166" t="s">
        <v>882</v>
      </c>
      <c r="AD66" s="382"/>
      <c r="AE66" s="166" t="s">
        <v>882</v>
      </c>
      <c r="AF66" s="383"/>
      <c r="AG66" s="164"/>
      <c r="AH66" s="165"/>
      <c r="AI66" s="166" t="s">
        <v>882</v>
      </c>
      <c r="AJ66" s="382"/>
      <c r="AK66" s="166" t="s">
        <v>882</v>
      </c>
      <c r="AL66" s="383"/>
      <c r="AM66" s="191"/>
      <c r="AN66" s="171" t="s">
        <v>437</v>
      </c>
      <c r="AO66" s="189" t="s">
        <v>66</v>
      </c>
      <c r="AP66" s="189"/>
      <c r="AQ66" s="190"/>
    </row>
    <row r="67" spans="1:44" ht="56.25" x14ac:dyDescent="0.15">
      <c r="A67" s="282">
        <v>56</v>
      </c>
      <c r="B67" s="193" t="s">
        <v>493</v>
      </c>
      <c r="C67" s="193" t="s">
        <v>489</v>
      </c>
      <c r="D67" s="193" t="s">
        <v>462</v>
      </c>
      <c r="E67" s="243">
        <v>300</v>
      </c>
      <c r="F67" s="284">
        <v>224.155</v>
      </c>
      <c r="G67" s="243">
        <v>196.65799999999999</v>
      </c>
      <c r="H67" s="293" t="s">
        <v>1512</v>
      </c>
      <c r="I67" s="239" t="s">
        <v>1152</v>
      </c>
      <c r="J67" s="240" t="s">
        <v>1529</v>
      </c>
      <c r="K67" s="243">
        <v>0</v>
      </c>
      <c r="L67" s="243">
        <v>0</v>
      </c>
      <c r="M67" s="243">
        <f t="shared" si="0"/>
        <v>0</v>
      </c>
      <c r="N67" s="328" t="s">
        <v>882</v>
      </c>
      <c r="O67" s="241" t="s">
        <v>1579</v>
      </c>
      <c r="P67" s="193" t="s">
        <v>1851</v>
      </c>
      <c r="Q67" s="186"/>
      <c r="R67" s="186" t="s">
        <v>499</v>
      </c>
      <c r="S67" s="242" t="s">
        <v>433</v>
      </c>
      <c r="T67" s="192" t="s">
        <v>436</v>
      </c>
      <c r="U67" s="164" t="s">
        <v>901</v>
      </c>
      <c r="V67" s="165"/>
      <c r="W67" s="166" t="s">
        <v>882</v>
      </c>
      <c r="X67" s="382">
        <v>63</v>
      </c>
      <c r="Y67" s="166" t="s">
        <v>882</v>
      </c>
      <c r="Z67" s="383"/>
      <c r="AA67" s="164"/>
      <c r="AB67" s="165"/>
      <c r="AC67" s="166" t="s">
        <v>882</v>
      </c>
      <c r="AD67" s="382"/>
      <c r="AE67" s="166" t="s">
        <v>882</v>
      </c>
      <c r="AF67" s="383"/>
      <c r="AG67" s="164"/>
      <c r="AH67" s="165"/>
      <c r="AI67" s="166" t="s">
        <v>882</v>
      </c>
      <c r="AJ67" s="382"/>
      <c r="AK67" s="166" t="s">
        <v>882</v>
      </c>
      <c r="AL67" s="383"/>
      <c r="AM67" s="191"/>
      <c r="AN67" s="171" t="s">
        <v>57</v>
      </c>
      <c r="AO67" s="189" t="s">
        <v>66</v>
      </c>
      <c r="AP67" s="189" t="s">
        <v>66</v>
      </c>
      <c r="AQ67" s="190"/>
    </row>
    <row r="68" spans="1:44" ht="33.75" x14ac:dyDescent="0.15">
      <c r="A68" s="282">
        <v>57</v>
      </c>
      <c r="B68" s="193" t="s">
        <v>895</v>
      </c>
      <c r="C68" s="193" t="s">
        <v>489</v>
      </c>
      <c r="D68" s="193" t="s">
        <v>444</v>
      </c>
      <c r="E68" s="243">
        <v>400</v>
      </c>
      <c r="F68" s="284">
        <v>400</v>
      </c>
      <c r="G68" s="243">
        <v>393.17419000000001</v>
      </c>
      <c r="H68" s="293" t="s">
        <v>1142</v>
      </c>
      <c r="I68" s="241" t="s">
        <v>1152</v>
      </c>
      <c r="J68" s="193" t="s">
        <v>1288</v>
      </c>
      <c r="K68" s="243">
        <v>0</v>
      </c>
      <c r="L68" s="243">
        <v>0</v>
      </c>
      <c r="M68" s="243">
        <f t="shared" si="0"/>
        <v>0</v>
      </c>
      <c r="N68" s="328" t="s">
        <v>882</v>
      </c>
      <c r="O68" s="241" t="s">
        <v>1579</v>
      </c>
      <c r="P68" s="193" t="s">
        <v>1852</v>
      </c>
      <c r="Q68" s="186"/>
      <c r="R68" s="186" t="s">
        <v>499</v>
      </c>
      <c r="S68" s="242" t="s">
        <v>433</v>
      </c>
      <c r="T68" s="192" t="s">
        <v>436</v>
      </c>
      <c r="U68" s="164" t="s">
        <v>901</v>
      </c>
      <c r="V68" s="165"/>
      <c r="W68" s="166" t="s">
        <v>882</v>
      </c>
      <c r="X68" s="382">
        <v>64</v>
      </c>
      <c r="Y68" s="166" t="s">
        <v>882</v>
      </c>
      <c r="Z68" s="383"/>
      <c r="AA68" s="164"/>
      <c r="AB68" s="165"/>
      <c r="AC68" s="166" t="s">
        <v>882</v>
      </c>
      <c r="AD68" s="382"/>
      <c r="AE68" s="166" t="s">
        <v>882</v>
      </c>
      <c r="AF68" s="383"/>
      <c r="AG68" s="164"/>
      <c r="AH68" s="165"/>
      <c r="AI68" s="166" t="s">
        <v>882</v>
      </c>
      <c r="AJ68" s="382"/>
      <c r="AK68" s="166" t="s">
        <v>882</v>
      </c>
      <c r="AL68" s="383"/>
      <c r="AM68" s="191"/>
      <c r="AN68" s="171" t="s">
        <v>902</v>
      </c>
      <c r="AO68" s="189" t="s">
        <v>66</v>
      </c>
      <c r="AP68" s="189"/>
      <c r="AQ68" s="190"/>
    </row>
    <row r="69" spans="1:44" ht="165" customHeight="1" x14ac:dyDescent="0.15">
      <c r="A69" s="282">
        <v>58</v>
      </c>
      <c r="B69" s="193" t="s">
        <v>494</v>
      </c>
      <c r="C69" s="193" t="s">
        <v>496</v>
      </c>
      <c r="D69" s="193" t="s">
        <v>462</v>
      </c>
      <c r="E69" s="243">
        <v>300</v>
      </c>
      <c r="F69" s="284">
        <v>300</v>
      </c>
      <c r="G69" s="243">
        <v>272</v>
      </c>
      <c r="H69" s="322" t="s">
        <v>1434</v>
      </c>
      <c r="I69" s="239" t="s">
        <v>1152</v>
      </c>
      <c r="J69" s="240" t="s">
        <v>1447</v>
      </c>
      <c r="K69" s="243">
        <v>300</v>
      </c>
      <c r="L69" s="243">
        <v>0</v>
      </c>
      <c r="M69" s="243">
        <f t="shared" si="0"/>
        <v>-300</v>
      </c>
      <c r="N69" s="328" t="s">
        <v>882</v>
      </c>
      <c r="O69" s="241" t="s">
        <v>1579</v>
      </c>
      <c r="P69" s="193" t="s">
        <v>1853</v>
      </c>
      <c r="Q69" s="186"/>
      <c r="R69" s="186" t="s">
        <v>500</v>
      </c>
      <c r="S69" s="242" t="s">
        <v>433</v>
      </c>
      <c r="T69" s="192" t="s">
        <v>436</v>
      </c>
      <c r="U69" s="164" t="s">
        <v>901</v>
      </c>
      <c r="V69" s="165"/>
      <c r="W69" s="166" t="s">
        <v>882</v>
      </c>
      <c r="X69" s="382">
        <v>65</v>
      </c>
      <c r="Y69" s="166" t="s">
        <v>882</v>
      </c>
      <c r="Z69" s="383"/>
      <c r="AA69" s="164"/>
      <c r="AB69" s="165"/>
      <c r="AC69" s="166" t="s">
        <v>882</v>
      </c>
      <c r="AD69" s="382"/>
      <c r="AE69" s="166" t="s">
        <v>882</v>
      </c>
      <c r="AF69" s="383"/>
      <c r="AG69" s="164"/>
      <c r="AH69" s="165"/>
      <c r="AI69" s="166" t="s">
        <v>882</v>
      </c>
      <c r="AJ69" s="382"/>
      <c r="AK69" s="166" t="s">
        <v>882</v>
      </c>
      <c r="AL69" s="383"/>
      <c r="AM69" s="191"/>
      <c r="AN69" s="171" t="s">
        <v>57</v>
      </c>
      <c r="AO69" s="189" t="s">
        <v>66</v>
      </c>
      <c r="AP69" s="189"/>
      <c r="AQ69" s="190"/>
    </row>
    <row r="70" spans="1:44" ht="45" x14ac:dyDescent="0.15">
      <c r="A70" s="282">
        <v>59</v>
      </c>
      <c r="B70" s="193" t="s">
        <v>1080</v>
      </c>
      <c r="C70" s="193" t="s">
        <v>496</v>
      </c>
      <c r="D70" s="193" t="s">
        <v>461</v>
      </c>
      <c r="E70" s="243">
        <v>12000</v>
      </c>
      <c r="F70" s="284">
        <v>4406</v>
      </c>
      <c r="G70" s="243">
        <v>3051</v>
      </c>
      <c r="H70" s="293" t="s">
        <v>1142</v>
      </c>
      <c r="I70" s="241" t="s">
        <v>47</v>
      </c>
      <c r="J70" s="193" t="s">
        <v>1289</v>
      </c>
      <c r="K70" s="243">
        <v>8000</v>
      </c>
      <c r="L70" s="243">
        <v>8000</v>
      </c>
      <c r="M70" s="243">
        <f t="shared" si="0"/>
        <v>0</v>
      </c>
      <c r="N70" s="328" t="s">
        <v>882</v>
      </c>
      <c r="O70" s="241" t="s">
        <v>47</v>
      </c>
      <c r="P70" s="193" t="s">
        <v>1854</v>
      </c>
      <c r="Q70" s="186"/>
      <c r="R70" s="186" t="s">
        <v>429</v>
      </c>
      <c r="S70" s="242" t="s">
        <v>433</v>
      </c>
      <c r="T70" s="192" t="s">
        <v>436</v>
      </c>
      <c r="U70" s="164" t="s">
        <v>901</v>
      </c>
      <c r="V70" s="165"/>
      <c r="W70" s="166" t="s">
        <v>882</v>
      </c>
      <c r="X70" s="382">
        <v>67</v>
      </c>
      <c r="Y70" s="166" t="s">
        <v>882</v>
      </c>
      <c r="Z70" s="383"/>
      <c r="AA70" s="164"/>
      <c r="AB70" s="165"/>
      <c r="AC70" s="166" t="s">
        <v>882</v>
      </c>
      <c r="AD70" s="382"/>
      <c r="AE70" s="166" t="s">
        <v>882</v>
      </c>
      <c r="AF70" s="383"/>
      <c r="AG70" s="164"/>
      <c r="AH70" s="165"/>
      <c r="AI70" s="166" t="s">
        <v>882</v>
      </c>
      <c r="AJ70" s="382"/>
      <c r="AK70" s="166" t="s">
        <v>882</v>
      </c>
      <c r="AL70" s="383"/>
      <c r="AM70" s="191"/>
      <c r="AN70" s="171" t="s">
        <v>902</v>
      </c>
      <c r="AO70" s="189" t="s">
        <v>66</v>
      </c>
      <c r="AP70" s="189" t="s">
        <v>66</v>
      </c>
      <c r="AQ70" s="190"/>
    </row>
    <row r="71" spans="1:44" ht="33.75" x14ac:dyDescent="0.15">
      <c r="A71" s="282">
        <v>60</v>
      </c>
      <c r="B71" s="193" t="s">
        <v>497</v>
      </c>
      <c r="C71" s="193" t="s">
        <v>496</v>
      </c>
      <c r="D71" s="193" t="s">
        <v>454</v>
      </c>
      <c r="E71" s="243">
        <v>360</v>
      </c>
      <c r="F71" s="284">
        <v>120</v>
      </c>
      <c r="G71" s="243">
        <v>120</v>
      </c>
      <c r="H71" s="293" t="s">
        <v>1142</v>
      </c>
      <c r="I71" s="241" t="s">
        <v>47</v>
      </c>
      <c r="J71" s="193" t="s">
        <v>1176</v>
      </c>
      <c r="K71" s="243">
        <v>800</v>
      </c>
      <c r="L71" s="243">
        <v>800</v>
      </c>
      <c r="M71" s="243">
        <f t="shared" si="0"/>
        <v>0</v>
      </c>
      <c r="N71" s="328" t="s">
        <v>882</v>
      </c>
      <c r="O71" s="241" t="s">
        <v>47</v>
      </c>
      <c r="P71" s="193" t="s">
        <v>1855</v>
      </c>
      <c r="Q71" s="186"/>
      <c r="R71" s="186" t="s">
        <v>429</v>
      </c>
      <c r="S71" s="242" t="s">
        <v>433</v>
      </c>
      <c r="T71" s="192" t="s">
        <v>436</v>
      </c>
      <c r="U71" s="164" t="s">
        <v>901</v>
      </c>
      <c r="V71" s="165"/>
      <c r="W71" s="166" t="s">
        <v>882</v>
      </c>
      <c r="X71" s="382">
        <v>68</v>
      </c>
      <c r="Y71" s="166" t="s">
        <v>882</v>
      </c>
      <c r="Z71" s="383"/>
      <c r="AA71" s="164"/>
      <c r="AB71" s="165"/>
      <c r="AC71" s="166" t="s">
        <v>882</v>
      </c>
      <c r="AD71" s="382"/>
      <c r="AE71" s="166" t="s">
        <v>882</v>
      </c>
      <c r="AF71" s="383"/>
      <c r="AG71" s="164"/>
      <c r="AH71" s="165"/>
      <c r="AI71" s="166" t="s">
        <v>882</v>
      </c>
      <c r="AJ71" s="382"/>
      <c r="AK71" s="166" t="s">
        <v>882</v>
      </c>
      <c r="AL71" s="383"/>
      <c r="AM71" s="191"/>
      <c r="AN71" s="171" t="s">
        <v>902</v>
      </c>
      <c r="AO71" s="189" t="s">
        <v>66</v>
      </c>
      <c r="AP71" s="189"/>
      <c r="AQ71" s="190"/>
    </row>
    <row r="72" spans="1:44" ht="168.75" x14ac:dyDescent="0.15">
      <c r="A72" s="282">
        <v>61</v>
      </c>
      <c r="B72" s="193" t="s">
        <v>1057</v>
      </c>
      <c r="C72" s="193" t="s">
        <v>496</v>
      </c>
      <c r="D72" s="193" t="s">
        <v>461</v>
      </c>
      <c r="E72" s="243">
        <v>1000</v>
      </c>
      <c r="F72" s="284">
        <v>1000</v>
      </c>
      <c r="G72" s="243">
        <v>590.92161999999996</v>
      </c>
      <c r="H72" s="322" t="s">
        <v>1389</v>
      </c>
      <c r="I72" s="239" t="s">
        <v>47</v>
      </c>
      <c r="J72" s="240" t="s">
        <v>1791</v>
      </c>
      <c r="K72" s="243">
        <v>1000</v>
      </c>
      <c r="L72" s="243">
        <v>1000</v>
      </c>
      <c r="M72" s="243">
        <f t="shared" si="0"/>
        <v>0</v>
      </c>
      <c r="N72" s="328" t="s">
        <v>882</v>
      </c>
      <c r="O72" s="241" t="s">
        <v>47</v>
      </c>
      <c r="P72" s="193" t="s">
        <v>1856</v>
      </c>
      <c r="Q72" s="186" t="s">
        <v>1058</v>
      </c>
      <c r="R72" s="186" t="s">
        <v>501</v>
      </c>
      <c r="S72" s="242" t="s">
        <v>433</v>
      </c>
      <c r="T72" s="192" t="s">
        <v>436</v>
      </c>
      <c r="U72" s="164" t="s">
        <v>901</v>
      </c>
      <c r="V72" s="165"/>
      <c r="W72" s="166" t="s">
        <v>882</v>
      </c>
      <c r="X72" s="382">
        <v>69</v>
      </c>
      <c r="Y72" s="166" t="s">
        <v>882</v>
      </c>
      <c r="Z72" s="383"/>
      <c r="AA72" s="164"/>
      <c r="AB72" s="165"/>
      <c r="AC72" s="166" t="s">
        <v>882</v>
      </c>
      <c r="AD72" s="382"/>
      <c r="AE72" s="166" t="s">
        <v>882</v>
      </c>
      <c r="AF72" s="383"/>
      <c r="AG72" s="164"/>
      <c r="AH72" s="165"/>
      <c r="AI72" s="166" t="s">
        <v>882</v>
      </c>
      <c r="AJ72" s="382"/>
      <c r="AK72" s="166" t="s">
        <v>882</v>
      </c>
      <c r="AL72" s="383"/>
      <c r="AM72" s="191"/>
      <c r="AN72" s="171" t="s">
        <v>57</v>
      </c>
      <c r="AO72" s="189" t="s">
        <v>66</v>
      </c>
      <c r="AP72" s="189"/>
      <c r="AQ72" s="190"/>
    </row>
    <row r="73" spans="1:44" ht="33.75" x14ac:dyDescent="0.15">
      <c r="A73" s="282">
        <v>62</v>
      </c>
      <c r="B73" s="193" t="s">
        <v>498</v>
      </c>
      <c r="C73" s="193" t="s">
        <v>496</v>
      </c>
      <c r="D73" s="193" t="s">
        <v>461</v>
      </c>
      <c r="E73" s="243">
        <v>3600</v>
      </c>
      <c r="F73" s="284">
        <v>4567.0220099999997</v>
      </c>
      <c r="G73" s="243">
        <v>3339</v>
      </c>
      <c r="H73" s="293" t="s">
        <v>1142</v>
      </c>
      <c r="I73" s="241" t="s">
        <v>47</v>
      </c>
      <c r="J73" s="193" t="s">
        <v>1290</v>
      </c>
      <c r="K73" s="243">
        <v>3600</v>
      </c>
      <c r="L73" s="243">
        <v>3600</v>
      </c>
      <c r="M73" s="243">
        <f t="shared" si="0"/>
        <v>0</v>
      </c>
      <c r="N73" s="328" t="s">
        <v>882</v>
      </c>
      <c r="O73" s="241" t="s">
        <v>47</v>
      </c>
      <c r="P73" s="193" t="s">
        <v>1857</v>
      </c>
      <c r="Q73" s="186"/>
      <c r="R73" s="186" t="s">
        <v>502</v>
      </c>
      <c r="S73" s="242" t="s">
        <v>433</v>
      </c>
      <c r="T73" s="192" t="s">
        <v>436</v>
      </c>
      <c r="U73" s="164" t="s">
        <v>901</v>
      </c>
      <c r="V73" s="165"/>
      <c r="W73" s="166" t="s">
        <v>882</v>
      </c>
      <c r="X73" s="382">
        <v>70</v>
      </c>
      <c r="Y73" s="166" t="s">
        <v>882</v>
      </c>
      <c r="Z73" s="383"/>
      <c r="AA73" s="164"/>
      <c r="AB73" s="165"/>
      <c r="AC73" s="166" t="s">
        <v>882</v>
      </c>
      <c r="AD73" s="382"/>
      <c r="AE73" s="166" t="s">
        <v>882</v>
      </c>
      <c r="AF73" s="383"/>
      <c r="AG73" s="164"/>
      <c r="AH73" s="165"/>
      <c r="AI73" s="166" t="s">
        <v>882</v>
      </c>
      <c r="AJ73" s="382"/>
      <c r="AK73" s="166" t="s">
        <v>882</v>
      </c>
      <c r="AL73" s="383"/>
      <c r="AM73" s="191"/>
      <c r="AN73" s="171" t="s">
        <v>902</v>
      </c>
      <c r="AO73" s="189" t="s">
        <v>66</v>
      </c>
      <c r="AP73" s="189" t="s">
        <v>66</v>
      </c>
      <c r="AQ73" s="190"/>
    </row>
    <row r="74" spans="1:44" ht="45" customHeight="1" x14ac:dyDescent="0.15">
      <c r="A74" s="282">
        <v>63</v>
      </c>
      <c r="B74" s="193" t="s">
        <v>1118</v>
      </c>
      <c r="C74" s="193" t="s">
        <v>496</v>
      </c>
      <c r="D74" s="193" t="s">
        <v>444</v>
      </c>
      <c r="E74" s="243">
        <v>300</v>
      </c>
      <c r="F74" s="284">
        <v>825.88412000000005</v>
      </c>
      <c r="G74" s="243">
        <v>484.56080900000001</v>
      </c>
      <c r="H74" s="293" t="s">
        <v>1142</v>
      </c>
      <c r="I74" s="241" t="s">
        <v>1152</v>
      </c>
      <c r="J74" s="193" t="s">
        <v>1291</v>
      </c>
      <c r="K74" s="243">
        <v>0</v>
      </c>
      <c r="L74" s="243">
        <v>0</v>
      </c>
      <c r="M74" s="243">
        <f t="shared" si="0"/>
        <v>0</v>
      </c>
      <c r="N74" s="328" t="s">
        <v>882</v>
      </c>
      <c r="O74" s="241" t="s">
        <v>1579</v>
      </c>
      <c r="P74" s="193" t="s">
        <v>1858</v>
      </c>
      <c r="Q74" s="186"/>
      <c r="R74" s="186" t="s">
        <v>429</v>
      </c>
      <c r="S74" s="242" t="s">
        <v>433</v>
      </c>
      <c r="T74" s="192" t="s">
        <v>436</v>
      </c>
      <c r="U74" s="164" t="s">
        <v>901</v>
      </c>
      <c r="V74" s="165"/>
      <c r="W74" s="166" t="s">
        <v>882</v>
      </c>
      <c r="X74" s="382">
        <v>72</v>
      </c>
      <c r="Y74" s="166" t="s">
        <v>882</v>
      </c>
      <c r="Z74" s="383"/>
      <c r="AA74" s="164"/>
      <c r="AB74" s="165"/>
      <c r="AC74" s="166" t="s">
        <v>882</v>
      </c>
      <c r="AD74" s="382"/>
      <c r="AE74" s="166" t="s">
        <v>882</v>
      </c>
      <c r="AF74" s="383"/>
      <c r="AG74" s="164"/>
      <c r="AH74" s="165"/>
      <c r="AI74" s="166" t="s">
        <v>882</v>
      </c>
      <c r="AJ74" s="382"/>
      <c r="AK74" s="166" t="s">
        <v>882</v>
      </c>
      <c r="AL74" s="383"/>
      <c r="AM74" s="191"/>
      <c r="AN74" s="171" t="s">
        <v>902</v>
      </c>
      <c r="AO74" s="189" t="s">
        <v>66</v>
      </c>
      <c r="AP74" s="189" t="s">
        <v>66</v>
      </c>
      <c r="AQ74" s="190"/>
    </row>
    <row r="75" spans="1:44" ht="33.75" x14ac:dyDescent="0.15">
      <c r="A75" s="282">
        <v>64</v>
      </c>
      <c r="B75" s="193" t="s">
        <v>503</v>
      </c>
      <c r="C75" s="193" t="s">
        <v>504</v>
      </c>
      <c r="D75" s="193" t="s">
        <v>444</v>
      </c>
      <c r="E75" s="243">
        <v>0</v>
      </c>
      <c r="F75" s="284">
        <v>300</v>
      </c>
      <c r="G75" s="243">
        <v>185</v>
      </c>
      <c r="H75" s="293" t="s">
        <v>1142</v>
      </c>
      <c r="I75" s="241" t="s">
        <v>1152</v>
      </c>
      <c r="J75" s="193" t="s">
        <v>1269</v>
      </c>
      <c r="K75" s="243">
        <v>0</v>
      </c>
      <c r="L75" s="243">
        <v>0</v>
      </c>
      <c r="M75" s="243">
        <f t="shared" si="0"/>
        <v>0</v>
      </c>
      <c r="N75" s="328" t="s">
        <v>882</v>
      </c>
      <c r="O75" s="241" t="s">
        <v>1579</v>
      </c>
      <c r="P75" s="193" t="s">
        <v>1859</v>
      </c>
      <c r="Q75" s="186"/>
      <c r="R75" s="186" t="s">
        <v>429</v>
      </c>
      <c r="S75" s="242" t="s">
        <v>433</v>
      </c>
      <c r="T75" s="192" t="s">
        <v>436</v>
      </c>
      <c r="U75" s="164" t="s">
        <v>901</v>
      </c>
      <c r="V75" s="165"/>
      <c r="W75" s="166" t="s">
        <v>882</v>
      </c>
      <c r="X75" s="382">
        <v>73</v>
      </c>
      <c r="Y75" s="166" t="s">
        <v>882</v>
      </c>
      <c r="Z75" s="383"/>
      <c r="AA75" s="164"/>
      <c r="AB75" s="165"/>
      <c r="AC75" s="166" t="s">
        <v>882</v>
      </c>
      <c r="AD75" s="382"/>
      <c r="AE75" s="166" t="s">
        <v>882</v>
      </c>
      <c r="AF75" s="383"/>
      <c r="AG75" s="164"/>
      <c r="AH75" s="165"/>
      <c r="AI75" s="166" t="s">
        <v>882</v>
      </c>
      <c r="AJ75" s="382"/>
      <c r="AK75" s="166" t="s">
        <v>882</v>
      </c>
      <c r="AL75" s="383"/>
      <c r="AM75" s="191"/>
      <c r="AN75" s="171" t="s">
        <v>902</v>
      </c>
      <c r="AO75" s="189"/>
      <c r="AP75" s="189" t="s">
        <v>66</v>
      </c>
      <c r="AQ75" s="190"/>
    </row>
    <row r="76" spans="1:44" ht="45" x14ac:dyDescent="0.15">
      <c r="A76" s="282">
        <v>65</v>
      </c>
      <c r="B76" s="193" t="s">
        <v>513</v>
      </c>
      <c r="C76" s="193" t="s">
        <v>424</v>
      </c>
      <c r="D76" s="193" t="s">
        <v>420</v>
      </c>
      <c r="E76" s="243">
        <v>168.05699999999999</v>
      </c>
      <c r="F76" s="284">
        <v>168.05699999999999</v>
      </c>
      <c r="G76" s="243">
        <v>168.05699999999999</v>
      </c>
      <c r="H76" s="293" t="s">
        <v>1142</v>
      </c>
      <c r="I76" s="241" t="s">
        <v>47</v>
      </c>
      <c r="J76" s="193" t="s">
        <v>1292</v>
      </c>
      <c r="K76" s="243">
        <v>165.32599999999999</v>
      </c>
      <c r="L76" s="243">
        <v>165.32599999999999</v>
      </c>
      <c r="M76" s="243">
        <f t="shared" si="0"/>
        <v>0</v>
      </c>
      <c r="N76" s="328" t="s">
        <v>882</v>
      </c>
      <c r="O76" s="241" t="s">
        <v>47</v>
      </c>
      <c r="P76" s="193" t="s">
        <v>1618</v>
      </c>
      <c r="Q76" s="186"/>
      <c r="R76" s="186" t="s">
        <v>429</v>
      </c>
      <c r="S76" s="242" t="s">
        <v>1</v>
      </c>
      <c r="T76" s="192" t="s">
        <v>452</v>
      </c>
      <c r="U76" s="164" t="s">
        <v>901</v>
      </c>
      <c r="V76" s="165"/>
      <c r="W76" s="166" t="s">
        <v>882</v>
      </c>
      <c r="X76" s="382">
        <v>74</v>
      </c>
      <c r="Y76" s="166" t="s">
        <v>882</v>
      </c>
      <c r="Z76" s="383"/>
      <c r="AA76" s="164"/>
      <c r="AB76" s="165"/>
      <c r="AC76" s="166" t="s">
        <v>882</v>
      </c>
      <c r="AD76" s="382"/>
      <c r="AE76" s="166" t="s">
        <v>882</v>
      </c>
      <c r="AF76" s="383"/>
      <c r="AG76" s="164"/>
      <c r="AH76" s="165"/>
      <c r="AI76" s="166" t="s">
        <v>882</v>
      </c>
      <c r="AJ76" s="382"/>
      <c r="AK76" s="166" t="s">
        <v>882</v>
      </c>
      <c r="AL76" s="383"/>
      <c r="AM76" s="191"/>
      <c r="AN76" s="171" t="s">
        <v>902</v>
      </c>
      <c r="AO76" s="189"/>
      <c r="AP76" s="189" t="s">
        <v>66</v>
      </c>
      <c r="AQ76" s="190"/>
    </row>
    <row r="77" spans="1:44" ht="33.75" x14ac:dyDescent="0.15">
      <c r="A77" s="282">
        <v>66</v>
      </c>
      <c r="B77" s="193" t="s">
        <v>896</v>
      </c>
      <c r="C77" s="193" t="s">
        <v>514</v>
      </c>
      <c r="D77" s="193" t="s">
        <v>420</v>
      </c>
      <c r="E77" s="243">
        <v>154.44900000000001</v>
      </c>
      <c r="F77" s="284">
        <v>154.44900000000001</v>
      </c>
      <c r="G77" s="243">
        <v>133.77099999999999</v>
      </c>
      <c r="H77" s="293" t="s">
        <v>1516</v>
      </c>
      <c r="I77" s="239" t="s">
        <v>47</v>
      </c>
      <c r="J77" s="240" t="s">
        <v>1524</v>
      </c>
      <c r="K77" s="243">
        <v>154.06100000000001</v>
      </c>
      <c r="L77" s="243">
        <v>154.06100000000001</v>
      </c>
      <c r="M77" s="243">
        <f t="shared" si="0"/>
        <v>0</v>
      </c>
      <c r="N77" s="328" t="s">
        <v>1616</v>
      </c>
      <c r="O77" s="241" t="s">
        <v>47</v>
      </c>
      <c r="P77" s="193" t="s">
        <v>1549</v>
      </c>
      <c r="Q77" s="186"/>
      <c r="R77" s="186" t="s">
        <v>429</v>
      </c>
      <c r="S77" s="242" t="s">
        <v>1</v>
      </c>
      <c r="T77" s="192" t="s">
        <v>452</v>
      </c>
      <c r="U77" s="164" t="s">
        <v>901</v>
      </c>
      <c r="V77" s="165"/>
      <c r="W77" s="166" t="s">
        <v>882</v>
      </c>
      <c r="X77" s="382">
        <v>75</v>
      </c>
      <c r="Y77" s="166" t="s">
        <v>882</v>
      </c>
      <c r="Z77" s="383"/>
      <c r="AA77" s="164"/>
      <c r="AB77" s="165"/>
      <c r="AC77" s="166" t="s">
        <v>882</v>
      </c>
      <c r="AD77" s="382"/>
      <c r="AE77" s="166" t="s">
        <v>882</v>
      </c>
      <c r="AF77" s="383"/>
      <c r="AG77" s="164"/>
      <c r="AH77" s="165"/>
      <c r="AI77" s="166" t="s">
        <v>882</v>
      </c>
      <c r="AJ77" s="382"/>
      <c r="AK77" s="166" t="s">
        <v>882</v>
      </c>
      <c r="AL77" s="383"/>
      <c r="AM77" s="191"/>
      <c r="AN77" s="171" t="s">
        <v>58</v>
      </c>
      <c r="AO77" s="189" t="s">
        <v>66</v>
      </c>
      <c r="AP77" s="189"/>
      <c r="AQ77" s="190"/>
    </row>
    <row r="78" spans="1:44" ht="45.75" customHeight="1" x14ac:dyDescent="0.15">
      <c r="A78" s="387">
        <v>67</v>
      </c>
      <c r="B78" s="411" t="s">
        <v>515</v>
      </c>
      <c r="C78" s="411" t="s">
        <v>516</v>
      </c>
      <c r="D78" s="411" t="s">
        <v>420</v>
      </c>
      <c r="E78" s="243">
        <v>2.6179999999999999</v>
      </c>
      <c r="F78" s="284">
        <v>2.6179999999999999</v>
      </c>
      <c r="G78" s="243">
        <v>2.601</v>
      </c>
      <c r="H78" s="422" t="s">
        <v>1455</v>
      </c>
      <c r="I78" s="414" t="s">
        <v>47</v>
      </c>
      <c r="J78" s="416" t="s">
        <v>1456</v>
      </c>
      <c r="K78" s="243">
        <v>2.6179999999999999</v>
      </c>
      <c r="L78" s="243">
        <v>0</v>
      </c>
      <c r="M78" s="243">
        <f t="shared" ref="M78:M107" si="1">L78-K78</f>
        <v>-2.6179999999999999</v>
      </c>
      <c r="N78" s="328" t="s">
        <v>1616</v>
      </c>
      <c r="O78" s="409" t="s">
        <v>47</v>
      </c>
      <c r="P78" s="411" t="s">
        <v>1550</v>
      </c>
      <c r="Q78" s="186"/>
      <c r="R78" s="186" t="s">
        <v>451</v>
      </c>
      <c r="S78" s="242" t="s">
        <v>1</v>
      </c>
      <c r="T78" s="192" t="s">
        <v>452</v>
      </c>
      <c r="U78" s="164" t="s">
        <v>901</v>
      </c>
      <c r="V78" s="165"/>
      <c r="W78" s="166" t="s">
        <v>882</v>
      </c>
      <c r="X78" s="382">
        <v>76</v>
      </c>
      <c r="Y78" s="166" t="s">
        <v>882</v>
      </c>
      <c r="Z78" s="383"/>
      <c r="AA78" s="164"/>
      <c r="AB78" s="165"/>
      <c r="AC78" s="166" t="s">
        <v>882</v>
      </c>
      <c r="AD78" s="382"/>
      <c r="AE78" s="166" t="s">
        <v>882</v>
      </c>
      <c r="AF78" s="383"/>
      <c r="AG78" s="164"/>
      <c r="AH78" s="165"/>
      <c r="AI78" s="166" t="s">
        <v>882</v>
      </c>
      <c r="AJ78" s="382"/>
      <c r="AK78" s="166" t="s">
        <v>882</v>
      </c>
      <c r="AL78" s="383"/>
      <c r="AM78" s="191"/>
      <c r="AN78" s="171" t="s">
        <v>58</v>
      </c>
      <c r="AO78" s="189" t="s">
        <v>66</v>
      </c>
      <c r="AP78" s="189"/>
      <c r="AQ78" s="190"/>
      <c r="AR78" s="425"/>
    </row>
    <row r="79" spans="1:44" ht="22.5" x14ac:dyDescent="0.15">
      <c r="A79" s="388"/>
      <c r="B79" s="412"/>
      <c r="C79" s="412"/>
      <c r="D79" s="412"/>
      <c r="E79" s="243">
        <v>74.382000000000005</v>
      </c>
      <c r="F79" s="284">
        <v>74.382000000000005</v>
      </c>
      <c r="G79" s="243">
        <v>73.893000000000001</v>
      </c>
      <c r="H79" s="404"/>
      <c r="I79" s="423"/>
      <c r="J79" s="424"/>
      <c r="K79" s="243">
        <v>74.382000000000005</v>
      </c>
      <c r="L79" s="243">
        <v>74.382000000000005</v>
      </c>
      <c r="M79" s="243">
        <f t="shared" si="1"/>
        <v>0</v>
      </c>
      <c r="N79" s="328" t="s">
        <v>882</v>
      </c>
      <c r="O79" s="410"/>
      <c r="P79" s="412"/>
      <c r="Q79" s="186"/>
      <c r="R79" s="186" t="s">
        <v>451</v>
      </c>
      <c r="S79" s="242" t="s">
        <v>433</v>
      </c>
      <c r="T79" s="192" t="s">
        <v>436</v>
      </c>
      <c r="U79" s="164"/>
      <c r="V79" s="165"/>
      <c r="W79" s="166" t="s">
        <v>882</v>
      </c>
      <c r="X79" s="382"/>
      <c r="Y79" s="166" t="s">
        <v>882</v>
      </c>
      <c r="Z79" s="383"/>
      <c r="AA79" s="164"/>
      <c r="AB79" s="165"/>
      <c r="AC79" s="166" t="s">
        <v>882</v>
      </c>
      <c r="AD79" s="382"/>
      <c r="AE79" s="166" t="s">
        <v>882</v>
      </c>
      <c r="AF79" s="383"/>
      <c r="AG79" s="164"/>
      <c r="AH79" s="165"/>
      <c r="AI79" s="166" t="s">
        <v>882</v>
      </c>
      <c r="AJ79" s="382"/>
      <c r="AK79" s="166" t="s">
        <v>882</v>
      </c>
      <c r="AL79" s="383"/>
      <c r="AM79" s="191"/>
      <c r="AN79" s="171" t="str">
        <f>AN78</f>
        <v>その他</v>
      </c>
      <c r="AO79" s="189" t="str">
        <f>AO78</f>
        <v>○</v>
      </c>
      <c r="AP79" s="189"/>
      <c r="AQ79" s="190"/>
      <c r="AR79" s="425"/>
    </row>
    <row r="80" spans="1:44" ht="42.75" customHeight="1" x14ac:dyDescent="0.15">
      <c r="A80" s="282">
        <v>68</v>
      </c>
      <c r="B80" s="193" t="s">
        <v>517</v>
      </c>
      <c r="C80" s="193" t="s">
        <v>439</v>
      </c>
      <c r="D80" s="193" t="s">
        <v>447</v>
      </c>
      <c r="E80" s="243">
        <v>9687</v>
      </c>
      <c r="F80" s="284">
        <v>6061.0089150000003</v>
      </c>
      <c r="G80" s="243">
        <v>4751.1151479999999</v>
      </c>
      <c r="H80" s="293" t="s">
        <v>1142</v>
      </c>
      <c r="I80" s="241" t="s">
        <v>47</v>
      </c>
      <c r="J80" s="193" t="s">
        <v>1177</v>
      </c>
      <c r="K80" s="243">
        <v>10387</v>
      </c>
      <c r="L80" s="243">
        <v>13387</v>
      </c>
      <c r="M80" s="243">
        <f t="shared" si="1"/>
        <v>3000</v>
      </c>
      <c r="N80" s="328" t="s">
        <v>882</v>
      </c>
      <c r="O80" s="241" t="s">
        <v>47</v>
      </c>
      <c r="P80" s="193" t="s">
        <v>1860</v>
      </c>
      <c r="Q80" s="186"/>
      <c r="R80" s="186" t="s">
        <v>451</v>
      </c>
      <c r="S80" s="242" t="s">
        <v>433</v>
      </c>
      <c r="T80" s="192" t="s">
        <v>436</v>
      </c>
      <c r="U80" s="164" t="s">
        <v>901</v>
      </c>
      <c r="V80" s="165"/>
      <c r="W80" s="166" t="s">
        <v>882</v>
      </c>
      <c r="X80" s="382">
        <v>77</v>
      </c>
      <c r="Y80" s="166" t="s">
        <v>882</v>
      </c>
      <c r="Z80" s="383"/>
      <c r="AA80" s="164"/>
      <c r="AB80" s="165"/>
      <c r="AC80" s="166" t="s">
        <v>882</v>
      </c>
      <c r="AD80" s="382"/>
      <c r="AE80" s="166" t="s">
        <v>882</v>
      </c>
      <c r="AF80" s="383"/>
      <c r="AG80" s="164"/>
      <c r="AH80" s="165"/>
      <c r="AI80" s="166" t="s">
        <v>882</v>
      </c>
      <c r="AJ80" s="382"/>
      <c r="AK80" s="166" t="s">
        <v>882</v>
      </c>
      <c r="AL80" s="383"/>
      <c r="AM80" s="191"/>
      <c r="AN80" s="171" t="s">
        <v>902</v>
      </c>
      <c r="AO80" s="189"/>
      <c r="AP80" s="189" t="s">
        <v>66</v>
      </c>
      <c r="AQ80" s="190"/>
    </row>
    <row r="81" spans="1:43" ht="43.5" customHeight="1" x14ac:dyDescent="0.15">
      <c r="A81" s="282">
        <v>69</v>
      </c>
      <c r="B81" s="193" t="s">
        <v>518</v>
      </c>
      <c r="C81" s="193" t="s">
        <v>422</v>
      </c>
      <c r="D81" s="193" t="s">
        <v>420</v>
      </c>
      <c r="E81" s="243">
        <v>1000</v>
      </c>
      <c r="F81" s="284">
        <v>1000</v>
      </c>
      <c r="G81" s="243">
        <v>1000</v>
      </c>
      <c r="H81" s="293" t="s">
        <v>1142</v>
      </c>
      <c r="I81" s="241" t="s">
        <v>47</v>
      </c>
      <c r="J81" s="193" t="s">
        <v>1178</v>
      </c>
      <c r="K81" s="243">
        <v>1000</v>
      </c>
      <c r="L81" s="243">
        <v>1000</v>
      </c>
      <c r="M81" s="243">
        <f t="shared" si="1"/>
        <v>0</v>
      </c>
      <c r="N81" s="328" t="s">
        <v>882</v>
      </c>
      <c r="O81" s="241" t="s">
        <v>47</v>
      </c>
      <c r="P81" s="193" t="s">
        <v>1861</v>
      </c>
      <c r="Q81" s="186"/>
      <c r="R81" s="186" t="s">
        <v>451</v>
      </c>
      <c r="S81" s="242" t="s">
        <v>433</v>
      </c>
      <c r="T81" s="192" t="s">
        <v>436</v>
      </c>
      <c r="U81" s="164" t="s">
        <v>901</v>
      </c>
      <c r="V81" s="165"/>
      <c r="W81" s="166" t="s">
        <v>882</v>
      </c>
      <c r="X81" s="382">
        <v>78</v>
      </c>
      <c r="Y81" s="166" t="s">
        <v>882</v>
      </c>
      <c r="Z81" s="383"/>
      <c r="AA81" s="164"/>
      <c r="AB81" s="165"/>
      <c r="AC81" s="166" t="s">
        <v>882</v>
      </c>
      <c r="AD81" s="382"/>
      <c r="AE81" s="166" t="s">
        <v>882</v>
      </c>
      <c r="AF81" s="383"/>
      <c r="AG81" s="164"/>
      <c r="AH81" s="165"/>
      <c r="AI81" s="166" t="s">
        <v>882</v>
      </c>
      <c r="AJ81" s="382"/>
      <c r="AK81" s="166" t="s">
        <v>882</v>
      </c>
      <c r="AL81" s="383"/>
      <c r="AM81" s="191"/>
      <c r="AN81" s="171" t="s">
        <v>438</v>
      </c>
      <c r="AO81" s="189"/>
      <c r="AP81" s="189" t="s">
        <v>66</v>
      </c>
      <c r="AQ81" s="190"/>
    </row>
    <row r="82" spans="1:43" ht="56.25" customHeight="1" x14ac:dyDescent="0.15">
      <c r="A82" s="387">
        <v>70</v>
      </c>
      <c r="B82" s="411" t="s">
        <v>519</v>
      </c>
      <c r="C82" s="411" t="s">
        <v>424</v>
      </c>
      <c r="D82" s="411" t="s">
        <v>447</v>
      </c>
      <c r="E82" s="243">
        <v>72.486999999999995</v>
      </c>
      <c r="F82" s="284">
        <v>22.747999999999998</v>
      </c>
      <c r="G82" s="243">
        <v>22.745999999999999</v>
      </c>
      <c r="H82" s="403" t="s">
        <v>1142</v>
      </c>
      <c r="I82" s="409" t="s">
        <v>47</v>
      </c>
      <c r="J82" s="411" t="s">
        <v>1179</v>
      </c>
      <c r="K82" s="243">
        <v>72.486000000000004</v>
      </c>
      <c r="L82" s="243">
        <v>71.486000000000004</v>
      </c>
      <c r="M82" s="243">
        <f t="shared" si="1"/>
        <v>-1</v>
      </c>
      <c r="N82" s="328" t="s">
        <v>1616</v>
      </c>
      <c r="O82" s="409" t="s">
        <v>47</v>
      </c>
      <c r="P82" s="411" t="s">
        <v>1619</v>
      </c>
      <c r="Q82" s="186"/>
      <c r="R82" s="186" t="s">
        <v>1113</v>
      </c>
      <c r="S82" s="242" t="s">
        <v>1</v>
      </c>
      <c r="T82" s="192" t="s">
        <v>452</v>
      </c>
      <c r="U82" s="164" t="s">
        <v>901</v>
      </c>
      <c r="V82" s="165"/>
      <c r="W82" s="166" t="s">
        <v>882</v>
      </c>
      <c r="X82" s="382">
        <v>79</v>
      </c>
      <c r="Y82" s="166" t="s">
        <v>882</v>
      </c>
      <c r="Z82" s="383"/>
      <c r="AA82" s="164"/>
      <c r="AB82" s="165"/>
      <c r="AC82" s="166" t="s">
        <v>882</v>
      </c>
      <c r="AD82" s="382"/>
      <c r="AE82" s="166" t="s">
        <v>882</v>
      </c>
      <c r="AF82" s="383"/>
      <c r="AG82" s="164"/>
      <c r="AH82" s="165"/>
      <c r="AI82" s="166" t="s">
        <v>882</v>
      </c>
      <c r="AJ82" s="382"/>
      <c r="AK82" s="166" t="s">
        <v>882</v>
      </c>
      <c r="AL82" s="383"/>
      <c r="AM82" s="191"/>
      <c r="AN82" s="171" t="s">
        <v>438</v>
      </c>
      <c r="AO82" s="189" t="s">
        <v>66</v>
      </c>
      <c r="AP82" s="189"/>
      <c r="AQ82" s="190"/>
    </row>
    <row r="83" spans="1:43" ht="22.5" x14ac:dyDescent="0.15">
      <c r="A83" s="388"/>
      <c r="B83" s="412"/>
      <c r="C83" s="412"/>
      <c r="D83" s="412"/>
      <c r="E83" s="243">
        <v>1649</v>
      </c>
      <c r="F83" s="284">
        <v>1649</v>
      </c>
      <c r="G83" s="243">
        <v>1434.5940000000001</v>
      </c>
      <c r="H83" s="404"/>
      <c r="I83" s="410"/>
      <c r="J83" s="412"/>
      <c r="K83" s="243">
        <v>1599</v>
      </c>
      <c r="L83" s="243">
        <v>1634.3</v>
      </c>
      <c r="M83" s="243">
        <f t="shared" si="1"/>
        <v>35.299999999999955</v>
      </c>
      <c r="N83" s="328" t="s">
        <v>1616</v>
      </c>
      <c r="O83" s="410"/>
      <c r="P83" s="412"/>
      <c r="Q83" s="186"/>
      <c r="R83" s="186" t="s">
        <v>1114</v>
      </c>
      <c r="S83" s="242" t="s">
        <v>433</v>
      </c>
      <c r="T83" s="192" t="s">
        <v>436</v>
      </c>
      <c r="U83" s="164"/>
      <c r="V83" s="165"/>
      <c r="W83" s="166" t="s">
        <v>882</v>
      </c>
      <c r="X83" s="382"/>
      <c r="Y83" s="166" t="s">
        <v>882</v>
      </c>
      <c r="Z83" s="383"/>
      <c r="AA83" s="164"/>
      <c r="AB83" s="165"/>
      <c r="AC83" s="166" t="s">
        <v>882</v>
      </c>
      <c r="AD83" s="382"/>
      <c r="AE83" s="166" t="s">
        <v>882</v>
      </c>
      <c r="AF83" s="383"/>
      <c r="AG83" s="164"/>
      <c r="AH83" s="165"/>
      <c r="AI83" s="166" t="s">
        <v>882</v>
      </c>
      <c r="AJ83" s="382"/>
      <c r="AK83" s="166" t="s">
        <v>882</v>
      </c>
      <c r="AL83" s="383"/>
      <c r="AM83" s="191"/>
      <c r="AN83" s="171" t="str">
        <f>AN82</f>
        <v>平成２９年度対象</v>
      </c>
      <c r="AO83" s="189" t="str">
        <f>AO82</f>
        <v>○</v>
      </c>
      <c r="AP83" s="189"/>
      <c r="AQ83" s="190"/>
    </row>
    <row r="84" spans="1:43" ht="31.5" customHeight="1" x14ac:dyDescent="0.15">
      <c r="A84" s="282">
        <v>71</v>
      </c>
      <c r="B84" s="193" t="s">
        <v>897</v>
      </c>
      <c r="C84" s="193" t="s">
        <v>422</v>
      </c>
      <c r="D84" s="193" t="s">
        <v>520</v>
      </c>
      <c r="E84" s="243">
        <v>51</v>
      </c>
      <c r="F84" s="284">
        <v>51</v>
      </c>
      <c r="G84" s="243">
        <v>50.99</v>
      </c>
      <c r="H84" s="293" t="s">
        <v>1142</v>
      </c>
      <c r="I84" s="241" t="s">
        <v>47</v>
      </c>
      <c r="J84" s="193" t="s">
        <v>1293</v>
      </c>
      <c r="K84" s="243">
        <v>50.073</v>
      </c>
      <c r="L84" s="243">
        <v>50.073</v>
      </c>
      <c r="M84" s="243">
        <f t="shared" si="1"/>
        <v>0</v>
      </c>
      <c r="N84" s="328" t="s">
        <v>882</v>
      </c>
      <c r="O84" s="241" t="s">
        <v>47</v>
      </c>
      <c r="P84" s="193" t="s">
        <v>1862</v>
      </c>
      <c r="Q84" s="186"/>
      <c r="R84" s="186" t="s">
        <v>429</v>
      </c>
      <c r="S84" s="242" t="s">
        <v>433</v>
      </c>
      <c r="T84" s="192" t="s">
        <v>436</v>
      </c>
      <c r="U84" s="164" t="s">
        <v>901</v>
      </c>
      <c r="V84" s="165"/>
      <c r="W84" s="166" t="s">
        <v>882</v>
      </c>
      <c r="X84" s="382">
        <v>80</v>
      </c>
      <c r="Y84" s="166" t="s">
        <v>882</v>
      </c>
      <c r="Z84" s="383"/>
      <c r="AA84" s="164"/>
      <c r="AB84" s="165"/>
      <c r="AC84" s="166" t="s">
        <v>882</v>
      </c>
      <c r="AD84" s="382"/>
      <c r="AE84" s="166" t="s">
        <v>882</v>
      </c>
      <c r="AF84" s="383"/>
      <c r="AG84" s="164"/>
      <c r="AH84" s="165"/>
      <c r="AI84" s="166" t="s">
        <v>882</v>
      </c>
      <c r="AJ84" s="382"/>
      <c r="AK84" s="166" t="s">
        <v>882</v>
      </c>
      <c r="AL84" s="383"/>
      <c r="AM84" s="191"/>
      <c r="AN84" s="171" t="s">
        <v>902</v>
      </c>
      <c r="AO84" s="189"/>
      <c r="AP84" s="189" t="s">
        <v>66</v>
      </c>
      <c r="AQ84" s="190"/>
    </row>
    <row r="85" spans="1:43" ht="119.25" customHeight="1" x14ac:dyDescent="0.15">
      <c r="A85" s="282">
        <v>72</v>
      </c>
      <c r="B85" s="193" t="s">
        <v>1124</v>
      </c>
      <c r="C85" s="193" t="s">
        <v>422</v>
      </c>
      <c r="D85" s="193" t="s">
        <v>420</v>
      </c>
      <c r="E85" s="243">
        <v>5848</v>
      </c>
      <c r="F85" s="284">
        <v>1611.1</v>
      </c>
      <c r="G85" s="243">
        <v>1514.1439800000001</v>
      </c>
      <c r="H85" s="293" t="s">
        <v>1148</v>
      </c>
      <c r="I85" s="241" t="s">
        <v>1128</v>
      </c>
      <c r="J85" s="193" t="s">
        <v>1341</v>
      </c>
      <c r="K85" s="243">
        <v>2940</v>
      </c>
      <c r="L85" s="243">
        <v>5526</v>
      </c>
      <c r="M85" s="243">
        <f t="shared" si="1"/>
        <v>2586</v>
      </c>
      <c r="N85" s="328" t="s">
        <v>882</v>
      </c>
      <c r="O85" s="241" t="s">
        <v>1559</v>
      </c>
      <c r="P85" s="193" t="s">
        <v>1866</v>
      </c>
      <c r="Q85" s="186"/>
      <c r="R85" s="186" t="s">
        <v>429</v>
      </c>
      <c r="S85" s="242" t="s">
        <v>433</v>
      </c>
      <c r="T85" s="192" t="s">
        <v>436</v>
      </c>
      <c r="U85" s="164" t="s">
        <v>901</v>
      </c>
      <c r="V85" s="165"/>
      <c r="W85" s="166" t="s">
        <v>882</v>
      </c>
      <c r="X85" s="382">
        <v>81</v>
      </c>
      <c r="Y85" s="166" t="s">
        <v>882</v>
      </c>
      <c r="Z85" s="383"/>
      <c r="AA85" s="164"/>
      <c r="AB85" s="165"/>
      <c r="AC85" s="166" t="s">
        <v>882</v>
      </c>
      <c r="AD85" s="382"/>
      <c r="AE85" s="166" t="s">
        <v>882</v>
      </c>
      <c r="AF85" s="383"/>
      <c r="AG85" s="164"/>
      <c r="AH85" s="165"/>
      <c r="AI85" s="166" t="s">
        <v>882</v>
      </c>
      <c r="AJ85" s="382"/>
      <c r="AK85" s="166" t="s">
        <v>882</v>
      </c>
      <c r="AL85" s="383"/>
      <c r="AM85" s="191"/>
      <c r="AN85" s="171" t="s">
        <v>902</v>
      </c>
      <c r="AO85" s="189" t="s">
        <v>66</v>
      </c>
      <c r="AP85" s="189"/>
      <c r="AQ85" s="190"/>
    </row>
    <row r="86" spans="1:43" ht="88.5" customHeight="1" x14ac:dyDescent="0.15">
      <c r="A86" s="282">
        <v>73</v>
      </c>
      <c r="B86" s="193" t="s">
        <v>1792</v>
      </c>
      <c r="C86" s="193" t="s">
        <v>446</v>
      </c>
      <c r="D86" s="193" t="s">
        <v>521</v>
      </c>
      <c r="E86" s="243">
        <v>369.43900000000002</v>
      </c>
      <c r="F86" s="284">
        <v>369.43900000000002</v>
      </c>
      <c r="G86" s="243">
        <v>277.92128000000002</v>
      </c>
      <c r="H86" s="293" t="s">
        <v>1142</v>
      </c>
      <c r="I86" s="241" t="s">
        <v>47</v>
      </c>
      <c r="J86" s="193" t="s">
        <v>1272</v>
      </c>
      <c r="K86" s="243">
        <v>355.51499999999999</v>
      </c>
      <c r="L86" s="243">
        <v>225.51499999999999</v>
      </c>
      <c r="M86" s="243">
        <f t="shared" si="1"/>
        <v>-130</v>
      </c>
      <c r="N86" s="328" t="s">
        <v>882</v>
      </c>
      <c r="O86" s="241" t="s">
        <v>47</v>
      </c>
      <c r="P86" s="193" t="s">
        <v>1863</v>
      </c>
      <c r="Q86" s="186"/>
      <c r="R86" s="186" t="s">
        <v>472</v>
      </c>
      <c r="S86" s="242" t="s">
        <v>433</v>
      </c>
      <c r="T86" s="192" t="s">
        <v>436</v>
      </c>
      <c r="U86" s="164" t="s">
        <v>901</v>
      </c>
      <c r="V86" s="165"/>
      <c r="W86" s="166" t="s">
        <v>882</v>
      </c>
      <c r="X86" s="382">
        <v>83</v>
      </c>
      <c r="Y86" s="166" t="s">
        <v>882</v>
      </c>
      <c r="Z86" s="383"/>
      <c r="AA86" s="164"/>
      <c r="AB86" s="165"/>
      <c r="AC86" s="166" t="s">
        <v>882</v>
      </c>
      <c r="AD86" s="382"/>
      <c r="AE86" s="166" t="s">
        <v>882</v>
      </c>
      <c r="AF86" s="383"/>
      <c r="AG86" s="164"/>
      <c r="AH86" s="165"/>
      <c r="AI86" s="166" t="s">
        <v>882</v>
      </c>
      <c r="AJ86" s="382"/>
      <c r="AK86" s="166" t="s">
        <v>882</v>
      </c>
      <c r="AL86" s="383"/>
      <c r="AM86" s="191"/>
      <c r="AN86" s="171" t="s">
        <v>438</v>
      </c>
      <c r="AO86" s="189" t="s">
        <v>66</v>
      </c>
      <c r="AP86" s="189" t="s">
        <v>66</v>
      </c>
      <c r="AQ86" s="190"/>
    </row>
    <row r="87" spans="1:43" ht="58.5" customHeight="1" x14ac:dyDescent="0.15">
      <c r="A87" s="282">
        <v>74</v>
      </c>
      <c r="B87" s="193" t="s">
        <v>898</v>
      </c>
      <c r="C87" s="193" t="s">
        <v>468</v>
      </c>
      <c r="D87" s="193" t="s">
        <v>447</v>
      </c>
      <c r="E87" s="243">
        <v>252.77699999999999</v>
      </c>
      <c r="F87" s="284">
        <v>252.77699999999999</v>
      </c>
      <c r="G87" s="243">
        <v>112</v>
      </c>
      <c r="H87" s="293" t="s">
        <v>1142</v>
      </c>
      <c r="I87" s="241" t="s">
        <v>47</v>
      </c>
      <c r="J87" s="193" t="s">
        <v>1272</v>
      </c>
      <c r="K87" s="243">
        <v>252.77699999999999</v>
      </c>
      <c r="L87" s="243">
        <v>177.77699999999999</v>
      </c>
      <c r="M87" s="243">
        <f t="shared" si="1"/>
        <v>-75</v>
      </c>
      <c r="N87" s="328" t="s">
        <v>882</v>
      </c>
      <c r="O87" s="241" t="s">
        <v>47</v>
      </c>
      <c r="P87" s="193" t="s">
        <v>1864</v>
      </c>
      <c r="Q87" s="186"/>
      <c r="R87" s="186" t="s">
        <v>479</v>
      </c>
      <c r="S87" s="242" t="s">
        <v>433</v>
      </c>
      <c r="T87" s="192" t="s">
        <v>436</v>
      </c>
      <c r="U87" s="164" t="s">
        <v>901</v>
      </c>
      <c r="V87" s="165"/>
      <c r="W87" s="166" t="s">
        <v>882</v>
      </c>
      <c r="X87" s="382">
        <v>84</v>
      </c>
      <c r="Y87" s="166" t="s">
        <v>882</v>
      </c>
      <c r="Z87" s="383"/>
      <c r="AA87" s="164"/>
      <c r="AB87" s="165"/>
      <c r="AC87" s="166" t="s">
        <v>882</v>
      </c>
      <c r="AD87" s="382"/>
      <c r="AE87" s="166" t="s">
        <v>882</v>
      </c>
      <c r="AF87" s="383"/>
      <c r="AG87" s="164"/>
      <c r="AH87" s="165"/>
      <c r="AI87" s="166" t="s">
        <v>882</v>
      </c>
      <c r="AJ87" s="382"/>
      <c r="AK87" s="166" t="s">
        <v>882</v>
      </c>
      <c r="AL87" s="383"/>
      <c r="AM87" s="191"/>
      <c r="AN87" s="171" t="s">
        <v>902</v>
      </c>
      <c r="AO87" s="189" t="s">
        <v>66</v>
      </c>
      <c r="AP87" s="189" t="s">
        <v>66</v>
      </c>
      <c r="AQ87" s="190"/>
    </row>
    <row r="88" spans="1:43" ht="45" customHeight="1" x14ac:dyDescent="0.15">
      <c r="A88" s="387">
        <v>75</v>
      </c>
      <c r="B88" s="411" t="s">
        <v>1547</v>
      </c>
      <c r="C88" s="411" t="s">
        <v>474</v>
      </c>
      <c r="D88" s="411" t="s">
        <v>441</v>
      </c>
      <c r="E88" s="243">
        <v>7.0629999999999997</v>
      </c>
      <c r="F88" s="284">
        <v>7.0629999999999997</v>
      </c>
      <c r="G88" s="243">
        <v>5.6870000000000003</v>
      </c>
      <c r="H88" s="403" t="s">
        <v>1142</v>
      </c>
      <c r="I88" s="409" t="s">
        <v>47</v>
      </c>
      <c r="J88" s="411" t="s">
        <v>1324</v>
      </c>
      <c r="K88" s="243">
        <v>7.0629999999999997</v>
      </c>
      <c r="L88" s="243">
        <v>7.0629999999999997</v>
      </c>
      <c r="M88" s="243">
        <f t="shared" si="1"/>
        <v>0</v>
      </c>
      <c r="N88" s="328" t="s">
        <v>1615</v>
      </c>
      <c r="O88" s="409" t="s">
        <v>47</v>
      </c>
      <c r="P88" s="411" t="s">
        <v>1620</v>
      </c>
      <c r="Q88" s="411" t="s">
        <v>1548</v>
      </c>
      <c r="R88" s="186" t="s">
        <v>451</v>
      </c>
      <c r="S88" s="242" t="s">
        <v>1</v>
      </c>
      <c r="T88" s="192" t="s">
        <v>452</v>
      </c>
      <c r="U88" s="164" t="s">
        <v>901</v>
      </c>
      <c r="V88" s="165"/>
      <c r="W88" s="166" t="s">
        <v>882</v>
      </c>
      <c r="X88" s="382">
        <v>85</v>
      </c>
      <c r="Y88" s="166" t="s">
        <v>882</v>
      </c>
      <c r="Z88" s="383"/>
      <c r="AA88" s="164"/>
      <c r="AB88" s="165"/>
      <c r="AC88" s="166" t="s">
        <v>882</v>
      </c>
      <c r="AD88" s="382"/>
      <c r="AE88" s="166" t="s">
        <v>882</v>
      </c>
      <c r="AF88" s="383"/>
      <c r="AG88" s="164"/>
      <c r="AH88" s="165"/>
      <c r="AI88" s="166" t="s">
        <v>882</v>
      </c>
      <c r="AJ88" s="382"/>
      <c r="AK88" s="166" t="s">
        <v>882</v>
      </c>
      <c r="AL88" s="383"/>
      <c r="AM88" s="191"/>
      <c r="AN88" s="171" t="s">
        <v>389</v>
      </c>
      <c r="AO88" s="189" t="s">
        <v>66</v>
      </c>
      <c r="AP88" s="189"/>
      <c r="AQ88" s="190"/>
    </row>
    <row r="89" spans="1:43" ht="22.5" x14ac:dyDescent="0.15">
      <c r="A89" s="388"/>
      <c r="B89" s="412"/>
      <c r="C89" s="412"/>
      <c r="D89" s="412"/>
      <c r="E89" s="243">
        <v>689.79100000000005</v>
      </c>
      <c r="F89" s="284">
        <v>689.79100000000005</v>
      </c>
      <c r="G89" s="243">
        <v>670.72</v>
      </c>
      <c r="H89" s="404"/>
      <c r="I89" s="410"/>
      <c r="J89" s="412"/>
      <c r="K89" s="243">
        <v>689.79100000000005</v>
      </c>
      <c r="L89" s="243">
        <v>689.79100000000005</v>
      </c>
      <c r="M89" s="243">
        <f t="shared" si="1"/>
        <v>0</v>
      </c>
      <c r="N89" s="328" t="s">
        <v>1617</v>
      </c>
      <c r="O89" s="410"/>
      <c r="P89" s="412"/>
      <c r="Q89" s="412"/>
      <c r="R89" s="186" t="s">
        <v>451</v>
      </c>
      <c r="S89" s="242" t="s">
        <v>433</v>
      </c>
      <c r="T89" s="192" t="s">
        <v>436</v>
      </c>
      <c r="U89" s="164"/>
      <c r="V89" s="165"/>
      <c r="W89" s="166" t="s">
        <v>882</v>
      </c>
      <c r="X89" s="382"/>
      <c r="Y89" s="166" t="s">
        <v>882</v>
      </c>
      <c r="Z89" s="383"/>
      <c r="AA89" s="164"/>
      <c r="AB89" s="165"/>
      <c r="AC89" s="166" t="s">
        <v>882</v>
      </c>
      <c r="AD89" s="382"/>
      <c r="AE89" s="166" t="s">
        <v>882</v>
      </c>
      <c r="AF89" s="383"/>
      <c r="AG89" s="164"/>
      <c r="AH89" s="165"/>
      <c r="AI89" s="166" t="s">
        <v>882</v>
      </c>
      <c r="AJ89" s="382"/>
      <c r="AK89" s="166" t="s">
        <v>882</v>
      </c>
      <c r="AL89" s="383"/>
      <c r="AM89" s="191"/>
      <c r="AN89" s="171" t="str">
        <f>AN88</f>
        <v>平成３０年度対象</v>
      </c>
      <c r="AO89" s="189" t="str">
        <f>AO88</f>
        <v>○</v>
      </c>
      <c r="AP89" s="189"/>
      <c r="AQ89" s="190"/>
    </row>
    <row r="90" spans="1:43" ht="124.5" customHeight="1" x14ac:dyDescent="0.15">
      <c r="A90" s="282">
        <v>76</v>
      </c>
      <c r="B90" s="193" t="s">
        <v>899</v>
      </c>
      <c r="C90" s="193" t="s">
        <v>522</v>
      </c>
      <c r="D90" s="193" t="s">
        <v>420</v>
      </c>
      <c r="E90" s="243">
        <v>850</v>
      </c>
      <c r="F90" s="284">
        <v>850</v>
      </c>
      <c r="G90" s="243">
        <v>767.44299999999998</v>
      </c>
      <c r="H90" s="322" t="s">
        <v>1464</v>
      </c>
      <c r="I90" s="239" t="s">
        <v>47</v>
      </c>
      <c r="J90" s="240" t="s">
        <v>1486</v>
      </c>
      <c r="K90" s="243">
        <v>809.50199999999995</v>
      </c>
      <c r="L90" s="243">
        <v>809.50199999999995</v>
      </c>
      <c r="M90" s="243">
        <f t="shared" si="1"/>
        <v>0</v>
      </c>
      <c r="N90" s="328" t="s">
        <v>1615</v>
      </c>
      <c r="O90" s="241" t="s">
        <v>47</v>
      </c>
      <c r="P90" s="193" t="s">
        <v>1551</v>
      </c>
      <c r="Q90" s="186" t="s">
        <v>1553</v>
      </c>
      <c r="R90" s="186" t="s">
        <v>429</v>
      </c>
      <c r="S90" s="242" t="s">
        <v>1</v>
      </c>
      <c r="T90" s="192" t="s">
        <v>435</v>
      </c>
      <c r="U90" s="164" t="s">
        <v>901</v>
      </c>
      <c r="V90" s="165"/>
      <c r="W90" s="166" t="s">
        <v>882</v>
      </c>
      <c r="X90" s="382">
        <v>88</v>
      </c>
      <c r="Y90" s="166" t="s">
        <v>882</v>
      </c>
      <c r="Z90" s="383"/>
      <c r="AA90" s="164"/>
      <c r="AB90" s="165"/>
      <c r="AC90" s="166" t="s">
        <v>882</v>
      </c>
      <c r="AD90" s="382"/>
      <c r="AE90" s="166" t="s">
        <v>882</v>
      </c>
      <c r="AF90" s="383"/>
      <c r="AG90" s="164"/>
      <c r="AH90" s="165"/>
      <c r="AI90" s="166" t="s">
        <v>882</v>
      </c>
      <c r="AJ90" s="382"/>
      <c r="AK90" s="166" t="s">
        <v>882</v>
      </c>
      <c r="AL90" s="383"/>
      <c r="AM90" s="191"/>
      <c r="AN90" s="171" t="s">
        <v>58</v>
      </c>
      <c r="AO90" s="189" t="s">
        <v>66</v>
      </c>
      <c r="AP90" s="189"/>
      <c r="AQ90" s="190"/>
    </row>
    <row r="91" spans="1:43" ht="56.25" x14ac:dyDescent="0.15">
      <c r="A91" s="282">
        <v>77</v>
      </c>
      <c r="B91" s="193" t="s">
        <v>1059</v>
      </c>
      <c r="C91" s="193" t="s">
        <v>505</v>
      </c>
      <c r="D91" s="193" t="s">
        <v>1061</v>
      </c>
      <c r="E91" s="243">
        <v>1950</v>
      </c>
      <c r="F91" s="284">
        <v>1422.848</v>
      </c>
      <c r="G91" s="243">
        <v>1399.6189999999999</v>
      </c>
      <c r="H91" s="293" t="s">
        <v>1190</v>
      </c>
      <c r="I91" s="239" t="s">
        <v>47</v>
      </c>
      <c r="J91" s="240" t="s">
        <v>1325</v>
      </c>
      <c r="K91" s="243">
        <v>2000</v>
      </c>
      <c r="L91" s="243">
        <v>2000</v>
      </c>
      <c r="M91" s="243">
        <f t="shared" si="1"/>
        <v>0</v>
      </c>
      <c r="N91" s="328" t="s">
        <v>882</v>
      </c>
      <c r="O91" s="241" t="s">
        <v>47</v>
      </c>
      <c r="P91" s="193" t="s">
        <v>1867</v>
      </c>
      <c r="Q91" s="186" t="s">
        <v>1027</v>
      </c>
      <c r="R91" s="186" t="s">
        <v>499</v>
      </c>
      <c r="S91" s="242" t="s">
        <v>433</v>
      </c>
      <c r="T91" s="192" t="s">
        <v>436</v>
      </c>
      <c r="U91" s="164" t="s">
        <v>901</v>
      </c>
      <c r="V91" s="165" t="s">
        <v>1019</v>
      </c>
      <c r="W91" s="166" t="s">
        <v>882</v>
      </c>
      <c r="X91" s="382">
        <v>1</v>
      </c>
      <c r="Y91" s="166" t="s">
        <v>882</v>
      </c>
      <c r="Z91" s="383"/>
      <c r="AA91" s="164"/>
      <c r="AB91" s="165"/>
      <c r="AC91" s="166" t="s">
        <v>882</v>
      </c>
      <c r="AD91" s="382"/>
      <c r="AE91" s="166" t="s">
        <v>882</v>
      </c>
      <c r="AF91" s="383"/>
      <c r="AG91" s="164"/>
      <c r="AH91" s="165"/>
      <c r="AI91" s="166" t="s">
        <v>882</v>
      </c>
      <c r="AJ91" s="382"/>
      <c r="AK91" s="166" t="s">
        <v>882</v>
      </c>
      <c r="AL91" s="383"/>
      <c r="AM91" s="191"/>
      <c r="AN91" s="171" t="s">
        <v>56</v>
      </c>
      <c r="AO91" s="189"/>
      <c r="AP91" s="189" t="s">
        <v>66</v>
      </c>
      <c r="AQ91" s="190"/>
    </row>
    <row r="92" spans="1:43" ht="67.5" x14ac:dyDescent="0.15">
      <c r="A92" s="282">
        <v>78</v>
      </c>
      <c r="B92" s="193" t="s">
        <v>1793</v>
      </c>
      <c r="C92" s="193" t="s">
        <v>505</v>
      </c>
      <c r="D92" s="193" t="s">
        <v>1061</v>
      </c>
      <c r="E92" s="243">
        <v>17000</v>
      </c>
      <c r="F92" s="284">
        <v>5883</v>
      </c>
      <c r="G92" s="243">
        <v>3437</v>
      </c>
      <c r="H92" s="322" t="s">
        <v>1390</v>
      </c>
      <c r="I92" s="239" t="s">
        <v>47</v>
      </c>
      <c r="J92" s="240" t="s">
        <v>1429</v>
      </c>
      <c r="K92" s="243">
        <v>5000</v>
      </c>
      <c r="L92" s="243">
        <v>16450</v>
      </c>
      <c r="M92" s="243">
        <f t="shared" si="1"/>
        <v>11450</v>
      </c>
      <c r="N92" s="328" t="s">
        <v>882</v>
      </c>
      <c r="O92" s="241" t="s">
        <v>47</v>
      </c>
      <c r="P92" s="193" t="s">
        <v>1868</v>
      </c>
      <c r="Q92" s="186" t="s">
        <v>1934</v>
      </c>
      <c r="R92" s="186" t="s">
        <v>429</v>
      </c>
      <c r="S92" s="242" t="s">
        <v>433</v>
      </c>
      <c r="T92" s="192" t="s">
        <v>436</v>
      </c>
      <c r="U92" s="164" t="s">
        <v>901</v>
      </c>
      <c r="V92" s="165" t="s">
        <v>1019</v>
      </c>
      <c r="W92" s="166" t="s">
        <v>882</v>
      </c>
      <c r="X92" s="382">
        <v>2</v>
      </c>
      <c r="Y92" s="166" t="s">
        <v>882</v>
      </c>
      <c r="Z92" s="383"/>
      <c r="AA92" s="164"/>
      <c r="AB92" s="165"/>
      <c r="AC92" s="166" t="s">
        <v>882</v>
      </c>
      <c r="AD92" s="382"/>
      <c r="AE92" s="166" t="s">
        <v>882</v>
      </c>
      <c r="AF92" s="383"/>
      <c r="AG92" s="164"/>
      <c r="AH92" s="165"/>
      <c r="AI92" s="166" t="s">
        <v>882</v>
      </c>
      <c r="AJ92" s="382"/>
      <c r="AK92" s="166" t="s">
        <v>882</v>
      </c>
      <c r="AL92" s="383"/>
      <c r="AM92" s="191"/>
      <c r="AN92" s="171" t="s">
        <v>56</v>
      </c>
      <c r="AO92" s="189" t="s">
        <v>1066</v>
      </c>
      <c r="AP92" s="189" t="s">
        <v>66</v>
      </c>
      <c r="AQ92" s="190"/>
    </row>
    <row r="93" spans="1:43" ht="294.75" customHeight="1" x14ac:dyDescent="0.15">
      <c r="A93" s="282">
        <v>79</v>
      </c>
      <c r="B93" s="193" t="s">
        <v>1060</v>
      </c>
      <c r="C93" s="193" t="s">
        <v>505</v>
      </c>
      <c r="D93" s="193" t="s">
        <v>1061</v>
      </c>
      <c r="E93" s="243">
        <v>1000</v>
      </c>
      <c r="F93" s="284">
        <v>1000</v>
      </c>
      <c r="G93" s="243">
        <v>557</v>
      </c>
      <c r="H93" s="293" t="s">
        <v>1513</v>
      </c>
      <c r="I93" s="239" t="s">
        <v>1128</v>
      </c>
      <c r="J93" s="240" t="s">
        <v>1530</v>
      </c>
      <c r="K93" s="243">
        <v>1200</v>
      </c>
      <c r="L93" s="243">
        <v>1800</v>
      </c>
      <c r="M93" s="243">
        <f t="shared" si="1"/>
        <v>600</v>
      </c>
      <c r="N93" s="328" t="s">
        <v>882</v>
      </c>
      <c r="O93" s="241" t="s">
        <v>47</v>
      </c>
      <c r="P93" s="193" t="s">
        <v>1869</v>
      </c>
      <c r="Q93" s="186" t="s">
        <v>1064</v>
      </c>
      <c r="R93" s="186" t="s">
        <v>1065</v>
      </c>
      <c r="S93" s="242" t="s">
        <v>433</v>
      </c>
      <c r="T93" s="192" t="s">
        <v>436</v>
      </c>
      <c r="U93" s="164" t="s">
        <v>901</v>
      </c>
      <c r="V93" s="165" t="s">
        <v>1019</v>
      </c>
      <c r="W93" s="166" t="s">
        <v>882</v>
      </c>
      <c r="X93" s="382">
        <v>3</v>
      </c>
      <c r="Y93" s="166" t="s">
        <v>882</v>
      </c>
      <c r="Z93" s="383"/>
      <c r="AA93" s="164"/>
      <c r="AB93" s="165"/>
      <c r="AC93" s="166" t="s">
        <v>882</v>
      </c>
      <c r="AD93" s="382"/>
      <c r="AE93" s="166" t="s">
        <v>882</v>
      </c>
      <c r="AF93" s="383"/>
      <c r="AG93" s="164"/>
      <c r="AH93" s="165"/>
      <c r="AI93" s="166" t="s">
        <v>882</v>
      </c>
      <c r="AJ93" s="382"/>
      <c r="AK93" s="166" t="s">
        <v>882</v>
      </c>
      <c r="AL93" s="383"/>
      <c r="AM93" s="191"/>
      <c r="AN93" s="171" t="s">
        <v>56</v>
      </c>
      <c r="AO93" s="189" t="s">
        <v>66</v>
      </c>
      <c r="AP93" s="189" t="s">
        <v>66</v>
      </c>
      <c r="AQ93" s="190"/>
    </row>
    <row r="94" spans="1:43" ht="90" x14ac:dyDescent="0.15">
      <c r="A94" s="282">
        <v>80</v>
      </c>
      <c r="B94" s="193" t="s">
        <v>506</v>
      </c>
      <c r="C94" s="193" t="s">
        <v>505</v>
      </c>
      <c r="D94" s="193" t="s">
        <v>1794</v>
      </c>
      <c r="E94" s="243">
        <v>2965</v>
      </c>
      <c r="F94" s="284">
        <v>2965</v>
      </c>
      <c r="G94" s="243">
        <v>2941.7499320000002</v>
      </c>
      <c r="H94" s="322" t="s">
        <v>1453</v>
      </c>
      <c r="I94" s="239" t="s">
        <v>1128</v>
      </c>
      <c r="J94" s="240" t="s">
        <v>1795</v>
      </c>
      <c r="K94" s="243">
        <v>2965</v>
      </c>
      <c r="L94" s="243">
        <v>2965</v>
      </c>
      <c r="M94" s="243">
        <f t="shared" si="1"/>
        <v>0</v>
      </c>
      <c r="N94" s="328" t="s">
        <v>882</v>
      </c>
      <c r="O94" s="241" t="s">
        <v>1559</v>
      </c>
      <c r="P94" s="193" t="s">
        <v>1870</v>
      </c>
      <c r="Q94" s="186"/>
      <c r="R94" s="186" t="s">
        <v>510</v>
      </c>
      <c r="S94" s="242" t="s">
        <v>433</v>
      </c>
      <c r="T94" s="192" t="s">
        <v>436</v>
      </c>
      <c r="U94" s="164" t="s">
        <v>901</v>
      </c>
      <c r="V94" s="165" t="s">
        <v>1019</v>
      </c>
      <c r="W94" s="166" t="s">
        <v>882</v>
      </c>
      <c r="X94" s="382">
        <v>4</v>
      </c>
      <c r="Y94" s="166" t="s">
        <v>882</v>
      </c>
      <c r="Z94" s="383"/>
      <c r="AA94" s="164"/>
      <c r="AB94" s="165"/>
      <c r="AC94" s="166" t="s">
        <v>882</v>
      </c>
      <c r="AD94" s="382"/>
      <c r="AE94" s="166" t="s">
        <v>882</v>
      </c>
      <c r="AF94" s="383"/>
      <c r="AG94" s="164"/>
      <c r="AH94" s="165"/>
      <c r="AI94" s="166" t="s">
        <v>882</v>
      </c>
      <c r="AJ94" s="382"/>
      <c r="AK94" s="166" t="s">
        <v>882</v>
      </c>
      <c r="AL94" s="383"/>
      <c r="AM94" s="191"/>
      <c r="AN94" s="171" t="s">
        <v>57</v>
      </c>
      <c r="AO94" s="189" t="s">
        <v>66</v>
      </c>
      <c r="AP94" s="189" t="s">
        <v>66</v>
      </c>
      <c r="AQ94" s="190"/>
    </row>
    <row r="95" spans="1:43" ht="202.5" x14ac:dyDescent="0.15">
      <c r="A95" s="282">
        <v>81</v>
      </c>
      <c r="B95" s="193" t="s">
        <v>1796</v>
      </c>
      <c r="C95" s="193" t="s">
        <v>505</v>
      </c>
      <c r="D95" s="193" t="s">
        <v>1061</v>
      </c>
      <c r="E95" s="243">
        <v>1800</v>
      </c>
      <c r="F95" s="284">
        <v>1800</v>
      </c>
      <c r="G95" s="243">
        <v>881</v>
      </c>
      <c r="H95" s="322" t="s">
        <v>1487</v>
      </c>
      <c r="I95" s="239" t="s">
        <v>47</v>
      </c>
      <c r="J95" s="240" t="s">
        <v>1488</v>
      </c>
      <c r="K95" s="243">
        <v>1800</v>
      </c>
      <c r="L95" s="243">
        <v>4000</v>
      </c>
      <c r="M95" s="243">
        <f t="shared" si="1"/>
        <v>2200</v>
      </c>
      <c r="N95" s="328" t="s">
        <v>882</v>
      </c>
      <c r="O95" s="241" t="s">
        <v>47</v>
      </c>
      <c r="P95" s="193" t="s">
        <v>1871</v>
      </c>
      <c r="Q95" s="186"/>
      <c r="R95" s="186" t="s">
        <v>429</v>
      </c>
      <c r="S95" s="242" t="s">
        <v>433</v>
      </c>
      <c r="T95" s="192" t="s">
        <v>436</v>
      </c>
      <c r="U95" s="164" t="s">
        <v>901</v>
      </c>
      <c r="V95" s="165" t="s">
        <v>1019</v>
      </c>
      <c r="W95" s="166" t="s">
        <v>882</v>
      </c>
      <c r="X95" s="382">
        <v>5</v>
      </c>
      <c r="Y95" s="166" t="s">
        <v>882</v>
      </c>
      <c r="Z95" s="383"/>
      <c r="AA95" s="164"/>
      <c r="AB95" s="165"/>
      <c r="AC95" s="166" t="s">
        <v>882</v>
      </c>
      <c r="AD95" s="382"/>
      <c r="AE95" s="166" t="s">
        <v>882</v>
      </c>
      <c r="AF95" s="383"/>
      <c r="AG95" s="164"/>
      <c r="AH95" s="165"/>
      <c r="AI95" s="166" t="s">
        <v>882</v>
      </c>
      <c r="AJ95" s="382"/>
      <c r="AK95" s="166" t="s">
        <v>882</v>
      </c>
      <c r="AL95" s="383"/>
      <c r="AM95" s="191"/>
      <c r="AN95" s="171" t="s">
        <v>56</v>
      </c>
      <c r="AO95" s="189" t="s">
        <v>66</v>
      </c>
      <c r="AP95" s="189"/>
      <c r="AQ95" s="190"/>
    </row>
    <row r="96" spans="1:43" ht="89.25" customHeight="1" x14ac:dyDescent="0.15">
      <c r="A96" s="282">
        <v>82</v>
      </c>
      <c r="B96" s="193" t="s">
        <v>507</v>
      </c>
      <c r="C96" s="193" t="s">
        <v>505</v>
      </c>
      <c r="D96" s="193" t="s">
        <v>1023</v>
      </c>
      <c r="E96" s="243">
        <v>500</v>
      </c>
      <c r="F96" s="284">
        <v>311.31405999999998</v>
      </c>
      <c r="G96" s="243">
        <v>78.883921000000001</v>
      </c>
      <c r="H96" s="293" t="s">
        <v>1191</v>
      </c>
      <c r="I96" s="239" t="s">
        <v>47</v>
      </c>
      <c r="J96" s="240" t="s">
        <v>1797</v>
      </c>
      <c r="K96" s="243">
        <v>400</v>
      </c>
      <c r="L96" s="243">
        <v>350</v>
      </c>
      <c r="M96" s="243">
        <f t="shared" si="1"/>
        <v>-50</v>
      </c>
      <c r="N96" s="328" t="s">
        <v>882</v>
      </c>
      <c r="O96" s="241" t="s">
        <v>47</v>
      </c>
      <c r="P96" s="193" t="s">
        <v>1872</v>
      </c>
      <c r="Q96" s="186"/>
      <c r="R96" s="186" t="s">
        <v>429</v>
      </c>
      <c r="S96" s="242" t="s">
        <v>433</v>
      </c>
      <c r="T96" s="192" t="s">
        <v>436</v>
      </c>
      <c r="U96" s="164" t="s">
        <v>901</v>
      </c>
      <c r="V96" s="165" t="s">
        <v>1019</v>
      </c>
      <c r="W96" s="166" t="s">
        <v>882</v>
      </c>
      <c r="X96" s="382">
        <v>6</v>
      </c>
      <c r="Y96" s="166" t="s">
        <v>882</v>
      </c>
      <c r="Z96" s="383"/>
      <c r="AA96" s="164"/>
      <c r="AB96" s="165"/>
      <c r="AC96" s="166" t="s">
        <v>882</v>
      </c>
      <c r="AD96" s="382"/>
      <c r="AE96" s="166" t="s">
        <v>882</v>
      </c>
      <c r="AF96" s="383"/>
      <c r="AG96" s="164"/>
      <c r="AH96" s="165"/>
      <c r="AI96" s="166" t="s">
        <v>882</v>
      </c>
      <c r="AJ96" s="382"/>
      <c r="AK96" s="166" t="s">
        <v>882</v>
      </c>
      <c r="AL96" s="383"/>
      <c r="AM96" s="191"/>
      <c r="AN96" s="171" t="s">
        <v>1085</v>
      </c>
      <c r="AO96" s="189" t="s">
        <v>66</v>
      </c>
      <c r="AP96" s="189"/>
      <c r="AQ96" s="190"/>
    </row>
    <row r="97" spans="1:44" ht="90" x14ac:dyDescent="0.15">
      <c r="A97" s="282">
        <v>83</v>
      </c>
      <c r="B97" s="193" t="s">
        <v>508</v>
      </c>
      <c r="C97" s="193" t="s">
        <v>505</v>
      </c>
      <c r="D97" s="193" t="s">
        <v>1062</v>
      </c>
      <c r="E97" s="243">
        <v>500</v>
      </c>
      <c r="F97" s="284">
        <v>500</v>
      </c>
      <c r="G97" s="243">
        <v>477.47066799999999</v>
      </c>
      <c r="H97" s="322" t="s">
        <v>1391</v>
      </c>
      <c r="I97" s="239" t="s">
        <v>1128</v>
      </c>
      <c r="J97" s="240" t="s">
        <v>1430</v>
      </c>
      <c r="K97" s="243">
        <v>500</v>
      </c>
      <c r="L97" s="243">
        <v>500</v>
      </c>
      <c r="M97" s="243">
        <f t="shared" si="1"/>
        <v>0</v>
      </c>
      <c r="N97" s="328" t="s">
        <v>882</v>
      </c>
      <c r="O97" s="241" t="s">
        <v>1603</v>
      </c>
      <c r="P97" s="193" t="s">
        <v>1873</v>
      </c>
      <c r="Q97" s="186"/>
      <c r="R97" s="186" t="s">
        <v>499</v>
      </c>
      <c r="S97" s="242" t="s">
        <v>433</v>
      </c>
      <c r="T97" s="192" t="s">
        <v>436</v>
      </c>
      <c r="U97" s="164" t="s">
        <v>901</v>
      </c>
      <c r="V97" s="165" t="s">
        <v>1019</v>
      </c>
      <c r="W97" s="166" t="s">
        <v>882</v>
      </c>
      <c r="X97" s="382">
        <v>7</v>
      </c>
      <c r="Y97" s="166" t="s">
        <v>882</v>
      </c>
      <c r="Z97" s="383"/>
      <c r="AA97" s="164"/>
      <c r="AB97" s="165"/>
      <c r="AC97" s="166" t="s">
        <v>882</v>
      </c>
      <c r="AD97" s="382"/>
      <c r="AE97" s="166" t="s">
        <v>882</v>
      </c>
      <c r="AF97" s="383"/>
      <c r="AG97" s="164"/>
      <c r="AH97" s="165"/>
      <c r="AI97" s="166" t="s">
        <v>882</v>
      </c>
      <c r="AJ97" s="382"/>
      <c r="AK97" s="166" t="s">
        <v>882</v>
      </c>
      <c r="AL97" s="383"/>
      <c r="AM97" s="191"/>
      <c r="AN97" s="171" t="s">
        <v>56</v>
      </c>
      <c r="AO97" s="189" t="s">
        <v>66</v>
      </c>
      <c r="AP97" s="189"/>
      <c r="AQ97" s="190"/>
    </row>
    <row r="98" spans="1:44" ht="56.25" x14ac:dyDescent="0.15">
      <c r="A98" s="282">
        <v>84</v>
      </c>
      <c r="B98" s="193" t="s">
        <v>509</v>
      </c>
      <c r="C98" s="193" t="s">
        <v>505</v>
      </c>
      <c r="D98" s="193" t="s">
        <v>420</v>
      </c>
      <c r="E98" s="243">
        <v>3140</v>
      </c>
      <c r="F98" s="284">
        <v>3140</v>
      </c>
      <c r="G98" s="243">
        <v>1355</v>
      </c>
      <c r="H98" s="293" t="s">
        <v>1514</v>
      </c>
      <c r="I98" s="239" t="s">
        <v>47</v>
      </c>
      <c r="J98" s="240" t="s">
        <v>1531</v>
      </c>
      <c r="K98" s="243">
        <v>2583.3449999999998</v>
      </c>
      <c r="L98" s="243">
        <v>2696.422</v>
      </c>
      <c r="M98" s="243">
        <f t="shared" si="1"/>
        <v>113.07700000000023</v>
      </c>
      <c r="N98" s="328" t="s">
        <v>882</v>
      </c>
      <c r="O98" s="241" t="s">
        <v>47</v>
      </c>
      <c r="P98" s="193" t="s">
        <v>1874</v>
      </c>
      <c r="Q98" s="186"/>
      <c r="R98" s="186" t="s">
        <v>429</v>
      </c>
      <c r="S98" s="242" t="s">
        <v>433</v>
      </c>
      <c r="T98" s="192" t="s">
        <v>436</v>
      </c>
      <c r="U98" s="164" t="s">
        <v>901</v>
      </c>
      <c r="V98" s="165" t="s">
        <v>1019</v>
      </c>
      <c r="W98" s="166" t="s">
        <v>882</v>
      </c>
      <c r="X98" s="382">
        <v>8</v>
      </c>
      <c r="Y98" s="166" t="s">
        <v>882</v>
      </c>
      <c r="Z98" s="383"/>
      <c r="AA98" s="164"/>
      <c r="AB98" s="165"/>
      <c r="AC98" s="166" t="s">
        <v>882</v>
      </c>
      <c r="AD98" s="382"/>
      <c r="AE98" s="166" t="s">
        <v>882</v>
      </c>
      <c r="AF98" s="383"/>
      <c r="AG98" s="164"/>
      <c r="AH98" s="165"/>
      <c r="AI98" s="166" t="s">
        <v>882</v>
      </c>
      <c r="AJ98" s="382"/>
      <c r="AK98" s="166" t="s">
        <v>882</v>
      </c>
      <c r="AL98" s="383"/>
      <c r="AM98" s="191"/>
      <c r="AN98" s="171" t="s">
        <v>56</v>
      </c>
      <c r="AO98" s="189"/>
      <c r="AP98" s="189"/>
      <c r="AQ98" s="190"/>
    </row>
    <row r="99" spans="1:44" ht="106.5" customHeight="1" x14ac:dyDescent="0.15">
      <c r="A99" s="282">
        <v>85</v>
      </c>
      <c r="B99" s="193" t="s">
        <v>511</v>
      </c>
      <c r="C99" s="193" t="s">
        <v>505</v>
      </c>
      <c r="D99" s="193" t="s">
        <v>1063</v>
      </c>
      <c r="E99" s="243">
        <v>330</v>
      </c>
      <c r="F99" s="284">
        <v>330</v>
      </c>
      <c r="G99" s="243">
        <v>324</v>
      </c>
      <c r="H99" s="322" t="s">
        <v>1435</v>
      </c>
      <c r="I99" s="239" t="s">
        <v>1152</v>
      </c>
      <c r="J99" s="240" t="s">
        <v>1454</v>
      </c>
      <c r="K99" s="243">
        <v>49.091000000000001</v>
      </c>
      <c r="L99" s="243">
        <v>0</v>
      </c>
      <c r="M99" s="243">
        <f t="shared" si="1"/>
        <v>-49.091000000000001</v>
      </c>
      <c r="N99" s="328" t="s">
        <v>882</v>
      </c>
      <c r="O99" s="241" t="s">
        <v>1579</v>
      </c>
      <c r="P99" s="193" t="s">
        <v>1875</v>
      </c>
      <c r="Q99" s="186"/>
      <c r="R99" s="186" t="s">
        <v>429</v>
      </c>
      <c r="S99" s="242" t="s">
        <v>433</v>
      </c>
      <c r="T99" s="192" t="s">
        <v>436</v>
      </c>
      <c r="U99" s="164" t="s">
        <v>901</v>
      </c>
      <c r="V99" s="165" t="s">
        <v>1019</v>
      </c>
      <c r="W99" s="166" t="s">
        <v>882</v>
      </c>
      <c r="X99" s="382">
        <v>9</v>
      </c>
      <c r="Y99" s="166" t="s">
        <v>882</v>
      </c>
      <c r="Z99" s="383"/>
      <c r="AA99" s="164"/>
      <c r="AB99" s="165"/>
      <c r="AC99" s="166" t="s">
        <v>882</v>
      </c>
      <c r="AD99" s="382"/>
      <c r="AE99" s="166" t="s">
        <v>882</v>
      </c>
      <c r="AF99" s="383"/>
      <c r="AG99" s="164"/>
      <c r="AH99" s="165"/>
      <c r="AI99" s="166" t="s">
        <v>882</v>
      </c>
      <c r="AJ99" s="382"/>
      <c r="AK99" s="166" t="s">
        <v>882</v>
      </c>
      <c r="AL99" s="383"/>
      <c r="AM99" s="191"/>
      <c r="AN99" s="171" t="s">
        <v>57</v>
      </c>
      <c r="AO99" s="189"/>
      <c r="AP99" s="189" t="s">
        <v>66</v>
      </c>
      <c r="AQ99" s="190"/>
    </row>
    <row r="100" spans="1:44" ht="70.5" customHeight="1" x14ac:dyDescent="0.15">
      <c r="A100" s="282">
        <v>86</v>
      </c>
      <c r="B100" s="193" t="s">
        <v>512</v>
      </c>
      <c r="C100" s="193" t="s">
        <v>505</v>
      </c>
      <c r="D100" s="193" t="s">
        <v>1115</v>
      </c>
      <c r="E100" s="243">
        <v>782</v>
      </c>
      <c r="F100" s="284">
        <v>322.923</v>
      </c>
      <c r="G100" s="243">
        <v>289.87599999999998</v>
      </c>
      <c r="H100" s="322" t="s">
        <v>1465</v>
      </c>
      <c r="I100" s="239" t="s">
        <v>1128</v>
      </c>
      <c r="J100" s="240" t="s">
        <v>1489</v>
      </c>
      <c r="K100" s="243">
        <v>800</v>
      </c>
      <c r="L100" s="243">
        <v>1490</v>
      </c>
      <c r="M100" s="243">
        <f t="shared" si="1"/>
        <v>690</v>
      </c>
      <c r="N100" s="328" t="s">
        <v>882</v>
      </c>
      <c r="O100" s="241" t="s">
        <v>1559</v>
      </c>
      <c r="P100" s="193" t="s">
        <v>1876</v>
      </c>
      <c r="Q100" s="186"/>
      <c r="R100" s="186" t="s">
        <v>429</v>
      </c>
      <c r="S100" s="242" t="s">
        <v>433</v>
      </c>
      <c r="T100" s="192" t="s">
        <v>436</v>
      </c>
      <c r="U100" s="164" t="s">
        <v>901</v>
      </c>
      <c r="V100" s="165" t="s">
        <v>1019</v>
      </c>
      <c r="W100" s="166" t="s">
        <v>882</v>
      </c>
      <c r="X100" s="382">
        <v>10</v>
      </c>
      <c r="Y100" s="166" t="s">
        <v>882</v>
      </c>
      <c r="Z100" s="383"/>
      <c r="AA100" s="164"/>
      <c r="AB100" s="165"/>
      <c r="AC100" s="166" t="s">
        <v>882</v>
      </c>
      <c r="AD100" s="382"/>
      <c r="AE100" s="166" t="s">
        <v>882</v>
      </c>
      <c r="AF100" s="383"/>
      <c r="AG100" s="164"/>
      <c r="AH100" s="165"/>
      <c r="AI100" s="166" t="s">
        <v>882</v>
      </c>
      <c r="AJ100" s="382"/>
      <c r="AK100" s="166" t="s">
        <v>882</v>
      </c>
      <c r="AL100" s="383"/>
      <c r="AM100" s="191"/>
      <c r="AN100" s="171" t="s">
        <v>56</v>
      </c>
      <c r="AO100" s="189"/>
      <c r="AP100" s="189" t="s">
        <v>66</v>
      </c>
      <c r="AQ100" s="190"/>
    </row>
    <row r="101" spans="1:44" s="132" customFormat="1" ht="46.5" customHeight="1" x14ac:dyDescent="0.15">
      <c r="A101" s="282">
        <v>87</v>
      </c>
      <c r="B101" s="193" t="s">
        <v>1067</v>
      </c>
      <c r="C101" s="193" t="s">
        <v>1068</v>
      </c>
      <c r="D101" s="193" t="s">
        <v>1069</v>
      </c>
      <c r="E101" s="243">
        <v>4450</v>
      </c>
      <c r="F101" s="284">
        <v>4488.8972289124304</v>
      </c>
      <c r="G101" s="243">
        <v>3624.4939205384999</v>
      </c>
      <c r="H101" s="293" t="s">
        <v>1142</v>
      </c>
      <c r="I101" s="241" t="s">
        <v>1128</v>
      </c>
      <c r="J101" s="193" t="s">
        <v>1326</v>
      </c>
      <c r="K101" s="243">
        <v>4450</v>
      </c>
      <c r="L101" s="243">
        <v>6450</v>
      </c>
      <c r="M101" s="243">
        <f t="shared" si="1"/>
        <v>2000</v>
      </c>
      <c r="N101" s="328" t="s">
        <v>882</v>
      </c>
      <c r="O101" s="241" t="s">
        <v>1603</v>
      </c>
      <c r="P101" s="193" t="s">
        <v>1877</v>
      </c>
      <c r="Q101" s="186" t="s">
        <v>1083</v>
      </c>
      <c r="R101" s="186" t="s">
        <v>429</v>
      </c>
      <c r="S101" s="242" t="s">
        <v>433</v>
      </c>
      <c r="T101" s="192" t="s">
        <v>436</v>
      </c>
      <c r="U101" s="164" t="s">
        <v>901</v>
      </c>
      <c r="V101" s="165"/>
      <c r="W101" s="166" t="s">
        <v>882</v>
      </c>
      <c r="X101" s="382">
        <v>37</v>
      </c>
      <c r="Y101" s="166" t="s">
        <v>882</v>
      </c>
      <c r="Z101" s="383"/>
      <c r="AA101" s="164"/>
      <c r="AB101" s="165"/>
      <c r="AC101" s="166" t="s">
        <v>882</v>
      </c>
      <c r="AD101" s="382"/>
      <c r="AE101" s="166" t="s">
        <v>882</v>
      </c>
      <c r="AF101" s="383"/>
      <c r="AG101" s="164"/>
      <c r="AH101" s="165"/>
      <c r="AI101" s="166" t="s">
        <v>882</v>
      </c>
      <c r="AJ101" s="382"/>
      <c r="AK101" s="166" t="s">
        <v>882</v>
      </c>
      <c r="AL101" s="383"/>
      <c r="AM101" s="191"/>
      <c r="AN101" s="171" t="s">
        <v>389</v>
      </c>
      <c r="AO101" s="189"/>
      <c r="AP101" s="189" t="s">
        <v>66</v>
      </c>
      <c r="AQ101" s="190"/>
      <c r="AR101" s="271"/>
    </row>
    <row r="102" spans="1:44" s="132" customFormat="1" ht="87" customHeight="1" x14ac:dyDescent="0.15">
      <c r="A102" s="282">
        <v>88</v>
      </c>
      <c r="B102" s="193" t="s">
        <v>1070</v>
      </c>
      <c r="C102" s="193" t="s">
        <v>505</v>
      </c>
      <c r="D102" s="193" t="s">
        <v>1063</v>
      </c>
      <c r="E102" s="243">
        <v>8000</v>
      </c>
      <c r="F102" s="284" t="s">
        <v>882</v>
      </c>
      <c r="G102" s="243" t="s">
        <v>882</v>
      </c>
      <c r="H102" s="293" t="s">
        <v>1192</v>
      </c>
      <c r="I102" s="239" t="s">
        <v>1152</v>
      </c>
      <c r="J102" s="240" t="s">
        <v>1336</v>
      </c>
      <c r="K102" s="243">
        <v>0</v>
      </c>
      <c r="L102" s="243">
        <v>0</v>
      </c>
      <c r="M102" s="243">
        <f t="shared" si="1"/>
        <v>0</v>
      </c>
      <c r="N102" s="328" t="s">
        <v>882</v>
      </c>
      <c r="O102" s="241" t="s">
        <v>1579</v>
      </c>
      <c r="P102" s="193" t="s">
        <v>1878</v>
      </c>
      <c r="Q102" s="186" t="s">
        <v>1024</v>
      </c>
      <c r="R102" s="186" t="s">
        <v>490</v>
      </c>
      <c r="S102" s="242" t="s">
        <v>433</v>
      </c>
      <c r="T102" s="192" t="s">
        <v>436</v>
      </c>
      <c r="U102" s="164"/>
      <c r="V102" s="165"/>
      <c r="W102" s="166"/>
      <c r="X102" s="382"/>
      <c r="Y102" s="166"/>
      <c r="Z102" s="383"/>
      <c r="AA102" s="164"/>
      <c r="AB102" s="165"/>
      <c r="AC102" s="166"/>
      <c r="AD102" s="382"/>
      <c r="AE102" s="166"/>
      <c r="AF102" s="383"/>
      <c r="AG102" s="164"/>
      <c r="AH102" s="165"/>
      <c r="AI102" s="166"/>
      <c r="AJ102" s="382"/>
      <c r="AK102" s="166"/>
      <c r="AL102" s="383"/>
      <c r="AM102" s="191"/>
      <c r="AN102" s="171" t="s">
        <v>57</v>
      </c>
      <c r="AO102" s="189" t="s">
        <v>66</v>
      </c>
      <c r="AP102" s="189" t="s">
        <v>66</v>
      </c>
      <c r="AQ102" s="190"/>
      <c r="AR102" s="270"/>
    </row>
    <row r="103" spans="1:44" s="132" customFormat="1" ht="332.25" customHeight="1" x14ac:dyDescent="0.15">
      <c r="A103" s="282">
        <v>89</v>
      </c>
      <c r="B103" s="193" t="s">
        <v>1071</v>
      </c>
      <c r="C103" s="193" t="s">
        <v>505</v>
      </c>
      <c r="D103" s="193" t="s">
        <v>1072</v>
      </c>
      <c r="E103" s="243">
        <v>1000</v>
      </c>
      <c r="F103" s="284" t="s">
        <v>1428</v>
      </c>
      <c r="G103" s="243" t="s">
        <v>882</v>
      </c>
      <c r="H103" s="322" t="s">
        <v>1392</v>
      </c>
      <c r="I103" s="239" t="s">
        <v>47</v>
      </c>
      <c r="J103" s="240" t="s">
        <v>1431</v>
      </c>
      <c r="K103" s="243">
        <v>1800</v>
      </c>
      <c r="L103" s="243">
        <v>1800</v>
      </c>
      <c r="M103" s="243">
        <f t="shared" si="1"/>
        <v>0</v>
      </c>
      <c r="N103" s="328" t="s">
        <v>882</v>
      </c>
      <c r="O103" s="241" t="s">
        <v>47</v>
      </c>
      <c r="P103" s="193" t="s">
        <v>1879</v>
      </c>
      <c r="Q103" s="186" t="s">
        <v>1024</v>
      </c>
      <c r="R103" s="186" t="s">
        <v>429</v>
      </c>
      <c r="S103" s="242" t="s">
        <v>433</v>
      </c>
      <c r="T103" s="192" t="s">
        <v>436</v>
      </c>
      <c r="U103" s="164" t="s">
        <v>901</v>
      </c>
      <c r="V103" s="165" t="s">
        <v>400</v>
      </c>
      <c r="W103" s="166" t="s">
        <v>882</v>
      </c>
      <c r="X103" s="382">
        <v>3</v>
      </c>
      <c r="Y103" s="166"/>
      <c r="Z103" s="383"/>
      <c r="AA103" s="164"/>
      <c r="AB103" s="165"/>
      <c r="AC103" s="166"/>
      <c r="AD103" s="382"/>
      <c r="AE103" s="166"/>
      <c r="AF103" s="383"/>
      <c r="AG103" s="164"/>
      <c r="AH103" s="165"/>
      <c r="AI103" s="166"/>
      <c r="AJ103" s="382"/>
      <c r="AK103" s="166"/>
      <c r="AL103" s="383"/>
      <c r="AM103" s="191"/>
      <c r="AN103" s="171" t="s">
        <v>56</v>
      </c>
      <c r="AO103" s="189" t="s">
        <v>66</v>
      </c>
      <c r="AP103" s="189" t="s">
        <v>66</v>
      </c>
      <c r="AQ103" s="190"/>
      <c r="AR103" s="270"/>
    </row>
    <row r="104" spans="1:44" s="132" customFormat="1" ht="46.5" customHeight="1" x14ac:dyDescent="0.15">
      <c r="A104" s="282">
        <v>90</v>
      </c>
      <c r="B104" s="193" t="s">
        <v>1073</v>
      </c>
      <c r="C104" s="193" t="s">
        <v>505</v>
      </c>
      <c r="D104" s="193" t="s">
        <v>462</v>
      </c>
      <c r="E104" s="251">
        <v>4500</v>
      </c>
      <c r="F104" s="284" t="s">
        <v>882</v>
      </c>
      <c r="G104" s="243" t="s">
        <v>882</v>
      </c>
      <c r="H104" s="293" t="s">
        <v>1515</v>
      </c>
      <c r="I104" s="239" t="s">
        <v>1152</v>
      </c>
      <c r="J104" s="240" t="s">
        <v>1532</v>
      </c>
      <c r="K104" s="243">
        <v>0</v>
      </c>
      <c r="L104" s="243">
        <v>0</v>
      </c>
      <c r="M104" s="243">
        <f t="shared" si="1"/>
        <v>0</v>
      </c>
      <c r="N104" s="328" t="s">
        <v>882</v>
      </c>
      <c r="O104" s="241" t="s">
        <v>1603</v>
      </c>
      <c r="P104" s="193" t="s">
        <v>1880</v>
      </c>
      <c r="Q104" s="186" t="s">
        <v>1024</v>
      </c>
      <c r="R104" s="186" t="s">
        <v>429</v>
      </c>
      <c r="S104" s="242" t="s">
        <v>433</v>
      </c>
      <c r="T104" s="192" t="s">
        <v>1074</v>
      </c>
      <c r="U104" s="164"/>
      <c r="V104" s="165"/>
      <c r="W104" s="166"/>
      <c r="X104" s="382"/>
      <c r="Y104" s="166"/>
      <c r="Z104" s="383"/>
      <c r="AA104" s="164"/>
      <c r="AB104" s="165"/>
      <c r="AC104" s="166"/>
      <c r="AD104" s="382"/>
      <c r="AE104" s="166"/>
      <c r="AF104" s="383"/>
      <c r="AG104" s="164"/>
      <c r="AH104" s="165"/>
      <c r="AI104" s="166"/>
      <c r="AJ104" s="382"/>
      <c r="AK104" s="166"/>
      <c r="AL104" s="383"/>
      <c r="AM104" s="191"/>
      <c r="AN104" s="171" t="s">
        <v>56</v>
      </c>
      <c r="AO104" s="189"/>
      <c r="AP104" s="189" t="s">
        <v>66</v>
      </c>
      <c r="AQ104" s="190"/>
      <c r="AR104" s="270"/>
    </row>
    <row r="105" spans="1:44" s="132" customFormat="1" ht="67.5" x14ac:dyDescent="0.15">
      <c r="A105" s="282">
        <v>91</v>
      </c>
      <c r="B105" s="193" t="s">
        <v>909</v>
      </c>
      <c r="C105" s="193" t="s">
        <v>1063</v>
      </c>
      <c r="D105" s="193" t="s">
        <v>1023</v>
      </c>
      <c r="E105" s="243">
        <v>7600</v>
      </c>
      <c r="F105" s="284" t="s">
        <v>882</v>
      </c>
      <c r="G105" s="243" t="s">
        <v>882</v>
      </c>
      <c r="H105" s="322" t="s">
        <v>1436</v>
      </c>
      <c r="I105" s="239" t="s">
        <v>47</v>
      </c>
      <c r="J105" s="240" t="s">
        <v>1457</v>
      </c>
      <c r="K105" s="243">
        <v>4300</v>
      </c>
      <c r="L105" s="243">
        <v>10800</v>
      </c>
      <c r="M105" s="243">
        <f t="shared" si="1"/>
        <v>6500</v>
      </c>
      <c r="N105" s="328" t="s">
        <v>882</v>
      </c>
      <c r="O105" s="241" t="s">
        <v>47</v>
      </c>
      <c r="P105" s="193" t="s">
        <v>1881</v>
      </c>
      <c r="Q105" s="186" t="s">
        <v>1024</v>
      </c>
      <c r="R105" s="186" t="s">
        <v>479</v>
      </c>
      <c r="S105" s="242" t="s">
        <v>433</v>
      </c>
      <c r="T105" s="192" t="s">
        <v>436</v>
      </c>
      <c r="U105" s="164" t="s">
        <v>901</v>
      </c>
      <c r="V105" s="165" t="s">
        <v>400</v>
      </c>
      <c r="W105" s="166" t="s">
        <v>882</v>
      </c>
      <c r="X105" s="382">
        <v>10</v>
      </c>
      <c r="Y105" s="166"/>
      <c r="Z105" s="383"/>
      <c r="AA105" s="164"/>
      <c r="AB105" s="165"/>
      <c r="AC105" s="166"/>
      <c r="AD105" s="382"/>
      <c r="AE105" s="166"/>
      <c r="AF105" s="383"/>
      <c r="AG105" s="164"/>
      <c r="AH105" s="165"/>
      <c r="AI105" s="166"/>
      <c r="AJ105" s="382"/>
      <c r="AK105" s="166"/>
      <c r="AL105" s="383"/>
      <c r="AM105" s="191"/>
      <c r="AN105" s="171" t="s">
        <v>56</v>
      </c>
      <c r="AO105" s="189"/>
      <c r="AP105" s="189" t="s">
        <v>66</v>
      </c>
      <c r="AQ105" s="190"/>
      <c r="AR105" s="270"/>
    </row>
    <row r="106" spans="1:44" s="132" customFormat="1" ht="118.5" customHeight="1" x14ac:dyDescent="0.15">
      <c r="A106" s="282">
        <v>92</v>
      </c>
      <c r="B106" s="193" t="s">
        <v>1799</v>
      </c>
      <c r="C106" s="193" t="s">
        <v>505</v>
      </c>
      <c r="D106" s="193" t="s">
        <v>1072</v>
      </c>
      <c r="E106" s="243">
        <v>5500</v>
      </c>
      <c r="F106" s="284">
        <v>10.8</v>
      </c>
      <c r="G106" s="243">
        <v>10.8</v>
      </c>
      <c r="H106" s="322" t="s">
        <v>1466</v>
      </c>
      <c r="I106" s="239" t="s">
        <v>47</v>
      </c>
      <c r="J106" s="240" t="s">
        <v>1490</v>
      </c>
      <c r="K106" s="243">
        <v>5000</v>
      </c>
      <c r="L106" s="243">
        <v>10000</v>
      </c>
      <c r="M106" s="243">
        <f t="shared" si="1"/>
        <v>5000</v>
      </c>
      <c r="N106" s="328" t="s">
        <v>882</v>
      </c>
      <c r="O106" s="241" t="s">
        <v>47</v>
      </c>
      <c r="P106" s="193" t="s">
        <v>1882</v>
      </c>
      <c r="Q106" s="186" t="s">
        <v>1933</v>
      </c>
      <c r="R106" s="186" t="s">
        <v>912</v>
      </c>
      <c r="S106" s="242" t="s">
        <v>433</v>
      </c>
      <c r="T106" s="192" t="s">
        <v>436</v>
      </c>
      <c r="U106" s="164" t="s">
        <v>901</v>
      </c>
      <c r="V106" s="165" t="s">
        <v>400</v>
      </c>
      <c r="W106" s="166" t="s">
        <v>882</v>
      </c>
      <c r="X106" s="382">
        <v>11</v>
      </c>
      <c r="Y106" s="166"/>
      <c r="Z106" s="383"/>
      <c r="AA106" s="164"/>
      <c r="AB106" s="165"/>
      <c r="AC106" s="166"/>
      <c r="AD106" s="382"/>
      <c r="AE106" s="166"/>
      <c r="AF106" s="383"/>
      <c r="AG106" s="164"/>
      <c r="AH106" s="165"/>
      <c r="AI106" s="166"/>
      <c r="AJ106" s="382"/>
      <c r="AK106" s="166"/>
      <c r="AL106" s="383"/>
      <c r="AM106" s="191"/>
      <c r="AN106" s="171" t="s">
        <v>56</v>
      </c>
      <c r="AO106" s="189"/>
      <c r="AP106" s="189" t="s">
        <v>66</v>
      </c>
      <c r="AQ106" s="190"/>
      <c r="AR106" s="270"/>
    </row>
    <row r="107" spans="1:44" s="132" customFormat="1" ht="211.5" customHeight="1" x14ac:dyDescent="0.15">
      <c r="A107" s="282">
        <v>93</v>
      </c>
      <c r="B107" s="193" t="s">
        <v>1798</v>
      </c>
      <c r="C107" s="193" t="s">
        <v>505</v>
      </c>
      <c r="D107" s="193" t="s">
        <v>1023</v>
      </c>
      <c r="E107" s="243">
        <v>2500</v>
      </c>
      <c r="F107" s="284" t="s">
        <v>882</v>
      </c>
      <c r="G107" s="243" t="s">
        <v>882</v>
      </c>
      <c r="H107" s="322" t="s">
        <v>1393</v>
      </c>
      <c r="I107" s="239" t="s">
        <v>1128</v>
      </c>
      <c r="J107" s="240" t="s">
        <v>1432</v>
      </c>
      <c r="K107" s="243">
        <v>1200</v>
      </c>
      <c r="L107" s="243">
        <v>2850</v>
      </c>
      <c r="M107" s="243">
        <f t="shared" si="1"/>
        <v>1650</v>
      </c>
      <c r="N107" s="328" t="s">
        <v>882</v>
      </c>
      <c r="O107" s="241" t="s">
        <v>1559</v>
      </c>
      <c r="P107" s="193" t="s">
        <v>1883</v>
      </c>
      <c r="Q107" s="186" t="s">
        <v>1932</v>
      </c>
      <c r="R107" s="186" t="s">
        <v>914</v>
      </c>
      <c r="S107" s="242" t="s">
        <v>433</v>
      </c>
      <c r="T107" s="192" t="s">
        <v>436</v>
      </c>
      <c r="U107" s="164" t="s">
        <v>901</v>
      </c>
      <c r="V107" s="165" t="s">
        <v>400</v>
      </c>
      <c r="W107" s="166" t="s">
        <v>882</v>
      </c>
      <c r="X107" s="382">
        <v>13</v>
      </c>
      <c r="Y107" s="166"/>
      <c r="Z107" s="383"/>
      <c r="AA107" s="164"/>
      <c r="AB107" s="165"/>
      <c r="AC107" s="166"/>
      <c r="AD107" s="382"/>
      <c r="AE107" s="166"/>
      <c r="AF107" s="383"/>
      <c r="AG107" s="164"/>
      <c r="AH107" s="165"/>
      <c r="AI107" s="166"/>
      <c r="AJ107" s="382"/>
      <c r="AK107" s="166"/>
      <c r="AL107" s="383"/>
      <c r="AM107" s="191"/>
      <c r="AN107" s="171" t="s">
        <v>56</v>
      </c>
      <c r="AO107" s="189" t="s">
        <v>66</v>
      </c>
      <c r="AP107" s="189" t="s">
        <v>66</v>
      </c>
      <c r="AQ107" s="190"/>
      <c r="AR107" s="270"/>
    </row>
    <row r="108" spans="1:44" ht="21.6" customHeight="1" x14ac:dyDescent="0.15">
      <c r="A108" s="272"/>
      <c r="B108" s="273" t="s">
        <v>523</v>
      </c>
      <c r="C108" s="273"/>
      <c r="D108" s="273"/>
      <c r="E108" s="274"/>
      <c r="F108" s="274"/>
      <c r="G108" s="274"/>
      <c r="H108" s="294"/>
      <c r="I108" s="275"/>
      <c r="J108" s="276"/>
      <c r="K108" s="274"/>
      <c r="L108" s="274"/>
      <c r="M108" s="274"/>
      <c r="N108" s="329"/>
      <c r="O108" s="277"/>
      <c r="P108" s="273"/>
      <c r="Q108" s="273"/>
      <c r="R108" s="273"/>
      <c r="S108" s="278"/>
      <c r="T108" s="278"/>
      <c r="U108" s="279"/>
      <c r="V108" s="279"/>
      <c r="W108" s="279"/>
      <c r="X108" s="279"/>
      <c r="Y108" s="279"/>
      <c r="Z108" s="279"/>
      <c r="AA108" s="279"/>
      <c r="AB108" s="279"/>
      <c r="AC108" s="279"/>
      <c r="AD108" s="279"/>
      <c r="AE108" s="279"/>
      <c r="AF108" s="279"/>
      <c r="AG108" s="279"/>
      <c r="AH108" s="279"/>
      <c r="AI108" s="279"/>
      <c r="AJ108" s="279"/>
      <c r="AK108" s="279"/>
      <c r="AL108" s="279"/>
      <c r="AM108" s="279"/>
      <c r="AN108" s="279"/>
      <c r="AO108" s="200"/>
      <c r="AP108" s="200"/>
      <c r="AQ108" s="201"/>
    </row>
    <row r="109" spans="1:44" ht="56.25" x14ac:dyDescent="0.15">
      <c r="A109" s="282">
        <v>94</v>
      </c>
      <c r="B109" s="193" t="s">
        <v>900</v>
      </c>
      <c r="C109" s="193" t="s">
        <v>524</v>
      </c>
      <c r="D109" s="193" t="s">
        <v>420</v>
      </c>
      <c r="E109" s="243">
        <v>312.05700000000002</v>
      </c>
      <c r="F109" s="284">
        <v>301.959</v>
      </c>
      <c r="G109" s="243">
        <v>266.68299999999999</v>
      </c>
      <c r="H109" s="293" t="s">
        <v>1142</v>
      </c>
      <c r="I109" s="241" t="s">
        <v>47</v>
      </c>
      <c r="J109" s="193" t="s">
        <v>1368</v>
      </c>
      <c r="K109" s="243">
        <v>307.39699999999999</v>
      </c>
      <c r="L109" s="243">
        <v>298.08800000000002</v>
      </c>
      <c r="M109" s="243">
        <f t="shared" ref="M109:M119" si="2">L109-K109</f>
        <v>-9.3089999999999691</v>
      </c>
      <c r="N109" s="328" t="s">
        <v>882</v>
      </c>
      <c r="O109" s="241" t="s">
        <v>47</v>
      </c>
      <c r="P109" s="193" t="s">
        <v>1621</v>
      </c>
      <c r="Q109" s="186"/>
      <c r="R109" s="186" t="s">
        <v>464</v>
      </c>
      <c r="S109" s="242" t="s">
        <v>1</v>
      </c>
      <c r="T109" s="192" t="s">
        <v>535</v>
      </c>
      <c r="U109" s="164" t="s">
        <v>901</v>
      </c>
      <c r="V109" s="165"/>
      <c r="W109" s="166" t="s">
        <v>882</v>
      </c>
      <c r="X109" s="382">
        <v>89</v>
      </c>
      <c r="Y109" s="166" t="s">
        <v>882</v>
      </c>
      <c r="Z109" s="383"/>
      <c r="AA109" s="164"/>
      <c r="AB109" s="165"/>
      <c r="AC109" s="166" t="s">
        <v>882</v>
      </c>
      <c r="AD109" s="382"/>
      <c r="AE109" s="166" t="s">
        <v>882</v>
      </c>
      <c r="AF109" s="383"/>
      <c r="AG109" s="164"/>
      <c r="AH109" s="165"/>
      <c r="AI109" s="166" t="s">
        <v>882</v>
      </c>
      <c r="AJ109" s="382"/>
      <c r="AK109" s="166" t="s">
        <v>882</v>
      </c>
      <c r="AL109" s="383"/>
      <c r="AM109" s="191"/>
      <c r="AN109" s="171" t="s">
        <v>902</v>
      </c>
      <c r="AO109" s="189" t="s">
        <v>66</v>
      </c>
      <c r="AP109" s="189"/>
      <c r="AQ109" s="190"/>
    </row>
    <row r="110" spans="1:44" ht="69" customHeight="1" x14ac:dyDescent="0.15">
      <c r="A110" s="282">
        <v>95</v>
      </c>
      <c r="B110" s="193" t="s">
        <v>525</v>
      </c>
      <c r="C110" s="193" t="s">
        <v>526</v>
      </c>
      <c r="D110" s="193" t="s">
        <v>420</v>
      </c>
      <c r="E110" s="243">
        <v>101.10599999999999</v>
      </c>
      <c r="F110" s="284">
        <v>101.10599999999999</v>
      </c>
      <c r="G110" s="243">
        <v>101.10599999999999</v>
      </c>
      <c r="H110" s="293" t="s">
        <v>1142</v>
      </c>
      <c r="I110" s="241" t="s">
        <v>47</v>
      </c>
      <c r="J110" s="193" t="s">
        <v>1369</v>
      </c>
      <c r="K110" s="243">
        <v>99.462000000000003</v>
      </c>
      <c r="L110" s="243">
        <v>119.548</v>
      </c>
      <c r="M110" s="243">
        <f t="shared" si="2"/>
        <v>20.085999999999999</v>
      </c>
      <c r="N110" s="328" t="s">
        <v>882</v>
      </c>
      <c r="O110" s="241" t="s">
        <v>47</v>
      </c>
      <c r="P110" s="193" t="s">
        <v>1622</v>
      </c>
      <c r="Q110" s="186"/>
      <c r="R110" s="186" t="s">
        <v>428</v>
      </c>
      <c r="S110" s="242" t="s">
        <v>430</v>
      </c>
      <c r="T110" s="192" t="s">
        <v>535</v>
      </c>
      <c r="U110" s="164" t="s">
        <v>901</v>
      </c>
      <c r="V110" s="165"/>
      <c r="W110" s="166" t="s">
        <v>93</v>
      </c>
      <c r="X110" s="382">
        <v>90</v>
      </c>
      <c r="Y110" s="166" t="s">
        <v>93</v>
      </c>
      <c r="Z110" s="383"/>
      <c r="AA110" s="164"/>
      <c r="AB110" s="165"/>
      <c r="AC110" s="166" t="s">
        <v>93</v>
      </c>
      <c r="AD110" s="382"/>
      <c r="AE110" s="166" t="s">
        <v>93</v>
      </c>
      <c r="AF110" s="383"/>
      <c r="AG110" s="164"/>
      <c r="AH110" s="165"/>
      <c r="AI110" s="166" t="s">
        <v>93</v>
      </c>
      <c r="AJ110" s="382"/>
      <c r="AK110" s="166" t="s">
        <v>93</v>
      </c>
      <c r="AL110" s="383"/>
      <c r="AM110" s="191"/>
      <c r="AN110" s="171" t="s">
        <v>437</v>
      </c>
      <c r="AO110" s="189"/>
      <c r="AP110" s="189" t="s">
        <v>66</v>
      </c>
      <c r="AQ110" s="190"/>
    </row>
    <row r="111" spans="1:44" ht="69" customHeight="1" x14ac:dyDescent="0.15">
      <c r="A111" s="282">
        <v>96</v>
      </c>
      <c r="B111" s="193" t="s">
        <v>527</v>
      </c>
      <c r="C111" s="193" t="s">
        <v>528</v>
      </c>
      <c r="D111" s="193" t="s">
        <v>420</v>
      </c>
      <c r="E111" s="243">
        <v>176.73</v>
      </c>
      <c r="F111" s="284">
        <v>176.73</v>
      </c>
      <c r="G111" s="243">
        <v>176.73</v>
      </c>
      <c r="H111" s="293" t="s">
        <v>1142</v>
      </c>
      <c r="I111" s="241" t="s">
        <v>47</v>
      </c>
      <c r="J111" s="193" t="s">
        <v>1375</v>
      </c>
      <c r="K111" s="243">
        <v>177.459</v>
      </c>
      <c r="L111" s="243">
        <v>177.459</v>
      </c>
      <c r="M111" s="243">
        <f t="shared" si="2"/>
        <v>0</v>
      </c>
      <c r="N111" s="328" t="s">
        <v>882</v>
      </c>
      <c r="O111" s="241" t="s">
        <v>47</v>
      </c>
      <c r="P111" s="193" t="s">
        <v>1623</v>
      </c>
      <c r="Q111" s="186"/>
      <c r="R111" s="186" t="s">
        <v>428</v>
      </c>
      <c r="S111" s="242" t="s">
        <v>430</v>
      </c>
      <c r="T111" s="192" t="s">
        <v>535</v>
      </c>
      <c r="U111" s="164" t="s">
        <v>901</v>
      </c>
      <c r="V111" s="165"/>
      <c r="W111" s="166" t="s">
        <v>93</v>
      </c>
      <c r="X111" s="382">
        <v>91</v>
      </c>
      <c r="Y111" s="166" t="s">
        <v>93</v>
      </c>
      <c r="Z111" s="383"/>
      <c r="AA111" s="164"/>
      <c r="AB111" s="165"/>
      <c r="AC111" s="166" t="s">
        <v>93</v>
      </c>
      <c r="AD111" s="382"/>
      <c r="AE111" s="166" t="s">
        <v>93</v>
      </c>
      <c r="AF111" s="383"/>
      <c r="AG111" s="164"/>
      <c r="AH111" s="165"/>
      <c r="AI111" s="166" t="s">
        <v>93</v>
      </c>
      <c r="AJ111" s="382"/>
      <c r="AK111" s="166" t="s">
        <v>93</v>
      </c>
      <c r="AL111" s="383"/>
      <c r="AM111" s="191"/>
      <c r="AN111" s="171" t="s">
        <v>389</v>
      </c>
      <c r="AO111" s="189"/>
      <c r="AP111" s="189" t="s">
        <v>66</v>
      </c>
      <c r="AQ111" s="190"/>
    </row>
    <row r="112" spans="1:44" ht="67.5" x14ac:dyDescent="0.15">
      <c r="A112" s="282">
        <v>97</v>
      </c>
      <c r="B112" s="193" t="s">
        <v>529</v>
      </c>
      <c r="C112" s="193" t="s">
        <v>424</v>
      </c>
      <c r="D112" s="193" t="s">
        <v>420</v>
      </c>
      <c r="E112" s="243">
        <v>287.11099999999999</v>
      </c>
      <c r="F112" s="284">
        <v>287.11099999999999</v>
      </c>
      <c r="G112" s="243">
        <v>287.11099999999999</v>
      </c>
      <c r="H112" s="322" t="s">
        <v>1394</v>
      </c>
      <c r="I112" s="239" t="s">
        <v>47</v>
      </c>
      <c r="J112" s="240" t="s">
        <v>1415</v>
      </c>
      <c r="K112" s="243">
        <v>232.8</v>
      </c>
      <c r="L112" s="243">
        <v>252.8</v>
      </c>
      <c r="M112" s="243">
        <f t="shared" si="2"/>
        <v>20</v>
      </c>
      <c r="N112" s="328" t="s">
        <v>882</v>
      </c>
      <c r="O112" s="241" t="s">
        <v>47</v>
      </c>
      <c r="P112" s="193" t="s">
        <v>1552</v>
      </c>
      <c r="Q112" s="186"/>
      <c r="R112" s="186" t="s">
        <v>428</v>
      </c>
      <c r="S112" s="242" t="s">
        <v>430</v>
      </c>
      <c r="T112" s="192" t="s">
        <v>535</v>
      </c>
      <c r="U112" s="164" t="s">
        <v>901</v>
      </c>
      <c r="V112" s="165"/>
      <c r="W112" s="166" t="s">
        <v>93</v>
      </c>
      <c r="X112" s="382">
        <v>92</v>
      </c>
      <c r="Y112" s="166" t="s">
        <v>93</v>
      </c>
      <c r="Z112" s="383"/>
      <c r="AA112" s="164"/>
      <c r="AB112" s="165"/>
      <c r="AC112" s="166" t="s">
        <v>93</v>
      </c>
      <c r="AD112" s="382"/>
      <c r="AE112" s="166" t="s">
        <v>93</v>
      </c>
      <c r="AF112" s="383"/>
      <c r="AG112" s="164"/>
      <c r="AH112" s="165"/>
      <c r="AI112" s="166" t="s">
        <v>93</v>
      </c>
      <c r="AJ112" s="382"/>
      <c r="AK112" s="166" t="s">
        <v>93</v>
      </c>
      <c r="AL112" s="383"/>
      <c r="AM112" s="191"/>
      <c r="AN112" s="171" t="s">
        <v>58</v>
      </c>
      <c r="AO112" s="189"/>
      <c r="AP112" s="189" t="s">
        <v>66</v>
      </c>
      <c r="AQ112" s="190"/>
    </row>
    <row r="113" spans="1:43" ht="45" x14ac:dyDescent="0.15">
      <c r="A113" s="282">
        <v>98</v>
      </c>
      <c r="B113" s="193" t="s">
        <v>530</v>
      </c>
      <c r="C113" s="193" t="s">
        <v>531</v>
      </c>
      <c r="D113" s="193" t="s">
        <v>420</v>
      </c>
      <c r="E113" s="243">
        <v>21.154</v>
      </c>
      <c r="F113" s="284">
        <v>21.154</v>
      </c>
      <c r="G113" s="243">
        <v>12.976000000000001</v>
      </c>
      <c r="H113" s="293" t="s">
        <v>1142</v>
      </c>
      <c r="I113" s="241" t="s">
        <v>47</v>
      </c>
      <c r="J113" s="193" t="s">
        <v>1370</v>
      </c>
      <c r="K113" s="243">
        <v>19.709</v>
      </c>
      <c r="L113" s="243">
        <v>19.457000000000001</v>
      </c>
      <c r="M113" s="243">
        <f t="shared" si="2"/>
        <v>-0.25199999999999889</v>
      </c>
      <c r="N113" s="328" t="s">
        <v>882</v>
      </c>
      <c r="O113" s="241" t="s">
        <v>47</v>
      </c>
      <c r="P113" s="193" t="s">
        <v>1552</v>
      </c>
      <c r="Q113" s="186"/>
      <c r="R113" s="186" t="s">
        <v>428</v>
      </c>
      <c r="S113" s="242" t="s">
        <v>430</v>
      </c>
      <c r="T113" s="192" t="s">
        <v>535</v>
      </c>
      <c r="U113" s="164" t="s">
        <v>901</v>
      </c>
      <c r="V113" s="165"/>
      <c r="W113" s="166" t="s">
        <v>93</v>
      </c>
      <c r="X113" s="382">
        <v>93</v>
      </c>
      <c r="Y113" s="166" t="s">
        <v>93</v>
      </c>
      <c r="Z113" s="383"/>
      <c r="AA113" s="164"/>
      <c r="AB113" s="165"/>
      <c r="AC113" s="166" t="s">
        <v>93</v>
      </c>
      <c r="AD113" s="382"/>
      <c r="AE113" s="166" t="s">
        <v>93</v>
      </c>
      <c r="AF113" s="383"/>
      <c r="AG113" s="164"/>
      <c r="AH113" s="165"/>
      <c r="AI113" s="166" t="s">
        <v>93</v>
      </c>
      <c r="AJ113" s="382"/>
      <c r="AK113" s="166" t="s">
        <v>93</v>
      </c>
      <c r="AL113" s="383"/>
      <c r="AM113" s="191"/>
      <c r="AN113" s="171" t="s">
        <v>438</v>
      </c>
      <c r="AO113" s="189"/>
      <c r="AP113" s="189" t="s">
        <v>66</v>
      </c>
      <c r="AQ113" s="190"/>
    </row>
    <row r="114" spans="1:43" ht="22.5" x14ac:dyDescent="0.15">
      <c r="A114" s="282">
        <v>99</v>
      </c>
      <c r="B114" s="193" t="s">
        <v>532</v>
      </c>
      <c r="C114" s="193" t="s">
        <v>426</v>
      </c>
      <c r="D114" s="193" t="s">
        <v>420</v>
      </c>
      <c r="E114" s="243">
        <v>133.834</v>
      </c>
      <c r="F114" s="284">
        <v>196.99200000000002</v>
      </c>
      <c r="G114" s="243">
        <v>131.155</v>
      </c>
      <c r="H114" s="293" t="s">
        <v>1516</v>
      </c>
      <c r="I114" s="239" t="s">
        <v>47</v>
      </c>
      <c r="J114" s="240" t="s">
        <v>1524</v>
      </c>
      <c r="K114" s="243">
        <v>187.24600000000001</v>
      </c>
      <c r="L114" s="243">
        <v>190.38200000000001</v>
      </c>
      <c r="M114" s="243">
        <f t="shared" si="2"/>
        <v>3.1359999999999957</v>
      </c>
      <c r="N114" s="328" t="s">
        <v>882</v>
      </c>
      <c r="O114" s="241" t="s">
        <v>47</v>
      </c>
      <c r="P114" s="193" t="s">
        <v>1549</v>
      </c>
      <c r="Q114" s="186"/>
      <c r="R114" s="186" t="s">
        <v>428</v>
      </c>
      <c r="S114" s="242" t="s">
        <v>430</v>
      </c>
      <c r="T114" s="192" t="s">
        <v>535</v>
      </c>
      <c r="U114" s="164" t="s">
        <v>901</v>
      </c>
      <c r="V114" s="165"/>
      <c r="W114" s="166" t="s">
        <v>93</v>
      </c>
      <c r="X114" s="382">
        <v>94</v>
      </c>
      <c r="Y114" s="166" t="s">
        <v>93</v>
      </c>
      <c r="Z114" s="383"/>
      <c r="AA114" s="164"/>
      <c r="AB114" s="165"/>
      <c r="AC114" s="166" t="s">
        <v>93</v>
      </c>
      <c r="AD114" s="382"/>
      <c r="AE114" s="166" t="s">
        <v>93</v>
      </c>
      <c r="AF114" s="383"/>
      <c r="AG114" s="164"/>
      <c r="AH114" s="165"/>
      <c r="AI114" s="166" t="s">
        <v>93</v>
      </c>
      <c r="AJ114" s="382"/>
      <c r="AK114" s="166" t="s">
        <v>93</v>
      </c>
      <c r="AL114" s="383"/>
      <c r="AM114" s="191"/>
      <c r="AN114" s="171" t="s">
        <v>58</v>
      </c>
      <c r="AO114" s="189" t="s">
        <v>66</v>
      </c>
      <c r="AP114" s="189"/>
      <c r="AQ114" s="190"/>
    </row>
    <row r="115" spans="1:43" ht="56.25" x14ac:dyDescent="0.15">
      <c r="A115" s="282">
        <v>100</v>
      </c>
      <c r="B115" s="193" t="s">
        <v>533</v>
      </c>
      <c r="C115" s="193" t="s">
        <v>419</v>
      </c>
      <c r="D115" s="193" t="s">
        <v>420</v>
      </c>
      <c r="E115" s="243">
        <v>458.75400000000002</v>
      </c>
      <c r="F115" s="284">
        <v>464.48400000000004</v>
      </c>
      <c r="G115" s="243">
        <v>392.577</v>
      </c>
      <c r="H115" s="293" t="s">
        <v>1142</v>
      </c>
      <c r="I115" s="241" t="s">
        <v>47</v>
      </c>
      <c r="J115" s="193" t="s">
        <v>1337</v>
      </c>
      <c r="K115" s="243">
        <v>467.24599999999998</v>
      </c>
      <c r="L115" s="243">
        <v>497.69099999999997</v>
      </c>
      <c r="M115" s="243">
        <f t="shared" si="2"/>
        <v>30.444999999999993</v>
      </c>
      <c r="N115" s="328" t="s">
        <v>882</v>
      </c>
      <c r="O115" s="241" t="s">
        <v>47</v>
      </c>
      <c r="P115" s="193" t="s">
        <v>1624</v>
      </c>
      <c r="Q115" s="186" t="s">
        <v>1554</v>
      </c>
      <c r="R115" s="186" t="s">
        <v>428</v>
      </c>
      <c r="S115" s="242" t="s">
        <v>430</v>
      </c>
      <c r="T115" s="192" t="s">
        <v>535</v>
      </c>
      <c r="U115" s="164" t="s">
        <v>901</v>
      </c>
      <c r="V115" s="165"/>
      <c r="W115" s="166" t="s">
        <v>93</v>
      </c>
      <c r="X115" s="382">
        <v>95</v>
      </c>
      <c r="Y115" s="166" t="s">
        <v>93</v>
      </c>
      <c r="Z115" s="383"/>
      <c r="AA115" s="164"/>
      <c r="AB115" s="165"/>
      <c r="AC115" s="166" t="s">
        <v>93</v>
      </c>
      <c r="AD115" s="382"/>
      <c r="AE115" s="166" t="s">
        <v>93</v>
      </c>
      <c r="AF115" s="383"/>
      <c r="AG115" s="164"/>
      <c r="AH115" s="165"/>
      <c r="AI115" s="166" t="s">
        <v>93</v>
      </c>
      <c r="AJ115" s="382"/>
      <c r="AK115" s="166" t="s">
        <v>93</v>
      </c>
      <c r="AL115" s="383"/>
      <c r="AM115" s="191"/>
      <c r="AN115" s="171" t="s">
        <v>902</v>
      </c>
      <c r="AO115" s="189" t="s">
        <v>66</v>
      </c>
      <c r="AP115" s="189"/>
      <c r="AQ115" s="190"/>
    </row>
    <row r="116" spans="1:43" ht="33.75" x14ac:dyDescent="0.15">
      <c r="A116" s="282">
        <v>101</v>
      </c>
      <c r="B116" s="193" t="s">
        <v>534</v>
      </c>
      <c r="C116" s="193" t="s">
        <v>495</v>
      </c>
      <c r="D116" s="193" t="s">
        <v>420</v>
      </c>
      <c r="E116" s="243">
        <v>24.224</v>
      </c>
      <c r="F116" s="284">
        <v>24.224</v>
      </c>
      <c r="G116" s="243">
        <v>24.224</v>
      </c>
      <c r="H116" s="293" t="s">
        <v>1142</v>
      </c>
      <c r="I116" s="241" t="s">
        <v>47</v>
      </c>
      <c r="J116" s="193" t="s">
        <v>1338</v>
      </c>
      <c r="K116" s="243">
        <v>23.783999999999999</v>
      </c>
      <c r="L116" s="243">
        <v>23.783999999999999</v>
      </c>
      <c r="M116" s="243">
        <f t="shared" si="2"/>
        <v>0</v>
      </c>
      <c r="N116" s="328" t="s">
        <v>882</v>
      </c>
      <c r="O116" s="241" t="s">
        <v>47</v>
      </c>
      <c r="P116" s="193" t="s">
        <v>1625</v>
      </c>
      <c r="Q116" s="186"/>
      <c r="R116" s="186" t="s">
        <v>428</v>
      </c>
      <c r="S116" s="242" t="s">
        <v>430</v>
      </c>
      <c r="T116" s="192" t="s">
        <v>535</v>
      </c>
      <c r="U116" s="164" t="s">
        <v>901</v>
      </c>
      <c r="V116" s="165"/>
      <c r="W116" s="166" t="s">
        <v>93</v>
      </c>
      <c r="X116" s="382">
        <v>96</v>
      </c>
      <c r="Y116" s="166" t="s">
        <v>93</v>
      </c>
      <c r="Z116" s="383"/>
      <c r="AA116" s="164"/>
      <c r="AB116" s="165"/>
      <c r="AC116" s="166" t="s">
        <v>93</v>
      </c>
      <c r="AD116" s="382"/>
      <c r="AE116" s="166" t="s">
        <v>93</v>
      </c>
      <c r="AF116" s="383"/>
      <c r="AG116" s="164"/>
      <c r="AH116" s="165"/>
      <c r="AI116" s="166" t="s">
        <v>93</v>
      </c>
      <c r="AJ116" s="382"/>
      <c r="AK116" s="166" t="s">
        <v>93</v>
      </c>
      <c r="AL116" s="383"/>
      <c r="AM116" s="191"/>
      <c r="AN116" s="171" t="s">
        <v>902</v>
      </c>
      <c r="AO116" s="189" t="s">
        <v>66</v>
      </c>
      <c r="AP116" s="189"/>
      <c r="AQ116" s="190"/>
    </row>
    <row r="117" spans="1:43" ht="33.75" x14ac:dyDescent="0.15">
      <c r="A117" s="282">
        <v>102</v>
      </c>
      <c r="B117" s="193" t="s">
        <v>536</v>
      </c>
      <c r="C117" s="193" t="s">
        <v>419</v>
      </c>
      <c r="D117" s="193" t="s">
        <v>420</v>
      </c>
      <c r="E117" s="243">
        <v>500</v>
      </c>
      <c r="F117" s="284">
        <v>500</v>
      </c>
      <c r="G117" s="243">
        <v>500</v>
      </c>
      <c r="H117" s="293" t="s">
        <v>1142</v>
      </c>
      <c r="I117" s="241" t="s">
        <v>47</v>
      </c>
      <c r="J117" s="193" t="s">
        <v>1376</v>
      </c>
      <c r="K117" s="243">
        <v>500</v>
      </c>
      <c r="L117" s="243">
        <v>500</v>
      </c>
      <c r="M117" s="243">
        <f t="shared" si="2"/>
        <v>0</v>
      </c>
      <c r="N117" s="328" t="s">
        <v>882</v>
      </c>
      <c r="O117" s="241" t="s">
        <v>47</v>
      </c>
      <c r="P117" s="193" t="s">
        <v>1626</v>
      </c>
      <c r="Q117" s="186"/>
      <c r="R117" s="186" t="s">
        <v>463</v>
      </c>
      <c r="S117" s="242" t="s">
        <v>430</v>
      </c>
      <c r="T117" s="192" t="s">
        <v>535</v>
      </c>
      <c r="U117" s="164" t="s">
        <v>901</v>
      </c>
      <c r="V117" s="165"/>
      <c r="W117" s="166" t="s">
        <v>93</v>
      </c>
      <c r="X117" s="382">
        <v>97</v>
      </c>
      <c r="Y117" s="166" t="s">
        <v>93</v>
      </c>
      <c r="Z117" s="383"/>
      <c r="AA117" s="164"/>
      <c r="AB117" s="165"/>
      <c r="AC117" s="166" t="s">
        <v>93</v>
      </c>
      <c r="AD117" s="382"/>
      <c r="AE117" s="166" t="s">
        <v>93</v>
      </c>
      <c r="AF117" s="383"/>
      <c r="AG117" s="164"/>
      <c r="AH117" s="165"/>
      <c r="AI117" s="166" t="s">
        <v>93</v>
      </c>
      <c r="AJ117" s="382"/>
      <c r="AK117" s="166" t="s">
        <v>93</v>
      </c>
      <c r="AL117" s="383"/>
      <c r="AM117" s="191"/>
      <c r="AN117" s="171" t="s">
        <v>437</v>
      </c>
      <c r="AO117" s="189"/>
      <c r="AP117" s="189" t="s">
        <v>66</v>
      </c>
      <c r="AQ117" s="190"/>
    </row>
    <row r="118" spans="1:43" ht="45" x14ac:dyDescent="0.15">
      <c r="A118" s="282">
        <v>103</v>
      </c>
      <c r="B118" s="193" t="s">
        <v>537</v>
      </c>
      <c r="C118" s="193" t="s">
        <v>424</v>
      </c>
      <c r="D118" s="193" t="s">
        <v>420</v>
      </c>
      <c r="E118" s="243">
        <v>209.76599999999999</v>
      </c>
      <c r="F118" s="284">
        <v>209.76599999999999</v>
      </c>
      <c r="G118" s="243">
        <v>209.76599999999999</v>
      </c>
      <c r="H118" s="293" t="s">
        <v>1142</v>
      </c>
      <c r="I118" s="241" t="s">
        <v>47</v>
      </c>
      <c r="J118" s="193" t="s">
        <v>1180</v>
      </c>
      <c r="K118" s="243">
        <v>205.952</v>
      </c>
      <c r="L118" s="243">
        <v>205.952</v>
      </c>
      <c r="M118" s="243">
        <f t="shared" si="2"/>
        <v>0</v>
      </c>
      <c r="N118" s="328" t="s">
        <v>882</v>
      </c>
      <c r="O118" s="241" t="s">
        <v>47</v>
      </c>
      <c r="P118" s="193" t="s">
        <v>1627</v>
      </c>
      <c r="Q118" s="186"/>
      <c r="R118" s="186" t="s">
        <v>463</v>
      </c>
      <c r="S118" s="242" t="s">
        <v>430</v>
      </c>
      <c r="T118" s="192" t="s">
        <v>535</v>
      </c>
      <c r="U118" s="164" t="s">
        <v>901</v>
      </c>
      <c r="V118" s="165"/>
      <c r="W118" s="166" t="s">
        <v>93</v>
      </c>
      <c r="X118" s="382">
        <v>98</v>
      </c>
      <c r="Y118" s="166" t="s">
        <v>93</v>
      </c>
      <c r="Z118" s="383"/>
      <c r="AA118" s="164"/>
      <c r="AB118" s="165"/>
      <c r="AC118" s="166" t="s">
        <v>93</v>
      </c>
      <c r="AD118" s="382"/>
      <c r="AE118" s="166" t="s">
        <v>93</v>
      </c>
      <c r="AF118" s="383"/>
      <c r="AG118" s="164"/>
      <c r="AH118" s="165"/>
      <c r="AI118" s="166" t="s">
        <v>93</v>
      </c>
      <c r="AJ118" s="382"/>
      <c r="AK118" s="166" t="s">
        <v>93</v>
      </c>
      <c r="AL118" s="383"/>
      <c r="AM118" s="191"/>
      <c r="AN118" s="171" t="s">
        <v>438</v>
      </c>
      <c r="AO118" s="189"/>
      <c r="AP118" s="189" t="s">
        <v>66</v>
      </c>
      <c r="AQ118" s="190"/>
    </row>
    <row r="119" spans="1:43" ht="45" x14ac:dyDescent="0.15">
      <c r="A119" s="282">
        <v>104</v>
      </c>
      <c r="B119" s="193" t="s">
        <v>538</v>
      </c>
      <c r="C119" s="193" t="s">
        <v>539</v>
      </c>
      <c r="D119" s="193" t="s">
        <v>420</v>
      </c>
      <c r="E119" s="243">
        <v>214.34800000000001</v>
      </c>
      <c r="F119" s="284">
        <v>214.34800000000001</v>
      </c>
      <c r="G119" s="243">
        <v>183.708</v>
      </c>
      <c r="H119" s="293" t="s">
        <v>1142</v>
      </c>
      <c r="I119" s="241" t="s">
        <v>47</v>
      </c>
      <c r="J119" s="193" t="s">
        <v>1339</v>
      </c>
      <c r="K119" s="243">
        <v>213.346</v>
      </c>
      <c r="L119" s="243">
        <v>213.51599999999999</v>
      </c>
      <c r="M119" s="243">
        <f t="shared" si="2"/>
        <v>0.16999999999998749</v>
      </c>
      <c r="N119" s="328" t="s">
        <v>882</v>
      </c>
      <c r="O119" s="241" t="s">
        <v>47</v>
      </c>
      <c r="P119" s="193" t="s">
        <v>1628</v>
      </c>
      <c r="Q119" s="186"/>
      <c r="R119" s="186" t="s">
        <v>463</v>
      </c>
      <c r="S119" s="242" t="s">
        <v>430</v>
      </c>
      <c r="T119" s="192" t="s">
        <v>540</v>
      </c>
      <c r="U119" s="164" t="s">
        <v>901</v>
      </c>
      <c r="V119" s="165"/>
      <c r="W119" s="166" t="s">
        <v>93</v>
      </c>
      <c r="X119" s="382">
        <v>99</v>
      </c>
      <c r="Y119" s="166" t="s">
        <v>93</v>
      </c>
      <c r="Z119" s="383"/>
      <c r="AA119" s="164"/>
      <c r="AB119" s="165"/>
      <c r="AC119" s="166" t="s">
        <v>93</v>
      </c>
      <c r="AD119" s="382"/>
      <c r="AE119" s="166" t="s">
        <v>93</v>
      </c>
      <c r="AF119" s="383"/>
      <c r="AG119" s="164"/>
      <c r="AH119" s="165"/>
      <c r="AI119" s="166" t="s">
        <v>93</v>
      </c>
      <c r="AJ119" s="382"/>
      <c r="AK119" s="166" t="s">
        <v>93</v>
      </c>
      <c r="AL119" s="383"/>
      <c r="AM119" s="191"/>
      <c r="AN119" s="171" t="s">
        <v>902</v>
      </c>
      <c r="AO119" s="189" t="s">
        <v>66</v>
      </c>
      <c r="AP119" s="189"/>
      <c r="AQ119" s="190"/>
    </row>
    <row r="120" spans="1:43" ht="21.6" customHeight="1" x14ac:dyDescent="0.15">
      <c r="A120" s="272"/>
      <c r="B120" s="273" t="s">
        <v>541</v>
      </c>
      <c r="C120" s="273"/>
      <c r="D120" s="273"/>
      <c r="E120" s="274"/>
      <c r="F120" s="274"/>
      <c r="G120" s="274"/>
      <c r="H120" s="294"/>
      <c r="I120" s="275"/>
      <c r="J120" s="276"/>
      <c r="K120" s="274"/>
      <c r="L120" s="274"/>
      <c r="M120" s="274"/>
      <c r="N120" s="329"/>
      <c r="O120" s="277"/>
      <c r="P120" s="273"/>
      <c r="Q120" s="273"/>
      <c r="R120" s="273"/>
      <c r="S120" s="278"/>
      <c r="T120" s="278"/>
      <c r="U120" s="279"/>
      <c r="V120" s="279"/>
      <c r="W120" s="279"/>
      <c r="X120" s="279"/>
      <c r="Y120" s="279"/>
      <c r="Z120" s="279"/>
      <c r="AA120" s="279"/>
      <c r="AB120" s="279"/>
      <c r="AC120" s="279"/>
      <c r="AD120" s="279"/>
      <c r="AE120" s="279"/>
      <c r="AF120" s="279"/>
      <c r="AG120" s="279"/>
      <c r="AH120" s="279"/>
      <c r="AI120" s="279"/>
      <c r="AJ120" s="279"/>
      <c r="AK120" s="279"/>
      <c r="AL120" s="279"/>
      <c r="AM120" s="279"/>
      <c r="AN120" s="279"/>
      <c r="AO120" s="200"/>
      <c r="AP120" s="200"/>
      <c r="AQ120" s="201"/>
    </row>
    <row r="121" spans="1:43" ht="101.25" x14ac:dyDescent="0.15">
      <c r="A121" s="282">
        <v>105</v>
      </c>
      <c r="B121" s="193" t="s">
        <v>542</v>
      </c>
      <c r="C121" s="193" t="s">
        <v>543</v>
      </c>
      <c r="D121" s="193" t="s">
        <v>420</v>
      </c>
      <c r="E121" s="243">
        <v>41.548000000000002</v>
      </c>
      <c r="F121" s="284">
        <v>41.548000000000002</v>
      </c>
      <c r="G121" s="243">
        <v>41.540774999999996</v>
      </c>
      <c r="H121" s="322" t="s">
        <v>1443</v>
      </c>
      <c r="I121" s="239" t="s">
        <v>47</v>
      </c>
      <c r="J121" s="240" t="s">
        <v>1480</v>
      </c>
      <c r="K121" s="243">
        <v>45.854999999999997</v>
      </c>
      <c r="L121" s="243">
        <v>54.084000000000003</v>
      </c>
      <c r="M121" s="243">
        <f t="shared" ref="M121:M168" si="3">L121-K121</f>
        <v>8.2290000000000063</v>
      </c>
      <c r="N121" s="328" t="s">
        <v>1614</v>
      </c>
      <c r="O121" s="241" t="s">
        <v>47</v>
      </c>
      <c r="P121" s="193" t="s">
        <v>1556</v>
      </c>
      <c r="Q121" s="186"/>
      <c r="R121" s="186" t="s">
        <v>559</v>
      </c>
      <c r="S121" s="242" t="s">
        <v>560</v>
      </c>
      <c r="T121" s="192" t="s">
        <v>561</v>
      </c>
      <c r="U121" s="164" t="s">
        <v>901</v>
      </c>
      <c r="V121" s="165"/>
      <c r="W121" s="166" t="s">
        <v>93</v>
      </c>
      <c r="X121" s="382">
        <v>100</v>
      </c>
      <c r="Y121" s="166" t="s">
        <v>93</v>
      </c>
      <c r="Z121" s="383"/>
      <c r="AA121" s="164"/>
      <c r="AB121" s="165"/>
      <c r="AC121" s="166" t="s">
        <v>93</v>
      </c>
      <c r="AD121" s="382"/>
      <c r="AE121" s="166" t="s">
        <v>93</v>
      </c>
      <c r="AF121" s="383"/>
      <c r="AG121" s="164"/>
      <c r="AH121" s="165"/>
      <c r="AI121" s="166" t="s">
        <v>93</v>
      </c>
      <c r="AJ121" s="382"/>
      <c r="AK121" s="166" t="s">
        <v>93</v>
      </c>
      <c r="AL121" s="383"/>
      <c r="AM121" s="191"/>
      <c r="AN121" s="171" t="s">
        <v>58</v>
      </c>
      <c r="AO121" s="189" t="s">
        <v>66</v>
      </c>
      <c r="AP121" s="189"/>
      <c r="AQ121" s="190"/>
    </row>
    <row r="122" spans="1:43" ht="45" x14ac:dyDescent="0.15">
      <c r="A122" s="282">
        <v>106</v>
      </c>
      <c r="B122" s="193" t="s">
        <v>544</v>
      </c>
      <c r="C122" s="193" t="s">
        <v>545</v>
      </c>
      <c r="D122" s="193" t="s">
        <v>420</v>
      </c>
      <c r="E122" s="243">
        <v>75.033000000000001</v>
      </c>
      <c r="F122" s="284">
        <v>75.033000000000001</v>
      </c>
      <c r="G122" s="243">
        <v>73.520054999999999</v>
      </c>
      <c r="H122" s="293" t="s">
        <v>1142</v>
      </c>
      <c r="I122" s="241" t="s">
        <v>47</v>
      </c>
      <c r="J122" s="240" t="s">
        <v>1342</v>
      </c>
      <c r="K122" s="243">
        <v>69.103999999999999</v>
      </c>
      <c r="L122" s="243">
        <v>65.727000000000004</v>
      </c>
      <c r="M122" s="243">
        <f t="shared" si="3"/>
        <v>-3.3769999999999953</v>
      </c>
      <c r="N122" s="328" t="s">
        <v>882</v>
      </c>
      <c r="O122" s="241" t="s">
        <v>47</v>
      </c>
      <c r="P122" s="193" t="s">
        <v>1557</v>
      </c>
      <c r="Q122" s="186"/>
      <c r="R122" s="186" t="s">
        <v>559</v>
      </c>
      <c r="S122" s="242" t="s">
        <v>560</v>
      </c>
      <c r="T122" s="192" t="s">
        <v>561</v>
      </c>
      <c r="U122" s="164" t="s">
        <v>901</v>
      </c>
      <c r="V122" s="165"/>
      <c r="W122" s="166" t="s">
        <v>93</v>
      </c>
      <c r="X122" s="382">
        <v>101</v>
      </c>
      <c r="Y122" s="166" t="s">
        <v>93</v>
      </c>
      <c r="Z122" s="383"/>
      <c r="AA122" s="164"/>
      <c r="AB122" s="165"/>
      <c r="AC122" s="166" t="s">
        <v>93</v>
      </c>
      <c r="AD122" s="382"/>
      <c r="AE122" s="166" t="s">
        <v>93</v>
      </c>
      <c r="AF122" s="383"/>
      <c r="AG122" s="164"/>
      <c r="AH122" s="165"/>
      <c r="AI122" s="166" t="s">
        <v>93</v>
      </c>
      <c r="AJ122" s="382"/>
      <c r="AK122" s="166" t="s">
        <v>93</v>
      </c>
      <c r="AL122" s="383"/>
      <c r="AM122" s="191"/>
      <c r="AN122" s="171" t="s">
        <v>389</v>
      </c>
      <c r="AO122" s="189" t="s">
        <v>66</v>
      </c>
      <c r="AP122" s="189"/>
      <c r="AQ122" s="190"/>
    </row>
    <row r="123" spans="1:43" ht="56.25" x14ac:dyDescent="0.15">
      <c r="A123" s="282">
        <v>107</v>
      </c>
      <c r="B123" s="193" t="s">
        <v>546</v>
      </c>
      <c r="C123" s="193" t="s">
        <v>547</v>
      </c>
      <c r="D123" s="193" t="s">
        <v>420</v>
      </c>
      <c r="E123" s="243">
        <v>20.376000000000001</v>
      </c>
      <c r="F123" s="284">
        <v>20.376000000000001</v>
      </c>
      <c r="G123" s="243">
        <v>5.8379070000000004</v>
      </c>
      <c r="H123" s="293" t="s">
        <v>1142</v>
      </c>
      <c r="I123" s="241" t="s">
        <v>47</v>
      </c>
      <c r="J123" s="193" t="s">
        <v>1349</v>
      </c>
      <c r="K123" s="243">
        <v>99.349000000000004</v>
      </c>
      <c r="L123" s="243">
        <v>24.437000000000001</v>
      </c>
      <c r="M123" s="243">
        <f t="shared" si="3"/>
        <v>-74.912000000000006</v>
      </c>
      <c r="N123" s="328" t="s">
        <v>882</v>
      </c>
      <c r="O123" s="241" t="s">
        <v>47</v>
      </c>
      <c r="P123" s="193" t="s">
        <v>1558</v>
      </c>
      <c r="Q123" s="186"/>
      <c r="R123" s="186" t="s">
        <v>559</v>
      </c>
      <c r="S123" s="242" t="s">
        <v>560</v>
      </c>
      <c r="T123" s="192" t="s">
        <v>561</v>
      </c>
      <c r="U123" s="164" t="s">
        <v>901</v>
      </c>
      <c r="V123" s="165"/>
      <c r="W123" s="166" t="s">
        <v>93</v>
      </c>
      <c r="X123" s="382">
        <v>102</v>
      </c>
      <c r="Y123" s="166" t="s">
        <v>93</v>
      </c>
      <c r="Z123" s="383"/>
      <c r="AA123" s="164"/>
      <c r="AB123" s="165"/>
      <c r="AC123" s="166" t="s">
        <v>93</v>
      </c>
      <c r="AD123" s="382"/>
      <c r="AE123" s="166" t="s">
        <v>93</v>
      </c>
      <c r="AF123" s="383"/>
      <c r="AG123" s="164"/>
      <c r="AH123" s="165"/>
      <c r="AI123" s="166" t="s">
        <v>93</v>
      </c>
      <c r="AJ123" s="382"/>
      <c r="AK123" s="166" t="s">
        <v>93</v>
      </c>
      <c r="AL123" s="383"/>
      <c r="AM123" s="191"/>
      <c r="AN123" s="171" t="s">
        <v>437</v>
      </c>
      <c r="AO123" s="189" t="s">
        <v>66</v>
      </c>
      <c r="AP123" s="189"/>
      <c r="AQ123" s="190"/>
    </row>
    <row r="124" spans="1:43" ht="67.5" x14ac:dyDescent="0.15">
      <c r="A124" s="282">
        <v>108</v>
      </c>
      <c r="B124" s="193" t="s">
        <v>548</v>
      </c>
      <c r="C124" s="193" t="s">
        <v>549</v>
      </c>
      <c r="D124" s="193" t="s">
        <v>420</v>
      </c>
      <c r="E124" s="243">
        <v>129.88</v>
      </c>
      <c r="F124" s="284">
        <v>129.88</v>
      </c>
      <c r="G124" s="243">
        <v>123.468137</v>
      </c>
      <c r="H124" s="293" t="s">
        <v>1142</v>
      </c>
      <c r="I124" s="241" t="s">
        <v>1128</v>
      </c>
      <c r="J124" s="240" t="s">
        <v>1357</v>
      </c>
      <c r="K124" s="243">
        <v>123.994</v>
      </c>
      <c r="L124" s="243">
        <v>119.998</v>
      </c>
      <c r="M124" s="243">
        <f t="shared" si="3"/>
        <v>-3.9959999999999951</v>
      </c>
      <c r="N124" s="328" t="s">
        <v>882</v>
      </c>
      <c r="O124" s="241" t="s">
        <v>1559</v>
      </c>
      <c r="P124" s="193" t="s">
        <v>1560</v>
      </c>
      <c r="Q124" s="186"/>
      <c r="R124" s="186" t="s">
        <v>559</v>
      </c>
      <c r="S124" s="242" t="s">
        <v>560</v>
      </c>
      <c r="T124" s="192" t="s">
        <v>561</v>
      </c>
      <c r="U124" s="164" t="s">
        <v>901</v>
      </c>
      <c r="V124" s="165"/>
      <c r="W124" s="166" t="s">
        <v>93</v>
      </c>
      <c r="X124" s="382">
        <v>103</v>
      </c>
      <c r="Y124" s="166" t="s">
        <v>93</v>
      </c>
      <c r="Z124" s="383"/>
      <c r="AA124" s="164"/>
      <c r="AB124" s="165"/>
      <c r="AC124" s="166" t="s">
        <v>93</v>
      </c>
      <c r="AD124" s="382"/>
      <c r="AE124" s="166" t="s">
        <v>93</v>
      </c>
      <c r="AF124" s="383"/>
      <c r="AG124" s="164"/>
      <c r="AH124" s="165"/>
      <c r="AI124" s="166" t="s">
        <v>93</v>
      </c>
      <c r="AJ124" s="382"/>
      <c r="AK124" s="166" t="s">
        <v>93</v>
      </c>
      <c r="AL124" s="383"/>
      <c r="AM124" s="191"/>
      <c r="AN124" s="171" t="s">
        <v>437</v>
      </c>
      <c r="AO124" s="189" t="s">
        <v>66</v>
      </c>
      <c r="AP124" s="189"/>
      <c r="AQ124" s="190"/>
    </row>
    <row r="125" spans="1:43" ht="45" x14ac:dyDescent="0.15">
      <c r="A125" s="282">
        <v>109</v>
      </c>
      <c r="B125" s="193" t="s">
        <v>550</v>
      </c>
      <c r="C125" s="193" t="s">
        <v>419</v>
      </c>
      <c r="D125" s="193" t="s">
        <v>420</v>
      </c>
      <c r="E125" s="243">
        <v>161.50700000000001</v>
      </c>
      <c r="F125" s="284">
        <v>148.88275000000002</v>
      </c>
      <c r="G125" s="243">
        <v>133.785192</v>
      </c>
      <c r="H125" s="293" t="s">
        <v>1142</v>
      </c>
      <c r="I125" s="241" t="s">
        <v>47</v>
      </c>
      <c r="J125" s="240" t="s">
        <v>1342</v>
      </c>
      <c r="K125" s="243">
        <v>200.46</v>
      </c>
      <c r="L125" s="243">
        <v>98.2</v>
      </c>
      <c r="M125" s="243">
        <f t="shared" si="3"/>
        <v>-102.26</v>
      </c>
      <c r="N125" s="328" t="s">
        <v>882</v>
      </c>
      <c r="O125" s="241" t="s">
        <v>47</v>
      </c>
      <c r="P125" s="193" t="s">
        <v>1561</v>
      </c>
      <c r="Q125" s="186"/>
      <c r="R125" s="186" t="s">
        <v>559</v>
      </c>
      <c r="S125" s="242" t="s">
        <v>560</v>
      </c>
      <c r="T125" s="192" t="s">
        <v>561</v>
      </c>
      <c r="U125" s="164" t="s">
        <v>901</v>
      </c>
      <c r="V125" s="165"/>
      <c r="W125" s="166" t="s">
        <v>93</v>
      </c>
      <c r="X125" s="382">
        <v>104</v>
      </c>
      <c r="Y125" s="166" t="s">
        <v>93</v>
      </c>
      <c r="Z125" s="383"/>
      <c r="AA125" s="164"/>
      <c r="AB125" s="165"/>
      <c r="AC125" s="166" t="s">
        <v>93</v>
      </c>
      <c r="AD125" s="382"/>
      <c r="AE125" s="166" t="s">
        <v>93</v>
      </c>
      <c r="AF125" s="383"/>
      <c r="AG125" s="164"/>
      <c r="AH125" s="165"/>
      <c r="AI125" s="166" t="s">
        <v>93</v>
      </c>
      <c r="AJ125" s="382"/>
      <c r="AK125" s="166" t="s">
        <v>93</v>
      </c>
      <c r="AL125" s="383"/>
      <c r="AM125" s="191"/>
      <c r="AN125" s="171" t="s">
        <v>438</v>
      </c>
      <c r="AO125" s="189" t="s">
        <v>66</v>
      </c>
      <c r="AP125" s="189"/>
      <c r="AQ125" s="190"/>
    </row>
    <row r="126" spans="1:43" ht="87" customHeight="1" x14ac:dyDescent="0.15">
      <c r="A126" s="282">
        <v>110</v>
      </c>
      <c r="B126" s="193" t="s">
        <v>551</v>
      </c>
      <c r="C126" s="193" t="s">
        <v>552</v>
      </c>
      <c r="D126" s="193" t="s">
        <v>420</v>
      </c>
      <c r="E126" s="243">
        <v>10.894</v>
      </c>
      <c r="F126" s="284">
        <v>10.894</v>
      </c>
      <c r="G126" s="243">
        <v>9.8826579999999993</v>
      </c>
      <c r="H126" s="322" t="s">
        <v>1467</v>
      </c>
      <c r="I126" s="239" t="s">
        <v>47</v>
      </c>
      <c r="J126" s="240" t="s">
        <v>1481</v>
      </c>
      <c r="K126" s="243">
        <v>10.894</v>
      </c>
      <c r="L126" s="243">
        <v>9.8140000000000001</v>
      </c>
      <c r="M126" s="243">
        <f t="shared" si="3"/>
        <v>-1.08</v>
      </c>
      <c r="N126" s="328" t="s">
        <v>882</v>
      </c>
      <c r="O126" s="241" t="s">
        <v>47</v>
      </c>
      <c r="P126" s="193" t="s">
        <v>1562</v>
      </c>
      <c r="Q126" s="186"/>
      <c r="R126" s="186" t="s">
        <v>559</v>
      </c>
      <c r="S126" s="242" t="s">
        <v>560</v>
      </c>
      <c r="T126" s="192" t="s">
        <v>561</v>
      </c>
      <c r="U126" s="164" t="s">
        <v>901</v>
      </c>
      <c r="V126" s="165"/>
      <c r="W126" s="166" t="s">
        <v>93</v>
      </c>
      <c r="X126" s="382">
        <v>105</v>
      </c>
      <c r="Y126" s="166" t="s">
        <v>93</v>
      </c>
      <c r="Z126" s="383"/>
      <c r="AA126" s="164"/>
      <c r="AB126" s="165"/>
      <c r="AC126" s="166" t="s">
        <v>93</v>
      </c>
      <c r="AD126" s="382"/>
      <c r="AE126" s="166" t="s">
        <v>93</v>
      </c>
      <c r="AF126" s="383"/>
      <c r="AG126" s="164"/>
      <c r="AH126" s="165"/>
      <c r="AI126" s="166" t="s">
        <v>93</v>
      </c>
      <c r="AJ126" s="382"/>
      <c r="AK126" s="166" t="s">
        <v>93</v>
      </c>
      <c r="AL126" s="383"/>
      <c r="AM126" s="191"/>
      <c r="AN126" s="171" t="s">
        <v>58</v>
      </c>
      <c r="AO126" s="189" t="s">
        <v>66</v>
      </c>
      <c r="AP126" s="189"/>
      <c r="AQ126" s="190"/>
    </row>
    <row r="127" spans="1:43" ht="33.75" x14ac:dyDescent="0.15">
      <c r="A127" s="282">
        <v>111</v>
      </c>
      <c r="B127" s="193" t="s">
        <v>553</v>
      </c>
      <c r="C127" s="193" t="s">
        <v>453</v>
      </c>
      <c r="D127" s="193" t="s">
        <v>420</v>
      </c>
      <c r="E127" s="243">
        <v>104.146</v>
      </c>
      <c r="F127" s="284">
        <v>104.146</v>
      </c>
      <c r="G127" s="243">
        <v>96.997578000000004</v>
      </c>
      <c r="H127" s="293" t="s">
        <v>1142</v>
      </c>
      <c r="I127" s="241" t="s">
        <v>1128</v>
      </c>
      <c r="J127" s="240" t="s">
        <v>1555</v>
      </c>
      <c r="K127" s="243">
        <v>102.746</v>
      </c>
      <c r="L127" s="243">
        <v>98.039000000000001</v>
      </c>
      <c r="M127" s="243">
        <f t="shared" si="3"/>
        <v>-4.7069999999999936</v>
      </c>
      <c r="N127" s="328" t="s">
        <v>882</v>
      </c>
      <c r="O127" s="241" t="s">
        <v>1559</v>
      </c>
      <c r="P127" s="193" t="s">
        <v>1563</v>
      </c>
      <c r="Q127" s="186"/>
      <c r="R127" s="186" t="s">
        <v>559</v>
      </c>
      <c r="S127" s="242" t="s">
        <v>560</v>
      </c>
      <c r="T127" s="192" t="s">
        <v>561</v>
      </c>
      <c r="U127" s="164" t="s">
        <v>901</v>
      </c>
      <c r="V127" s="165"/>
      <c r="W127" s="166" t="s">
        <v>93</v>
      </c>
      <c r="X127" s="382">
        <v>106</v>
      </c>
      <c r="Y127" s="166" t="s">
        <v>93</v>
      </c>
      <c r="Z127" s="383"/>
      <c r="AA127" s="164"/>
      <c r="AB127" s="165"/>
      <c r="AC127" s="166" t="s">
        <v>93</v>
      </c>
      <c r="AD127" s="382"/>
      <c r="AE127" s="166" t="s">
        <v>93</v>
      </c>
      <c r="AF127" s="383"/>
      <c r="AG127" s="164"/>
      <c r="AH127" s="165"/>
      <c r="AI127" s="166" t="s">
        <v>93</v>
      </c>
      <c r="AJ127" s="382"/>
      <c r="AK127" s="166" t="s">
        <v>93</v>
      </c>
      <c r="AL127" s="383"/>
      <c r="AM127" s="191"/>
      <c r="AN127" s="171" t="s">
        <v>389</v>
      </c>
      <c r="AO127" s="189" t="s">
        <v>66</v>
      </c>
      <c r="AP127" s="189" t="s">
        <v>66</v>
      </c>
      <c r="AQ127" s="190"/>
    </row>
    <row r="128" spans="1:43" ht="33.75" x14ac:dyDescent="0.15">
      <c r="A128" s="282">
        <v>112</v>
      </c>
      <c r="B128" s="193" t="s">
        <v>554</v>
      </c>
      <c r="C128" s="193" t="s">
        <v>514</v>
      </c>
      <c r="D128" s="193" t="s">
        <v>420</v>
      </c>
      <c r="E128" s="243">
        <v>1.9690000000000001</v>
      </c>
      <c r="F128" s="284">
        <v>1.9690000000000001</v>
      </c>
      <c r="G128" s="243">
        <v>2.4455550000000001</v>
      </c>
      <c r="H128" s="293" t="s">
        <v>1142</v>
      </c>
      <c r="I128" s="241" t="s">
        <v>47</v>
      </c>
      <c r="J128" s="193" t="s">
        <v>1343</v>
      </c>
      <c r="K128" s="243">
        <v>1.9690000000000001</v>
      </c>
      <c r="L128" s="243">
        <v>47.031999999999996</v>
      </c>
      <c r="M128" s="243">
        <f t="shared" si="3"/>
        <v>45.062999999999995</v>
      </c>
      <c r="N128" s="328" t="s">
        <v>882</v>
      </c>
      <c r="O128" s="241" t="s">
        <v>47</v>
      </c>
      <c r="P128" s="193" t="s">
        <v>1564</v>
      </c>
      <c r="Q128" s="186"/>
      <c r="R128" s="186" t="s">
        <v>559</v>
      </c>
      <c r="S128" s="242" t="s">
        <v>560</v>
      </c>
      <c r="T128" s="192" t="s">
        <v>561</v>
      </c>
      <c r="U128" s="164" t="s">
        <v>901</v>
      </c>
      <c r="V128" s="165"/>
      <c r="W128" s="166" t="s">
        <v>93</v>
      </c>
      <c r="X128" s="382">
        <v>107</v>
      </c>
      <c r="Y128" s="166" t="s">
        <v>93</v>
      </c>
      <c r="Z128" s="383"/>
      <c r="AA128" s="164"/>
      <c r="AB128" s="165"/>
      <c r="AC128" s="166" t="s">
        <v>93</v>
      </c>
      <c r="AD128" s="382"/>
      <c r="AE128" s="166" t="s">
        <v>93</v>
      </c>
      <c r="AF128" s="383"/>
      <c r="AG128" s="164"/>
      <c r="AH128" s="165"/>
      <c r="AI128" s="166" t="s">
        <v>93</v>
      </c>
      <c r="AJ128" s="382"/>
      <c r="AK128" s="166" t="s">
        <v>93</v>
      </c>
      <c r="AL128" s="383"/>
      <c r="AM128" s="191"/>
      <c r="AN128" s="171" t="s">
        <v>438</v>
      </c>
      <c r="AO128" s="189" t="s">
        <v>66</v>
      </c>
      <c r="AP128" s="189"/>
      <c r="AQ128" s="190"/>
    </row>
    <row r="129" spans="1:44" ht="78.75" x14ac:dyDescent="0.15">
      <c r="A129" s="282">
        <v>113</v>
      </c>
      <c r="B129" s="193" t="s">
        <v>555</v>
      </c>
      <c r="C129" s="193" t="s">
        <v>446</v>
      </c>
      <c r="D129" s="193" t="s">
        <v>420</v>
      </c>
      <c r="E129" s="243">
        <v>491.9</v>
      </c>
      <c r="F129" s="284">
        <v>491.9</v>
      </c>
      <c r="G129" s="243">
        <v>457.036925</v>
      </c>
      <c r="H129" s="293" t="s">
        <v>1142</v>
      </c>
      <c r="I129" s="241" t="s">
        <v>1128</v>
      </c>
      <c r="J129" s="240" t="s">
        <v>1357</v>
      </c>
      <c r="K129" s="243">
        <v>451.59300000000002</v>
      </c>
      <c r="L129" s="243">
        <v>452</v>
      </c>
      <c r="M129" s="243">
        <f t="shared" si="3"/>
        <v>0.40699999999998226</v>
      </c>
      <c r="N129" s="328" t="s">
        <v>882</v>
      </c>
      <c r="O129" s="241" t="s">
        <v>1559</v>
      </c>
      <c r="P129" s="193" t="s">
        <v>1565</v>
      </c>
      <c r="Q129" s="186"/>
      <c r="R129" s="186" t="s">
        <v>559</v>
      </c>
      <c r="S129" s="242" t="s">
        <v>560</v>
      </c>
      <c r="T129" s="192" t="s">
        <v>561</v>
      </c>
      <c r="U129" s="164" t="s">
        <v>901</v>
      </c>
      <c r="V129" s="165"/>
      <c r="W129" s="166" t="s">
        <v>93</v>
      </c>
      <c r="X129" s="382">
        <v>108</v>
      </c>
      <c r="Y129" s="166" t="s">
        <v>93</v>
      </c>
      <c r="Z129" s="383"/>
      <c r="AA129" s="164"/>
      <c r="AB129" s="165"/>
      <c r="AC129" s="166" t="s">
        <v>93</v>
      </c>
      <c r="AD129" s="382"/>
      <c r="AE129" s="166" t="s">
        <v>93</v>
      </c>
      <c r="AF129" s="383"/>
      <c r="AG129" s="164"/>
      <c r="AH129" s="165"/>
      <c r="AI129" s="166" t="s">
        <v>93</v>
      </c>
      <c r="AJ129" s="382"/>
      <c r="AK129" s="166" t="s">
        <v>93</v>
      </c>
      <c r="AL129" s="383"/>
      <c r="AM129" s="191"/>
      <c r="AN129" s="171" t="s">
        <v>389</v>
      </c>
      <c r="AO129" s="189" t="s">
        <v>66</v>
      </c>
      <c r="AP129" s="189"/>
      <c r="AQ129" s="190"/>
    </row>
    <row r="130" spans="1:44" ht="45" x14ac:dyDescent="0.15">
      <c r="A130" s="282">
        <v>114</v>
      </c>
      <c r="B130" s="193" t="s">
        <v>556</v>
      </c>
      <c r="C130" s="193" t="s">
        <v>547</v>
      </c>
      <c r="D130" s="193" t="s">
        <v>420</v>
      </c>
      <c r="E130" s="243">
        <v>133.67500000000001</v>
      </c>
      <c r="F130" s="284">
        <v>295.67399999999998</v>
      </c>
      <c r="G130" s="243">
        <v>313.39864799999998</v>
      </c>
      <c r="H130" s="293" t="s">
        <v>1142</v>
      </c>
      <c r="I130" s="241" t="s">
        <v>1128</v>
      </c>
      <c r="J130" s="240" t="s">
        <v>1357</v>
      </c>
      <c r="K130" s="243">
        <v>108.964</v>
      </c>
      <c r="L130" s="243">
        <v>0</v>
      </c>
      <c r="M130" s="243">
        <f t="shared" si="3"/>
        <v>-108.964</v>
      </c>
      <c r="N130" s="328" t="s">
        <v>882</v>
      </c>
      <c r="O130" s="241" t="s">
        <v>1559</v>
      </c>
      <c r="P130" s="193" t="s">
        <v>1566</v>
      </c>
      <c r="Q130" s="186"/>
      <c r="R130" s="186" t="s">
        <v>559</v>
      </c>
      <c r="S130" s="242" t="s">
        <v>560</v>
      </c>
      <c r="T130" s="192" t="s">
        <v>561</v>
      </c>
      <c r="U130" s="164" t="s">
        <v>901</v>
      </c>
      <c r="V130" s="165"/>
      <c r="W130" s="166" t="s">
        <v>93</v>
      </c>
      <c r="X130" s="382">
        <v>109</v>
      </c>
      <c r="Y130" s="166" t="s">
        <v>93</v>
      </c>
      <c r="Z130" s="383"/>
      <c r="AA130" s="164"/>
      <c r="AB130" s="165"/>
      <c r="AC130" s="166" t="s">
        <v>93</v>
      </c>
      <c r="AD130" s="382"/>
      <c r="AE130" s="166" t="s">
        <v>93</v>
      </c>
      <c r="AF130" s="383"/>
      <c r="AG130" s="164"/>
      <c r="AH130" s="165"/>
      <c r="AI130" s="166" t="s">
        <v>93</v>
      </c>
      <c r="AJ130" s="382"/>
      <c r="AK130" s="166" t="s">
        <v>93</v>
      </c>
      <c r="AL130" s="383"/>
      <c r="AM130" s="191"/>
      <c r="AN130" s="171" t="s">
        <v>902</v>
      </c>
      <c r="AO130" s="189" t="s">
        <v>66</v>
      </c>
      <c r="AP130" s="189"/>
      <c r="AQ130" s="190"/>
    </row>
    <row r="131" spans="1:44" ht="67.5" x14ac:dyDescent="0.15">
      <c r="A131" s="282">
        <v>115</v>
      </c>
      <c r="B131" s="193" t="s">
        <v>557</v>
      </c>
      <c r="C131" s="193" t="s">
        <v>516</v>
      </c>
      <c r="D131" s="193" t="s">
        <v>420</v>
      </c>
      <c r="E131" s="243">
        <v>342.67700000000002</v>
      </c>
      <c r="F131" s="284">
        <v>342.67700000000002</v>
      </c>
      <c r="G131" s="243">
        <v>320.89395100000002</v>
      </c>
      <c r="H131" s="293" t="s">
        <v>1142</v>
      </c>
      <c r="I131" s="241" t="s">
        <v>1128</v>
      </c>
      <c r="J131" s="240" t="s">
        <v>1357</v>
      </c>
      <c r="K131" s="243">
        <v>310.56700000000001</v>
      </c>
      <c r="L131" s="243">
        <v>280.48099999999999</v>
      </c>
      <c r="M131" s="243">
        <f t="shared" si="3"/>
        <v>-30.086000000000013</v>
      </c>
      <c r="N131" s="328" t="s">
        <v>882</v>
      </c>
      <c r="O131" s="241" t="s">
        <v>1559</v>
      </c>
      <c r="P131" s="193" t="s">
        <v>1567</v>
      </c>
      <c r="Q131" s="186"/>
      <c r="R131" s="186" t="s">
        <v>559</v>
      </c>
      <c r="S131" s="242" t="s">
        <v>560</v>
      </c>
      <c r="T131" s="192" t="s">
        <v>561</v>
      </c>
      <c r="U131" s="164" t="s">
        <v>901</v>
      </c>
      <c r="V131" s="165"/>
      <c r="W131" s="166" t="s">
        <v>93</v>
      </c>
      <c r="X131" s="382">
        <v>110</v>
      </c>
      <c r="Y131" s="166" t="s">
        <v>93</v>
      </c>
      <c r="Z131" s="383"/>
      <c r="AA131" s="164"/>
      <c r="AB131" s="165"/>
      <c r="AC131" s="166" t="s">
        <v>93</v>
      </c>
      <c r="AD131" s="382"/>
      <c r="AE131" s="166" t="s">
        <v>93</v>
      </c>
      <c r="AF131" s="383"/>
      <c r="AG131" s="164"/>
      <c r="AH131" s="165"/>
      <c r="AI131" s="166" t="s">
        <v>93</v>
      </c>
      <c r="AJ131" s="382"/>
      <c r="AK131" s="166" t="s">
        <v>93</v>
      </c>
      <c r="AL131" s="383"/>
      <c r="AM131" s="191"/>
      <c r="AN131" s="171" t="s">
        <v>389</v>
      </c>
      <c r="AO131" s="189" t="s">
        <v>66</v>
      </c>
      <c r="AP131" s="189"/>
      <c r="AQ131" s="190"/>
    </row>
    <row r="132" spans="1:44" ht="56.25" x14ac:dyDescent="0.15">
      <c r="A132" s="282">
        <v>116</v>
      </c>
      <c r="B132" s="193" t="s">
        <v>558</v>
      </c>
      <c r="C132" s="193" t="s">
        <v>516</v>
      </c>
      <c r="D132" s="193" t="s">
        <v>420</v>
      </c>
      <c r="E132" s="243">
        <v>166.483</v>
      </c>
      <c r="F132" s="284">
        <v>166.483</v>
      </c>
      <c r="G132" s="243">
        <v>153.63178500000001</v>
      </c>
      <c r="H132" s="293" t="s">
        <v>1142</v>
      </c>
      <c r="I132" s="241" t="s">
        <v>1128</v>
      </c>
      <c r="J132" s="240" t="s">
        <v>1357</v>
      </c>
      <c r="K132" s="243">
        <v>156.935</v>
      </c>
      <c r="L132" s="243">
        <v>168.51900000000001</v>
      </c>
      <c r="M132" s="243">
        <f t="shared" si="3"/>
        <v>11.584000000000003</v>
      </c>
      <c r="N132" s="328" t="s">
        <v>882</v>
      </c>
      <c r="O132" s="241" t="s">
        <v>1559</v>
      </c>
      <c r="P132" s="193" t="s">
        <v>1568</v>
      </c>
      <c r="Q132" s="186"/>
      <c r="R132" s="186" t="s">
        <v>559</v>
      </c>
      <c r="S132" s="242" t="s">
        <v>560</v>
      </c>
      <c r="T132" s="192" t="s">
        <v>561</v>
      </c>
      <c r="U132" s="164" t="s">
        <v>901</v>
      </c>
      <c r="V132" s="165"/>
      <c r="W132" s="166" t="s">
        <v>93</v>
      </c>
      <c r="X132" s="382">
        <v>111</v>
      </c>
      <c r="Y132" s="166" t="s">
        <v>93</v>
      </c>
      <c r="Z132" s="383"/>
      <c r="AA132" s="164"/>
      <c r="AB132" s="165"/>
      <c r="AC132" s="166" t="s">
        <v>93</v>
      </c>
      <c r="AD132" s="382"/>
      <c r="AE132" s="166" t="s">
        <v>93</v>
      </c>
      <c r="AF132" s="383"/>
      <c r="AG132" s="164"/>
      <c r="AH132" s="165"/>
      <c r="AI132" s="166" t="s">
        <v>93</v>
      </c>
      <c r="AJ132" s="382"/>
      <c r="AK132" s="166" t="s">
        <v>93</v>
      </c>
      <c r="AL132" s="383"/>
      <c r="AM132" s="191"/>
      <c r="AN132" s="171" t="s">
        <v>437</v>
      </c>
      <c r="AO132" s="189" t="s">
        <v>66</v>
      </c>
      <c r="AP132" s="189"/>
      <c r="AQ132" s="190"/>
    </row>
    <row r="133" spans="1:44" ht="51" customHeight="1" x14ac:dyDescent="0.15">
      <c r="A133" s="387">
        <v>117</v>
      </c>
      <c r="B133" s="411" t="s">
        <v>562</v>
      </c>
      <c r="C133" s="411" t="s">
        <v>522</v>
      </c>
      <c r="D133" s="411" t="s">
        <v>420</v>
      </c>
      <c r="E133" s="243">
        <v>30.8</v>
      </c>
      <c r="F133" s="284">
        <v>30.8</v>
      </c>
      <c r="G133" s="243">
        <v>31.123753000000001</v>
      </c>
      <c r="H133" s="403" t="s">
        <v>1193</v>
      </c>
      <c r="I133" s="414" t="s">
        <v>47</v>
      </c>
      <c r="J133" s="416" t="s">
        <v>1347</v>
      </c>
      <c r="K133" s="243">
        <v>47.103000000000002</v>
      </c>
      <c r="L133" s="243">
        <v>29.613</v>
      </c>
      <c r="M133" s="243">
        <f t="shared" si="3"/>
        <v>-17.490000000000002</v>
      </c>
      <c r="N133" s="328" t="s">
        <v>882</v>
      </c>
      <c r="O133" s="409" t="s">
        <v>1559</v>
      </c>
      <c r="P133" s="411" t="s">
        <v>1569</v>
      </c>
      <c r="Q133" s="186"/>
      <c r="R133" s="186" t="s">
        <v>576</v>
      </c>
      <c r="S133" s="242" t="s">
        <v>430</v>
      </c>
      <c r="T133" s="192" t="s">
        <v>577</v>
      </c>
      <c r="U133" s="164" t="s">
        <v>901</v>
      </c>
      <c r="V133" s="165"/>
      <c r="W133" s="166" t="s">
        <v>93</v>
      </c>
      <c r="X133" s="382">
        <v>112</v>
      </c>
      <c r="Y133" s="166" t="s">
        <v>93</v>
      </c>
      <c r="Z133" s="383"/>
      <c r="AA133" s="164"/>
      <c r="AB133" s="165"/>
      <c r="AC133" s="166" t="s">
        <v>93</v>
      </c>
      <c r="AD133" s="382"/>
      <c r="AE133" s="166" t="s">
        <v>93</v>
      </c>
      <c r="AF133" s="383"/>
      <c r="AG133" s="164"/>
      <c r="AH133" s="165"/>
      <c r="AI133" s="166" t="s">
        <v>93</v>
      </c>
      <c r="AJ133" s="382"/>
      <c r="AK133" s="166" t="s">
        <v>93</v>
      </c>
      <c r="AL133" s="383"/>
      <c r="AM133" s="191"/>
      <c r="AN133" s="171" t="s">
        <v>58</v>
      </c>
      <c r="AO133" s="189" t="s">
        <v>66</v>
      </c>
      <c r="AP133" s="189"/>
      <c r="AQ133" s="190"/>
      <c r="AR133" s="425"/>
    </row>
    <row r="134" spans="1:44" ht="51" customHeight="1" x14ac:dyDescent="0.15">
      <c r="A134" s="388"/>
      <c r="B134" s="412"/>
      <c r="C134" s="412"/>
      <c r="D134" s="412"/>
      <c r="E134" s="243">
        <v>0.94299999999999995</v>
      </c>
      <c r="F134" s="284">
        <v>0.94299999999999995</v>
      </c>
      <c r="G134" s="243">
        <v>0.24587000000000001</v>
      </c>
      <c r="H134" s="404"/>
      <c r="I134" s="423"/>
      <c r="J134" s="424"/>
      <c r="K134" s="243">
        <v>0.94299999999999995</v>
      </c>
      <c r="L134" s="243">
        <v>0.94299999999999995</v>
      </c>
      <c r="M134" s="243">
        <f t="shared" si="3"/>
        <v>0</v>
      </c>
      <c r="N134" s="328" t="s">
        <v>882</v>
      </c>
      <c r="O134" s="410"/>
      <c r="P134" s="412"/>
      <c r="Q134" s="186"/>
      <c r="R134" s="186" t="s">
        <v>576</v>
      </c>
      <c r="S134" s="242" t="s">
        <v>430</v>
      </c>
      <c r="T134" s="192" t="s">
        <v>578</v>
      </c>
      <c r="U134" s="164"/>
      <c r="V134" s="165"/>
      <c r="W134" s="166" t="s">
        <v>93</v>
      </c>
      <c r="X134" s="382"/>
      <c r="Y134" s="166" t="s">
        <v>93</v>
      </c>
      <c r="Z134" s="383"/>
      <c r="AA134" s="164"/>
      <c r="AB134" s="165"/>
      <c r="AC134" s="166" t="s">
        <v>93</v>
      </c>
      <c r="AD134" s="382"/>
      <c r="AE134" s="166" t="s">
        <v>93</v>
      </c>
      <c r="AF134" s="383"/>
      <c r="AG134" s="164"/>
      <c r="AH134" s="165"/>
      <c r="AI134" s="166" t="s">
        <v>93</v>
      </c>
      <c r="AJ134" s="382"/>
      <c r="AK134" s="166" t="s">
        <v>93</v>
      </c>
      <c r="AL134" s="383"/>
      <c r="AM134" s="191"/>
      <c r="AN134" s="171" t="str">
        <f>AN133</f>
        <v>その他</v>
      </c>
      <c r="AO134" s="189" t="str">
        <f>AO133</f>
        <v>○</v>
      </c>
      <c r="AP134" s="189"/>
      <c r="AQ134" s="190"/>
      <c r="AR134" s="425"/>
    </row>
    <row r="135" spans="1:44" ht="45" x14ac:dyDescent="0.15">
      <c r="A135" s="282">
        <v>118</v>
      </c>
      <c r="B135" s="193" t="s">
        <v>563</v>
      </c>
      <c r="C135" s="193" t="s">
        <v>514</v>
      </c>
      <c r="D135" s="193" t="s">
        <v>564</v>
      </c>
      <c r="E135" s="243">
        <v>9.2720000000000002</v>
      </c>
      <c r="F135" s="284">
        <v>9.2720000000000002</v>
      </c>
      <c r="G135" s="243">
        <v>9.1551849999999995</v>
      </c>
      <c r="H135" s="293" t="s">
        <v>1142</v>
      </c>
      <c r="I135" s="241" t="s">
        <v>1128</v>
      </c>
      <c r="J135" s="240" t="s">
        <v>1357</v>
      </c>
      <c r="K135" s="243">
        <v>9.4969999999999999</v>
      </c>
      <c r="L135" s="243">
        <v>9.7590000000000003</v>
      </c>
      <c r="M135" s="243">
        <f t="shared" si="3"/>
        <v>0.26200000000000045</v>
      </c>
      <c r="N135" s="328" t="s">
        <v>882</v>
      </c>
      <c r="O135" s="241" t="s">
        <v>1559</v>
      </c>
      <c r="P135" s="193" t="s">
        <v>1570</v>
      </c>
      <c r="Q135" s="186"/>
      <c r="R135" s="186" t="s">
        <v>559</v>
      </c>
      <c r="S135" s="242" t="s">
        <v>560</v>
      </c>
      <c r="T135" s="192" t="s">
        <v>561</v>
      </c>
      <c r="U135" s="164" t="s">
        <v>901</v>
      </c>
      <c r="V135" s="165"/>
      <c r="W135" s="166" t="s">
        <v>93</v>
      </c>
      <c r="X135" s="382">
        <v>113</v>
      </c>
      <c r="Y135" s="166" t="s">
        <v>93</v>
      </c>
      <c r="Z135" s="383"/>
      <c r="AA135" s="164"/>
      <c r="AB135" s="165"/>
      <c r="AC135" s="166" t="s">
        <v>93</v>
      </c>
      <c r="AD135" s="382"/>
      <c r="AE135" s="166" t="s">
        <v>93</v>
      </c>
      <c r="AF135" s="383"/>
      <c r="AG135" s="164"/>
      <c r="AH135" s="165"/>
      <c r="AI135" s="166" t="s">
        <v>93</v>
      </c>
      <c r="AJ135" s="382"/>
      <c r="AK135" s="166" t="s">
        <v>93</v>
      </c>
      <c r="AL135" s="383"/>
      <c r="AM135" s="191"/>
      <c r="AN135" s="171" t="s">
        <v>389</v>
      </c>
      <c r="AO135" s="189" t="s">
        <v>66</v>
      </c>
      <c r="AP135" s="189"/>
      <c r="AQ135" s="190"/>
    </row>
    <row r="136" spans="1:44" ht="33.75" x14ac:dyDescent="0.15">
      <c r="A136" s="282">
        <v>119</v>
      </c>
      <c r="B136" s="193" t="s">
        <v>565</v>
      </c>
      <c r="C136" s="193" t="s">
        <v>566</v>
      </c>
      <c r="D136" s="193" t="s">
        <v>420</v>
      </c>
      <c r="E136" s="243">
        <v>347.54500000000002</v>
      </c>
      <c r="F136" s="284">
        <v>347.54500000000002</v>
      </c>
      <c r="G136" s="243">
        <v>333.767788</v>
      </c>
      <c r="H136" s="293" t="s">
        <v>1142</v>
      </c>
      <c r="I136" s="241" t="s">
        <v>1128</v>
      </c>
      <c r="J136" s="240" t="s">
        <v>1357</v>
      </c>
      <c r="K136" s="243">
        <v>341.036</v>
      </c>
      <c r="L136" s="243">
        <v>322.74</v>
      </c>
      <c r="M136" s="243">
        <f t="shared" si="3"/>
        <v>-18.295999999999992</v>
      </c>
      <c r="N136" s="328" t="s">
        <v>882</v>
      </c>
      <c r="O136" s="241" t="s">
        <v>1559</v>
      </c>
      <c r="P136" s="193" t="s">
        <v>1571</v>
      </c>
      <c r="Q136" s="186"/>
      <c r="R136" s="186" t="s">
        <v>559</v>
      </c>
      <c r="S136" s="242" t="s">
        <v>560</v>
      </c>
      <c r="T136" s="192" t="s">
        <v>561</v>
      </c>
      <c r="U136" s="164" t="s">
        <v>901</v>
      </c>
      <c r="V136" s="165"/>
      <c r="W136" s="166" t="s">
        <v>93</v>
      </c>
      <c r="X136" s="382">
        <v>114</v>
      </c>
      <c r="Y136" s="166" t="s">
        <v>93</v>
      </c>
      <c r="Z136" s="383"/>
      <c r="AA136" s="164"/>
      <c r="AB136" s="165"/>
      <c r="AC136" s="166" t="s">
        <v>93</v>
      </c>
      <c r="AD136" s="382"/>
      <c r="AE136" s="166" t="s">
        <v>93</v>
      </c>
      <c r="AF136" s="383"/>
      <c r="AG136" s="164"/>
      <c r="AH136" s="165"/>
      <c r="AI136" s="166" t="s">
        <v>93</v>
      </c>
      <c r="AJ136" s="382"/>
      <c r="AK136" s="166" t="s">
        <v>93</v>
      </c>
      <c r="AL136" s="383"/>
      <c r="AM136" s="191"/>
      <c r="AN136" s="171" t="s">
        <v>902</v>
      </c>
      <c r="AO136" s="189" t="s">
        <v>66</v>
      </c>
      <c r="AP136" s="189"/>
      <c r="AQ136" s="190"/>
    </row>
    <row r="137" spans="1:44" ht="33.75" x14ac:dyDescent="0.15">
      <c r="A137" s="282">
        <v>120</v>
      </c>
      <c r="B137" s="193" t="s">
        <v>567</v>
      </c>
      <c r="C137" s="193" t="s">
        <v>568</v>
      </c>
      <c r="D137" s="193" t="s">
        <v>420</v>
      </c>
      <c r="E137" s="243">
        <v>54.006</v>
      </c>
      <c r="F137" s="284">
        <v>54.006</v>
      </c>
      <c r="G137" s="243">
        <v>41.215795999999997</v>
      </c>
      <c r="H137" s="293" t="s">
        <v>1142</v>
      </c>
      <c r="I137" s="241" t="s">
        <v>1128</v>
      </c>
      <c r="J137" s="193" t="s">
        <v>1350</v>
      </c>
      <c r="K137" s="243">
        <v>39.640999999999998</v>
      </c>
      <c r="L137" s="243">
        <v>40.942</v>
      </c>
      <c r="M137" s="243">
        <f t="shared" si="3"/>
        <v>1.3010000000000019</v>
      </c>
      <c r="N137" s="328" t="s">
        <v>882</v>
      </c>
      <c r="O137" s="241" t="s">
        <v>1559</v>
      </c>
      <c r="P137" s="193" t="s">
        <v>1572</v>
      </c>
      <c r="Q137" s="186"/>
      <c r="R137" s="186" t="s">
        <v>559</v>
      </c>
      <c r="S137" s="242" t="s">
        <v>560</v>
      </c>
      <c r="T137" s="192" t="s">
        <v>561</v>
      </c>
      <c r="U137" s="164" t="s">
        <v>901</v>
      </c>
      <c r="V137" s="165"/>
      <c r="W137" s="166" t="s">
        <v>93</v>
      </c>
      <c r="X137" s="382">
        <v>115</v>
      </c>
      <c r="Y137" s="166" t="s">
        <v>93</v>
      </c>
      <c r="Z137" s="383"/>
      <c r="AA137" s="164"/>
      <c r="AB137" s="165"/>
      <c r="AC137" s="166" t="s">
        <v>93</v>
      </c>
      <c r="AD137" s="382"/>
      <c r="AE137" s="166" t="s">
        <v>93</v>
      </c>
      <c r="AF137" s="383"/>
      <c r="AG137" s="164"/>
      <c r="AH137" s="165"/>
      <c r="AI137" s="166" t="s">
        <v>93</v>
      </c>
      <c r="AJ137" s="382"/>
      <c r="AK137" s="166" t="s">
        <v>93</v>
      </c>
      <c r="AL137" s="383"/>
      <c r="AM137" s="191"/>
      <c r="AN137" s="171" t="s">
        <v>438</v>
      </c>
      <c r="AO137" s="189" t="s">
        <v>66</v>
      </c>
      <c r="AP137" s="189"/>
      <c r="AQ137" s="190"/>
    </row>
    <row r="138" spans="1:44" ht="33.75" x14ac:dyDescent="0.15">
      <c r="A138" s="282">
        <v>121</v>
      </c>
      <c r="B138" s="193" t="s">
        <v>569</v>
      </c>
      <c r="C138" s="193" t="s">
        <v>516</v>
      </c>
      <c r="D138" s="193" t="s">
        <v>420</v>
      </c>
      <c r="E138" s="243">
        <v>84.007999999999996</v>
      </c>
      <c r="F138" s="284">
        <v>84.007999999999996</v>
      </c>
      <c r="G138" s="243">
        <v>84.009</v>
      </c>
      <c r="H138" s="293" t="s">
        <v>1142</v>
      </c>
      <c r="I138" s="241" t="s">
        <v>47</v>
      </c>
      <c r="J138" s="240" t="s">
        <v>1360</v>
      </c>
      <c r="K138" s="243">
        <v>83.510999999999996</v>
      </c>
      <c r="L138" s="243">
        <v>83.512</v>
      </c>
      <c r="M138" s="243">
        <f t="shared" si="3"/>
        <v>1.0000000000047748E-3</v>
      </c>
      <c r="N138" s="328" t="s">
        <v>882</v>
      </c>
      <c r="O138" s="241" t="s">
        <v>47</v>
      </c>
      <c r="P138" s="193" t="s">
        <v>1573</v>
      </c>
      <c r="Q138" s="186"/>
      <c r="R138" s="186" t="s">
        <v>559</v>
      </c>
      <c r="S138" s="242" t="s">
        <v>560</v>
      </c>
      <c r="T138" s="192" t="s">
        <v>561</v>
      </c>
      <c r="U138" s="164" t="s">
        <v>901</v>
      </c>
      <c r="V138" s="165"/>
      <c r="W138" s="166" t="s">
        <v>93</v>
      </c>
      <c r="X138" s="382">
        <v>117</v>
      </c>
      <c r="Y138" s="166" t="s">
        <v>93</v>
      </c>
      <c r="Z138" s="383"/>
      <c r="AA138" s="164"/>
      <c r="AB138" s="165"/>
      <c r="AC138" s="166" t="s">
        <v>93</v>
      </c>
      <c r="AD138" s="382"/>
      <c r="AE138" s="166" t="s">
        <v>93</v>
      </c>
      <c r="AF138" s="383"/>
      <c r="AG138" s="164"/>
      <c r="AH138" s="165"/>
      <c r="AI138" s="166" t="s">
        <v>93</v>
      </c>
      <c r="AJ138" s="382"/>
      <c r="AK138" s="166" t="s">
        <v>93</v>
      </c>
      <c r="AL138" s="383"/>
      <c r="AM138" s="191"/>
      <c r="AN138" s="171" t="s">
        <v>438</v>
      </c>
      <c r="AO138" s="189"/>
      <c r="AP138" s="189" t="s">
        <v>66</v>
      </c>
      <c r="AQ138" s="190"/>
    </row>
    <row r="139" spans="1:44" ht="33.75" x14ac:dyDescent="0.15">
      <c r="A139" s="282">
        <v>122</v>
      </c>
      <c r="B139" s="193" t="s">
        <v>570</v>
      </c>
      <c r="C139" s="193" t="s">
        <v>571</v>
      </c>
      <c r="D139" s="193" t="s">
        <v>420</v>
      </c>
      <c r="E139" s="243">
        <v>20.652000000000001</v>
      </c>
      <c r="F139" s="284">
        <v>20.652000000000001</v>
      </c>
      <c r="G139" s="243">
        <v>20.237002</v>
      </c>
      <c r="H139" s="293" t="s">
        <v>1142</v>
      </c>
      <c r="I139" s="241" t="s">
        <v>47</v>
      </c>
      <c r="J139" s="193" t="s">
        <v>1361</v>
      </c>
      <c r="K139" s="243">
        <v>20.652000000000001</v>
      </c>
      <c r="L139" s="243">
        <v>19.616</v>
      </c>
      <c r="M139" s="243">
        <f t="shared" si="3"/>
        <v>-1.0360000000000014</v>
      </c>
      <c r="N139" s="328" t="s">
        <v>882</v>
      </c>
      <c r="O139" s="241" t="s">
        <v>47</v>
      </c>
      <c r="P139" s="193" t="s">
        <v>1574</v>
      </c>
      <c r="Q139" s="186"/>
      <c r="R139" s="186" t="s">
        <v>559</v>
      </c>
      <c r="S139" s="242" t="s">
        <v>560</v>
      </c>
      <c r="T139" s="192" t="s">
        <v>561</v>
      </c>
      <c r="U139" s="164" t="s">
        <v>901</v>
      </c>
      <c r="V139" s="165"/>
      <c r="W139" s="166" t="s">
        <v>93</v>
      </c>
      <c r="X139" s="382">
        <v>118</v>
      </c>
      <c r="Y139" s="166" t="s">
        <v>93</v>
      </c>
      <c r="Z139" s="383"/>
      <c r="AA139" s="164"/>
      <c r="AB139" s="165"/>
      <c r="AC139" s="166" t="s">
        <v>93</v>
      </c>
      <c r="AD139" s="382"/>
      <c r="AE139" s="166" t="s">
        <v>93</v>
      </c>
      <c r="AF139" s="383"/>
      <c r="AG139" s="164"/>
      <c r="AH139" s="165"/>
      <c r="AI139" s="166" t="s">
        <v>93</v>
      </c>
      <c r="AJ139" s="382"/>
      <c r="AK139" s="166" t="s">
        <v>93</v>
      </c>
      <c r="AL139" s="383"/>
      <c r="AM139" s="191"/>
      <c r="AN139" s="171" t="s">
        <v>437</v>
      </c>
      <c r="AO139" s="189" t="s">
        <v>66</v>
      </c>
      <c r="AP139" s="189"/>
      <c r="AQ139" s="190"/>
    </row>
    <row r="140" spans="1:44" ht="45" x14ac:dyDescent="0.15">
      <c r="A140" s="282">
        <v>123</v>
      </c>
      <c r="B140" s="193" t="s">
        <v>572</v>
      </c>
      <c r="C140" s="193" t="s">
        <v>573</v>
      </c>
      <c r="D140" s="193" t="s">
        <v>574</v>
      </c>
      <c r="E140" s="243">
        <v>36.344000000000001</v>
      </c>
      <c r="F140" s="284">
        <v>36.344000000000001</v>
      </c>
      <c r="G140" s="243">
        <v>41.358865000000002</v>
      </c>
      <c r="H140" s="322" t="s">
        <v>1395</v>
      </c>
      <c r="I140" s="239" t="s">
        <v>47</v>
      </c>
      <c r="J140" s="240" t="s">
        <v>1405</v>
      </c>
      <c r="K140" s="243">
        <v>33.49</v>
      </c>
      <c r="L140" s="243">
        <v>30.623000000000001</v>
      </c>
      <c r="M140" s="243">
        <f t="shared" si="3"/>
        <v>-2.8670000000000009</v>
      </c>
      <c r="N140" s="328" t="s">
        <v>882</v>
      </c>
      <c r="O140" s="241" t="s">
        <v>47</v>
      </c>
      <c r="P140" s="193" t="s">
        <v>1575</v>
      </c>
      <c r="Q140" s="186"/>
      <c r="R140" s="186" t="s">
        <v>579</v>
      </c>
      <c r="S140" s="242" t="s">
        <v>580</v>
      </c>
      <c r="T140" s="192" t="s">
        <v>581</v>
      </c>
      <c r="U140" s="164" t="s">
        <v>901</v>
      </c>
      <c r="V140" s="165"/>
      <c r="W140" s="166" t="s">
        <v>93</v>
      </c>
      <c r="X140" s="382">
        <v>119</v>
      </c>
      <c r="Y140" s="166" t="s">
        <v>93</v>
      </c>
      <c r="Z140" s="383"/>
      <c r="AA140" s="164"/>
      <c r="AB140" s="165"/>
      <c r="AC140" s="166" t="s">
        <v>93</v>
      </c>
      <c r="AD140" s="382"/>
      <c r="AE140" s="166" t="s">
        <v>93</v>
      </c>
      <c r="AF140" s="383"/>
      <c r="AG140" s="164"/>
      <c r="AH140" s="165"/>
      <c r="AI140" s="166" t="s">
        <v>93</v>
      </c>
      <c r="AJ140" s="382"/>
      <c r="AK140" s="166" t="s">
        <v>93</v>
      </c>
      <c r="AL140" s="383"/>
      <c r="AM140" s="191"/>
      <c r="AN140" s="171" t="s">
        <v>58</v>
      </c>
      <c r="AO140" s="189" t="s">
        <v>66</v>
      </c>
      <c r="AP140" s="189"/>
      <c r="AQ140" s="190"/>
    </row>
    <row r="141" spans="1:44" ht="56.25" x14ac:dyDescent="0.15">
      <c r="A141" s="282">
        <v>124</v>
      </c>
      <c r="B141" s="193" t="s">
        <v>582</v>
      </c>
      <c r="C141" s="193" t="s">
        <v>583</v>
      </c>
      <c r="D141" s="193" t="s">
        <v>420</v>
      </c>
      <c r="E141" s="243">
        <v>47.283999999999999</v>
      </c>
      <c r="F141" s="284">
        <v>47.283999999999999</v>
      </c>
      <c r="G141" s="243">
        <v>42.876643999999999</v>
      </c>
      <c r="H141" s="293" t="s">
        <v>1142</v>
      </c>
      <c r="I141" s="241" t="s">
        <v>1128</v>
      </c>
      <c r="J141" s="240" t="s">
        <v>1362</v>
      </c>
      <c r="K141" s="243">
        <v>43.643999999999998</v>
      </c>
      <c r="L141" s="243">
        <v>42.784999999999997</v>
      </c>
      <c r="M141" s="243">
        <f t="shared" si="3"/>
        <v>-0.85900000000000176</v>
      </c>
      <c r="N141" s="328" t="s">
        <v>882</v>
      </c>
      <c r="O141" s="241" t="s">
        <v>1559</v>
      </c>
      <c r="P141" s="193" t="s">
        <v>1576</v>
      </c>
      <c r="Q141" s="186"/>
      <c r="R141" s="186" t="s">
        <v>559</v>
      </c>
      <c r="S141" s="242" t="s">
        <v>560</v>
      </c>
      <c r="T141" s="192" t="s">
        <v>561</v>
      </c>
      <c r="U141" s="164" t="s">
        <v>901</v>
      </c>
      <c r="V141" s="165"/>
      <c r="W141" s="166" t="s">
        <v>93</v>
      </c>
      <c r="X141" s="382">
        <v>120</v>
      </c>
      <c r="Y141" s="166" t="s">
        <v>93</v>
      </c>
      <c r="Z141" s="383"/>
      <c r="AA141" s="164"/>
      <c r="AB141" s="165"/>
      <c r="AC141" s="166" t="s">
        <v>93</v>
      </c>
      <c r="AD141" s="382"/>
      <c r="AE141" s="166" t="s">
        <v>93</v>
      </c>
      <c r="AF141" s="383"/>
      <c r="AG141" s="164"/>
      <c r="AH141" s="165"/>
      <c r="AI141" s="166" t="s">
        <v>93</v>
      </c>
      <c r="AJ141" s="382"/>
      <c r="AK141" s="166" t="s">
        <v>93</v>
      </c>
      <c r="AL141" s="383"/>
      <c r="AM141" s="191"/>
      <c r="AN141" s="171" t="s">
        <v>437</v>
      </c>
      <c r="AO141" s="189" t="s">
        <v>66</v>
      </c>
      <c r="AP141" s="189"/>
      <c r="AQ141" s="190"/>
    </row>
    <row r="142" spans="1:44" ht="67.5" x14ac:dyDescent="0.15">
      <c r="A142" s="282">
        <v>125</v>
      </c>
      <c r="B142" s="193" t="s">
        <v>584</v>
      </c>
      <c r="C142" s="193" t="s">
        <v>522</v>
      </c>
      <c r="D142" s="193" t="s">
        <v>420</v>
      </c>
      <c r="E142" s="243">
        <v>57.356999999999999</v>
      </c>
      <c r="F142" s="284">
        <v>57.356999999999999</v>
      </c>
      <c r="G142" s="243">
        <v>57.950327000000001</v>
      </c>
      <c r="H142" s="293" t="s">
        <v>1142</v>
      </c>
      <c r="I142" s="241" t="s">
        <v>1128</v>
      </c>
      <c r="J142" s="240" t="s">
        <v>1362</v>
      </c>
      <c r="K142" s="243">
        <v>49.555</v>
      </c>
      <c r="L142" s="243">
        <v>12.839</v>
      </c>
      <c r="M142" s="243">
        <f t="shared" si="3"/>
        <v>-36.716000000000001</v>
      </c>
      <c r="N142" s="328" t="s">
        <v>882</v>
      </c>
      <c r="O142" s="241" t="s">
        <v>1559</v>
      </c>
      <c r="P142" s="193" t="s">
        <v>1577</v>
      </c>
      <c r="Q142" s="186"/>
      <c r="R142" s="186" t="s">
        <v>559</v>
      </c>
      <c r="S142" s="242" t="s">
        <v>560</v>
      </c>
      <c r="T142" s="192" t="s">
        <v>561</v>
      </c>
      <c r="U142" s="164" t="s">
        <v>901</v>
      </c>
      <c r="V142" s="165"/>
      <c r="W142" s="166" t="s">
        <v>93</v>
      </c>
      <c r="X142" s="382">
        <v>121</v>
      </c>
      <c r="Y142" s="166" t="s">
        <v>93</v>
      </c>
      <c r="Z142" s="383"/>
      <c r="AA142" s="164"/>
      <c r="AB142" s="165"/>
      <c r="AC142" s="166" t="s">
        <v>93</v>
      </c>
      <c r="AD142" s="382"/>
      <c r="AE142" s="166" t="s">
        <v>93</v>
      </c>
      <c r="AF142" s="383"/>
      <c r="AG142" s="164"/>
      <c r="AH142" s="165"/>
      <c r="AI142" s="166" t="s">
        <v>93</v>
      </c>
      <c r="AJ142" s="382"/>
      <c r="AK142" s="166" t="s">
        <v>93</v>
      </c>
      <c r="AL142" s="383"/>
      <c r="AM142" s="191"/>
      <c r="AN142" s="171" t="s">
        <v>389</v>
      </c>
      <c r="AO142" s="189" t="s">
        <v>66</v>
      </c>
      <c r="AP142" s="189"/>
      <c r="AQ142" s="190"/>
    </row>
    <row r="143" spans="1:44" ht="56.25" x14ac:dyDescent="0.15">
      <c r="A143" s="282">
        <v>126</v>
      </c>
      <c r="B143" s="193" t="s">
        <v>585</v>
      </c>
      <c r="C143" s="193" t="s">
        <v>539</v>
      </c>
      <c r="D143" s="193" t="s">
        <v>420</v>
      </c>
      <c r="E143" s="243">
        <v>42.573999999999998</v>
      </c>
      <c r="F143" s="284">
        <v>42.573999999999998</v>
      </c>
      <c r="G143" s="243">
        <v>36.587859000000002</v>
      </c>
      <c r="H143" s="293" t="s">
        <v>1517</v>
      </c>
      <c r="I143" s="239" t="s">
        <v>1520</v>
      </c>
      <c r="J143" s="240" t="s">
        <v>1519</v>
      </c>
      <c r="K143" s="243">
        <v>37.692999999999998</v>
      </c>
      <c r="L143" s="243">
        <v>33.286000000000001</v>
      </c>
      <c r="M143" s="243">
        <f t="shared" si="3"/>
        <v>-4.4069999999999965</v>
      </c>
      <c r="N143" s="328" t="s">
        <v>882</v>
      </c>
      <c r="O143" s="241" t="s">
        <v>47</v>
      </c>
      <c r="P143" s="193" t="s">
        <v>1578</v>
      </c>
      <c r="Q143" s="186"/>
      <c r="R143" s="186" t="s">
        <v>559</v>
      </c>
      <c r="S143" s="242" t="s">
        <v>560</v>
      </c>
      <c r="T143" s="192" t="s">
        <v>561</v>
      </c>
      <c r="U143" s="164" t="s">
        <v>901</v>
      </c>
      <c r="V143" s="165"/>
      <c r="W143" s="166" t="s">
        <v>93</v>
      </c>
      <c r="X143" s="382">
        <v>122</v>
      </c>
      <c r="Y143" s="166" t="s">
        <v>93</v>
      </c>
      <c r="Z143" s="383"/>
      <c r="AA143" s="164"/>
      <c r="AB143" s="165"/>
      <c r="AC143" s="166" t="s">
        <v>93</v>
      </c>
      <c r="AD143" s="382"/>
      <c r="AE143" s="166" t="s">
        <v>93</v>
      </c>
      <c r="AF143" s="383"/>
      <c r="AG143" s="164"/>
      <c r="AH143" s="165"/>
      <c r="AI143" s="166" t="s">
        <v>93</v>
      </c>
      <c r="AJ143" s="382"/>
      <c r="AK143" s="166" t="s">
        <v>93</v>
      </c>
      <c r="AL143" s="383"/>
      <c r="AM143" s="191"/>
      <c r="AN143" s="171" t="s">
        <v>58</v>
      </c>
      <c r="AO143" s="189" t="s">
        <v>66</v>
      </c>
      <c r="AP143" s="189"/>
      <c r="AQ143" s="190"/>
    </row>
    <row r="144" spans="1:44" ht="67.5" x14ac:dyDescent="0.15">
      <c r="A144" s="282">
        <v>127</v>
      </c>
      <c r="B144" s="193" t="s">
        <v>586</v>
      </c>
      <c r="C144" s="193" t="s">
        <v>587</v>
      </c>
      <c r="D144" s="193" t="s">
        <v>482</v>
      </c>
      <c r="E144" s="243">
        <v>38.945</v>
      </c>
      <c r="F144" s="284">
        <v>38.945</v>
      </c>
      <c r="G144" s="243">
        <v>38.150877999999999</v>
      </c>
      <c r="H144" s="322" t="s">
        <v>1444</v>
      </c>
      <c r="I144" s="239" t="s">
        <v>1152</v>
      </c>
      <c r="J144" s="240" t="s">
        <v>1445</v>
      </c>
      <c r="K144" s="243">
        <v>38.945</v>
      </c>
      <c r="L144" s="243">
        <v>0</v>
      </c>
      <c r="M144" s="243">
        <f t="shared" si="3"/>
        <v>-38.945</v>
      </c>
      <c r="N144" s="328" t="s">
        <v>882</v>
      </c>
      <c r="O144" s="241" t="s">
        <v>1579</v>
      </c>
      <c r="P144" s="193" t="s">
        <v>1580</v>
      </c>
      <c r="Q144" s="186"/>
      <c r="R144" s="186" t="s">
        <v>559</v>
      </c>
      <c r="S144" s="242" t="s">
        <v>560</v>
      </c>
      <c r="T144" s="192" t="s">
        <v>588</v>
      </c>
      <c r="U144" s="164" t="s">
        <v>901</v>
      </c>
      <c r="V144" s="165"/>
      <c r="W144" s="166" t="s">
        <v>93</v>
      </c>
      <c r="X144" s="382">
        <v>123</v>
      </c>
      <c r="Y144" s="166" t="s">
        <v>93</v>
      </c>
      <c r="Z144" s="383"/>
      <c r="AA144" s="164"/>
      <c r="AB144" s="165"/>
      <c r="AC144" s="166" t="s">
        <v>93</v>
      </c>
      <c r="AD144" s="382"/>
      <c r="AE144" s="166" t="s">
        <v>93</v>
      </c>
      <c r="AF144" s="383"/>
      <c r="AG144" s="164"/>
      <c r="AH144" s="165"/>
      <c r="AI144" s="166" t="s">
        <v>93</v>
      </c>
      <c r="AJ144" s="382"/>
      <c r="AK144" s="166" t="s">
        <v>93</v>
      </c>
      <c r="AL144" s="383"/>
      <c r="AM144" s="191"/>
      <c r="AN144" s="171" t="s">
        <v>57</v>
      </c>
      <c r="AO144" s="189" t="s">
        <v>66</v>
      </c>
      <c r="AP144" s="189"/>
      <c r="AQ144" s="190"/>
    </row>
    <row r="145" spans="1:43" ht="45" x14ac:dyDescent="0.15">
      <c r="A145" s="282">
        <v>128</v>
      </c>
      <c r="B145" s="193" t="s">
        <v>589</v>
      </c>
      <c r="C145" s="193" t="s">
        <v>453</v>
      </c>
      <c r="D145" s="193" t="s">
        <v>420</v>
      </c>
      <c r="E145" s="243">
        <v>172.364</v>
      </c>
      <c r="F145" s="284">
        <v>172.364</v>
      </c>
      <c r="G145" s="243">
        <v>161.27449999999999</v>
      </c>
      <c r="H145" s="293" t="s">
        <v>1142</v>
      </c>
      <c r="I145" s="241" t="s">
        <v>1128</v>
      </c>
      <c r="J145" s="240" t="s">
        <v>1363</v>
      </c>
      <c r="K145" s="243">
        <v>161.333</v>
      </c>
      <c r="L145" s="243">
        <v>198.00200000000001</v>
      </c>
      <c r="M145" s="243">
        <f t="shared" si="3"/>
        <v>36.669000000000011</v>
      </c>
      <c r="N145" s="328" t="s">
        <v>882</v>
      </c>
      <c r="O145" s="241" t="s">
        <v>1559</v>
      </c>
      <c r="P145" s="193" t="s">
        <v>1581</v>
      </c>
      <c r="Q145" s="186"/>
      <c r="R145" s="186" t="s">
        <v>559</v>
      </c>
      <c r="S145" s="242" t="s">
        <v>560</v>
      </c>
      <c r="T145" s="192" t="s">
        <v>561</v>
      </c>
      <c r="U145" s="164" t="s">
        <v>901</v>
      </c>
      <c r="V145" s="165"/>
      <c r="W145" s="166" t="s">
        <v>93</v>
      </c>
      <c r="X145" s="382">
        <v>124</v>
      </c>
      <c r="Y145" s="166" t="s">
        <v>93</v>
      </c>
      <c r="Z145" s="383"/>
      <c r="AA145" s="164"/>
      <c r="AB145" s="165"/>
      <c r="AC145" s="166" t="s">
        <v>93</v>
      </c>
      <c r="AD145" s="382"/>
      <c r="AE145" s="166" t="s">
        <v>93</v>
      </c>
      <c r="AF145" s="383"/>
      <c r="AG145" s="164"/>
      <c r="AH145" s="165"/>
      <c r="AI145" s="166" t="s">
        <v>93</v>
      </c>
      <c r="AJ145" s="382"/>
      <c r="AK145" s="166" t="s">
        <v>93</v>
      </c>
      <c r="AL145" s="383"/>
      <c r="AM145" s="191"/>
      <c r="AN145" s="171" t="s">
        <v>902</v>
      </c>
      <c r="AO145" s="189" t="s">
        <v>66</v>
      </c>
      <c r="AP145" s="189"/>
      <c r="AQ145" s="190"/>
    </row>
    <row r="146" spans="1:43" ht="56.25" x14ac:dyDescent="0.15">
      <c r="A146" s="282">
        <v>129</v>
      </c>
      <c r="B146" s="193" t="s">
        <v>590</v>
      </c>
      <c r="C146" s="193" t="s">
        <v>426</v>
      </c>
      <c r="D146" s="193" t="s">
        <v>420</v>
      </c>
      <c r="E146" s="243">
        <v>56.192</v>
      </c>
      <c r="F146" s="284">
        <v>56.192</v>
      </c>
      <c r="G146" s="243">
        <v>46.809193999999998</v>
      </c>
      <c r="H146" s="293" t="s">
        <v>1142</v>
      </c>
      <c r="I146" s="241" t="s">
        <v>1128</v>
      </c>
      <c r="J146" s="240" t="s">
        <v>1357</v>
      </c>
      <c r="K146" s="243">
        <v>60.774000000000001</v>
      </c>
      <c r="L146" s="243">
        <v>67.143000000000001</v>
      </c>
      <c r="M146" s="243">
        <f t="shared" si="3"/>
        <v>6.3689999999999998</v>
      </c>
      <c r="N146" s="328" t="s">
        <v>882</v>
      </c>
      <c r="O146" s="241" t="s">
        <v>1559</v>
      </c>
      <c r="P146" s="193" t="s">
        <v>1582</v>
      </c>
      <c r="Q146" s="186"/>
      <c r="R146" s="186" t="s">
        <v>559</v>
      </c>
      <c r="S146" s="242" t="s">
        <v>560</v>
      </c>
      <c r="T146" s="192" t="s">
        <v>561</v>
      </c>
      <c r="U146" s="164" t="s">
        <v>901</v>
      </c>
      <c r="V146" s="165"/>
      <c r="W146" s="166" t="s">
        <v>93</v>
      </c>
      <c r="X146" s="382">
        <v>125</v>
      </c>
      <c r="Y146" s="166" t="s">
        <v>93</v>
      </c>
      <c r="Z146" s="383"/>
      <c r="AA146" s="164"/>
      <c r="AB146" s="165"/>
      <c r="AC146" s="166" t="s">
        <v>93</v>
      </c>
      <c r="AD146" s="382"/>
      <c r="AE146" s="166" t="s">
        <v>93</v>
      </c>
      <c r="AF146" s="383"/>
      <c r="AG146" s="164"/>
      <c r="AH146" s="165"/>
      <c r="AI146" s="166" t="s">
        <v>93</v>
      </c>
      <c r="AJ146" s="382"/>
      <c r="AK146" s="166" t="s">
        <v>93</v>
      </c>
      <c r="AL146" s="383"/>
      <c r="AM146" s="191"/>
      <c r="AN146" s="171" t="s">
        <v>437</v>
      </c>
      <c r="AO146" s="189" t="s">
        <v>66</v>
      </c>
      <c r="AP146" s="189"/>
      <c r="AQ146" s="190"/>
    </row>
    <row r="147" spans="1:43" ht="56.25" x14ac:dyDescent="0.15">
      <c r="A147" s="282">
        <v>130</v>
      </c>
      <c r="B147" s="193" t="s">
        <v>591</v>
      </c>
      <c r="C147" s="193" t="s">
        <v>426</v>
      </c>
      <c r="D147" s="193" t="s">
        <v>420</v>
      </c>
      <c r="E147" s="243">
        <v>65.319999999999993</v>
      </c>
      <c r="F147" s="284">
        <v>65.319999999999993</v>
      </c>
      <c r="G147" s="243">
        <v>64.041174999999996</v>
      </c>
      <c r="H147" s="293" t="s">
        <v>1142</v>
      </c>
      <c r="I147" s="241" t="s">
        <v>47</v>
      </c>
      <c r="J147" s="240" t="s">
        <v>1344</v>
      </c>
      <c r="K147" s="243">
        <v>37.399000000000001</v>
      </c>
      <c r="L147" s="243">
        <v>8.5510000000000002</v>
      </c>
      <c r="M147" s="243">
        <f t="shared" si="3"/>
        <v>-28.847999999999999</v>
      </c>
      <c r="N147" s="328" t="s">
        <v>882</v>
      </c>
      <c r="O147" s="241" t="s">
        <v>47</v>
      </c>
      <c r="P147" s="193" t="s">
        <v>1583</v>
      </c>
      <c r="Q147" s="186"/>
      <c r="R147" s="186" t="s">
        <v>559</v>
      </c>
      <c r="S147" s="242" t="s">
        <v>560</v>
      </c>
      <c r="T147" s="192" t="s">
        <v>561</v>
      </c>
      <c r="U147" s="164" t="s">
        <v>901</v>
      </c>
      <c r="V147" s="165"/>
      <c r="W147" s="166" t="s">
        <v>93</v>
      </c>
      <c r="X147" s="382">
        <v>126</v>
      </c>
      <c r="Y147" s="166" t="s">
        <v>93</v>
      </c>
      <c r="Z147" s="383"/>
      <c r="AA147" s="164"/>
      <c r="AB147" s="165"/>
      <c r="AC147" s="166" t="s">
        <v>93</v>
      </c>
      <c r="AD147" s="382"/>
      <c r="AE147" s="166" t="s">
        <v>93</v>
      </c>
      <c r="AF147" s="383"/>
      <c r="AG147" s="164"/>
      <c r="AH147" s="165"/>
      <c r="AI147" s="166" t="s">
        <v>93</v>
      </c>
      <c r="AJ147" s="382"/>
      <c r="AK147" s="166" t="s">
        <v>93</v>
      </c>
      <c r="AL147" s="383"/>
      <c r="AM147" s="191"/>
      <c r="AN147" s="171" t="s">
        <v>438</v>
      </c>
      <c r="AO147" s="189" t="s">
        <v>66</v>
      </c>
      <c r="AP147" s="189"/>
      <c r="AQ147" s="190"/>
    </row>
    <row r="148" spans="1:43" ht="45" x14ac:dyDescent="0.15">
      <c r="A148" s="282">
        <v>131</v>
      </c>
      <c r="B148" s="193" t="s">
        <v>592</v>
      </c>
      <c r="C148" s="193" t="s">
        <v>552</v>
      </c>
      <c r="D148" s="193" t="s">
        <v>420</v>
      </c>
      <c r="E148" s="243">
        <v>128.56100000000001</v>
      </c>
      <c r="F148" s="284">
        <v>128.56100000000001</v>
      </c>
      <c r="G148" s="243">
        <v>123.265771</v>
      </c>
      <c r="H148" s="293" t="s">
        <v>1142</v>
      </c>
      <c r="I148" s="241" t="s">
        <v>47</v>
      </c>
      <c r="J148" s="240" t="s">
        <v>1342</v>
      </c>
      <c r="K148" s="243">
        <v>105.685</v>
      </c>
      <c r="L148" s="243">
        <v>126</v>
      </c>
      <c r="M148" s="243">
        <f t="shared" si="3"/>
        <v>20.314999999999998</v>
      </c>
      <c r="N148" s="328" t="s">
        <v>882</v>
      </c>
      <c r="O148" s="241" t="s">
        <v>47</v>
      </c>
      <c r="P148" s="193" t="s">
        <v>1584</v>
      </c>
      <c r="Q148" s="186"/>
      <c r="R148" s="186" t="s">
        <v>559</v>
      </c>
      <c r="S148" s="242" t="s">
        <v>560</v>
      </c>
      <c r="T148" s="192" t="s">
        <v>561</v>
      </c>
      <c r="U148" s="164" t="s">
        <v>901</v>
      </c>
      <c r="V148" s="165"/>
      <c r="W148" s="166" t="s">
        <v>93</v>
      </c>
      <c r="X148" s="382">
        <v>127</v>
      </c>
      <c r="Y148" s="166" t="s">
        <v>93</v>
      </c>
      <c r="Z148" s="383"/>
      <c r="AA148" s="164"/>
      <c r="AB148" s="165"/>
      <c r="AC148" s="166" t="s">
        <v>93</v>
      </c>
      <c r="AD148" s="382"/>
      <c r="AE148" s="166" t="s">
        <v>93</v>
      </c>
      <c r="AF148" s="383"/>
      <c r="AG148" s="164"/>
      <c r="AH148" s="165"/>
      <c r="AI148" s="166" t="s">
        <v>93</v>
      </c>
      <c r="AJ148" s="382"/>
      <c r="AK148" s="166" t="s">
        <v>93</v>
      </c>
      <c r="AL148" s="383"/>
      <c r="AM148" s="191"/>
      <c r="AN148" s="171" t="s">
        <v>389</v>
      </c>
      <c r="AO148" s="189" t="s">
        <v>66</v>
      </c>
      <c r="AP148" s="189"/>
      <c r="AQ148" s="190"/>
    </row>
    <row r="149" spans="1:43" ht="56.25" x14ac:dyDescent="0.15">
      <c r="A149" s="282">
        <v>132</v>
      </c>
      <c r="B149" s="193" t="s">
        <v>593</v>
      </c>
      <c r="C149" s="193" t="s">
        <v>514</v>
      </c>
      <c r="D149" s="193" t="s">
        <v>420</v>
      </c>
      <c r="E149" s="243">
        <v>134.40199999999999</v>
      </c>
      <c r="F149" s="243">
        <v>134.40199999999999</v>
      </c>
      <c r="G149" s="243">
        <v>123.777078</v>
      </c>
      <c r="H149" s="293" t="s">
        <v>1142</v>
      </c>
      <c r="I149" s="241" t="s">
        <v>1128</v>
      </c>
      <c r="J149" s="240" t="s">
        <v>1362</v>
      </c>
      <c r="K149" s="243">
        <v>134.40199999999999</v>
      </c>
      <c r="L149" s="243">
        <v>139.59800000000001</v>
      </c>
      <c r="M149" s="243">
        <f t="shared" si="3"/>
        <v>5.1960000000000264</v>
      </c>
      <c r="N149" s="328" t="s">
        <v>882</v>
      </c>
      <c r="O149" s="241" t="s">
        <v>1559</v>
      </c>
      <c r="P149" s="193" t="s">
        <v>1585</v>
      </c>
      <c r="Q149" s="186"/>
      <c r="R149" s="186" t="s">
        <v>559</v>
      </c>
      <c r="S149" s="242" t="s">
        <v>560</v>
      </c>
      <c r="T149" s="192" t="s">
        <v>561</v>
      </c>
      <c r="U149" s="164" t="s">
        <v>901</v>
      </c>
      <c r="V149" s="165"/>
      <c r="W149" s="166" t="s">
        <v>93</v>
      </c>
      <c r="X149" s="382">
        <v>128</v>
      </c>
      <c r="Y149" s="166" t="s">
        <v>93</v>
      </c>
      <c r="Z149" s="383"/>
      <c r="AA149" s="164"/>
      <c r="AB149" s="165"/>
      <c r="AC149" s="166" t="s">
        <v>93</v>
      </c>
      <c r="AD149" s="382"/>
      <c r="AE149" s="166" t="s">
        <v>93</v>
      </c>
      <c r="AF149" s="383"/>
      <c r="AG149" s="164"/>
      <c r="AH149" s="165"/>
      <c r="AI149" s="166" t="s">
        <v>93</v>
      </c>
      <c r="AJ149" s="382"/>
      <c r="AK149" s="166" t="s">
        <v>93</v>
      </c>
      <c r="AL149" s="383"/>
      <c r="AM149" s="191"/>
      <c r="AN149" s="171" t="s">
        <v>902</v>
      </c>
      <c r="AO149" s="189" t="s">
        <v>66</v>
      </c>
      <c r="AP149" s="189"/>
      <c r="AQ149" s="190"/>
    </row>
    <row r="150" spans="1:43" ht="45" x14ac:dyDescent="0.15">
      <c r="A150" s="282">
        <v>133</v>
      </c>
      <c r="B150" s="193" t="s">
        <v>594</v>
      </c>
      <c r="C150" s="193" t="s">
        <v>453</v>
      </c>
      <c r="D150" s="193" t="s">
        <v>420</v>
      </c>
      <c r="E150" s="243">
        <v>130.21299999999999</v>
      </c>
      <c r="F150" s="284">
        <v>130.21299999999999</v>
      </c>
      <c r="G150" s="243">
        <v>125.425327</v>
      </c>
      <c r="H150" s="293" t="s">
        <v>1142</v>
      </c>
      <c r="I150" s="241" t="s">
        <v>47</v>
      </c>
      <c r="J150" s="240" t="s">
        <v>1342</v>
      </c>
      <c r="K150" s="243">
        <v>153.77600000000001</v>
      </c>
      <c r="L150" s="243">
        <v>227.26599999999999</v>
      </c>
      <c r="M150" s="243">
        <f t="shared" si="3"/>
        <v>73.489999999999981</v>
      </c>
      <c r="N150" s="328" t="s">
        <v>882</v>
      </c>
      <c r="O150" s="241" t="s">
        <v>47</v>
      </c>
      <c r="P150" s="193" t="s">
        <v>1586</v>
      </c>
      <c r="Q150" s="186"/>
      <c r="R150" s="186" t="s">
        <v>559</v>
      </c>
      <c r="S150" s="242" t="s">
        <v>560</v>
      </c>
      <c r="T150" s="192" t="s">
        <v>561</v>
      </c>
      <c r="U150" s="164" t="s">
        <v>901</v>
      </c>
      <c r="V150" s="165"/>
      <c r="W150" s="166" t="s">
        <v>93</v>
      </c>
      <c r="X150" s="382">
        <v>129</v>
      </c>
      <c r="Y150" s="166" t="s">
        <v>93</v>
      </c>
      <c r="Z150" s="383"/>
      <c r="AA150" s="164"/>
      <c r="AB150" s="165"/>
      <c r="AC150" s="166" t="s">
        <v>93</v>
      </c>
      <c r="AD150" s="382"/>
      <c r="AE150" s="166" t="s">
        <v>93</v>
      </c>
      <c r="AF150" s="383"/>
      <c r="AG150" s="164"/>
      <c r="AH150" s="165"/>
      <c r="AI150" s="166" t="s">
        <v>93</v>
      </c>
      <c r="AJ150" s="382"/>
      <c r="AK150" s="166" t="s">
        <v>93</v>
      </c>
      <c r="AL150" s="383"/>
      <c r="AM150" s="191"/>
      <c r="AN150" s="171" t="s">
        <v>437</v>
      </c>
      <c r="AO150" s="189" t="s">
        <v>66</v>
      </c>
      <c r="AP150" s="189"/>
      <c r="AQ150" s="190"/>
    </row>
    <row r="151" spans="1:43" ht="67.5" x14ac:dyDescent="0.15">
      <c r="A151" s="282">
        <v>134</v>
      </c>
      <c r="B151" s="193" t="s">
        <v>595</v>
      </c>
      <c r="C151" s="193" t="s">
        <v>426</v>
      </c>
      <c r="D151" s="193" t="s">
        <v>420</v>
      </c>
      <c r="E151" s="243">
        <v>32.64</v>
      </c>
      <c r="F151" s="284">
        <v>32.64</v>
      </c>
      <c r="G151" s="243">
        <v>22.625563</v>
      </c>
      <c r="H151" s="293" t="s">
        <v>1142</v>
      </c>
      <c r="I151" s="241" t="s">
        <v>1128</v>
      </c>
      <c r="J151" s="193" t="s">
        <v>1348</v>
      </c>
      <c r="K151" s="243">
        <v>32.64</v>
      </c>
      <c r="L151" s="243">
        <v>26.259</v>
      </c>
      <c r="M151" s="243">
        <f t="shared" si="3"/>
        <v>-6.3810000000000002</v>
      </c>
      <c r="N151" s="328" t="s">
        <v>882</v>
      </c>
      <c r="O151" s="241" t="s">
        <v>1559</v>
      </c>
      <c r="P151" s="193" t="s">
        <v>1587</v>
      </c>
      <c r="Q151" s="186"/>
      <c r="R151" s="186" t="s">
        <v>559</v>
      </c>
      <c r="S151" s="242" t="s">
        <v>560</v>
      </c>
      <c r="T151" s="192" t="s">
        <v>561</v>
      </c>
      <c r="U151" s="164" t="s">
        <v>901</v>
      </c>
      <c r="V151" s="165"/>
      <c r="W151" s="166" t="s">
        <v>93</v>
      </c>
      <c r="X151" s="382">
        <v>130</v>
      </c>
      <c r="Y151" s="166" t="s">
        <v>93</v>
      </c>
      <c r="Z151" s="383"/>
      <c r="AA151" s="164"/>
      <c r="AB151" s="165"/>
      <c r="AC151" s="166" t="s">
        <v>93</v>
      </c>
      <c r="AD151" s="382"/>
      <c r="AE151" s="166" t="s">
        <v>93</v>
      </c>
      <c r="AF151" s="383"/>
      <c r="AG151" s="164"/>
      <c r="AH151" s="165"/>
      <c r="AI151" s="166" t="s">
        <v>93</v>
      </c>
      <c r="AJ151" s="382"/>
      <c r="AK151" s="166" t="s">
        <v>93</v>
      </c>
      <c r="AL151" s="383"/>
      <c r="AM151" s="191"/>
      <c r="AN151" s="171" t="s">
        <v>389</v>
      </c>
      <c r="AO151" s="189" t="s">
        <v>66</v>
      </c>
      <c r="AP151" s="189"/>
      <c r="AQ151" s="190"/>
    </row>
    <row r="152" spans="1:43" ht="233.25" customHeight="1" x14ac:dyDescent="0.15">
      <c r="A152" s="282">
        <v>135</v>
      </c>
      <c r="B152" s="193" t="s">
        <v>596</v>
      </c>
      <c r="C152" s="193" t="s">
        <v>514</v>
      </c>
      <c r="D152" s="193" t="s">
        <v>420</v>
      </c>
      <c r="E152" s="243">
        <v>76.325000000000003</v>
      </c>
      <c r="F152" s="284">
        <v>76.325000000000003</v>
      </c>
      <c r="G152" s="243">
        <v>77.294134</v>
      </c>
      <c r="H152" s="293" t="s">
        <v>1142</v>
      </c>
      <c r="I152" s="241" t="s">
        <v>1128</v>
      </c>
      <c r="J152" s="193" t="s">
        <v>1282</v>
      </c>
      <c r="K152" s="243">
        <v>71.869</v>
      </c>
      <c r="L152" s="243">
        <v>67.254000000000005</v>
      </c>
      <c r="M152" s="243">
        <f t="shared" si="3"/>
        <v>-4.6149999999999949</v>
      </c>
      <c r="N152" s="328" t="s">
        <v>882</v>
      </c>
      <c r="O152" s="241" t="s">
        <v>1559</v>
      </c>
      <c r="P152" s="193" t="s">
        <v>1588</v>
      </c>
      <c r="Q152" s="186"/>
      <c r="R152" s="186" t="s">
        <v>559</v>
      </c>
      <c r="S152" s="242" t="s">
        <v>560</v>
      </c>
      <c r="T152" s="192" t="s">
        <v>561</v>
      </c>
      <c r="U152" s="164" t="s">
        <v>901</v>
      </c>
      <c r="V152" s="165"/>
      <c r="W152" s="166" t="s">
        <v>93</v>
      </c>
      <c r="X152" s="382">
        <v>131</v>
      </c>
      <c r="Y152" s="166" t="s">
        <v>93</v>
      </c>
      <c r="Z152" s="383"/>
      <c r="AA152" s="164"/>
      <c r="AB152" s="165"/>
      <c r="AC152" s="166" t="s">
        <v>93</v>
      </c>
      <c r="AD152" s="382"/>
      <c r="AE152" s="166" t="s">
        <v>93</v>
      </c>
      <c r="AF152" s="383"/>
      <c r="AG152" s="164"/>
      <c r="AH152" s="165"/>
      <c r="AI152" s="166" t="s">
        <v>93</v>
      </c>
      <c r="AJ152" s="382"/>
      <c r="AK152" s="166" t="s">
        <v>93</v>
      </c>
      <c r="AL152" s="383"/>
      <c r="AM152" s="191"/>
      <c r="AN152" s="171" t="s">
        <v>437</v>
      </c>
      <c r="AO152" s="189" t="s">
        <v>66</v>
      </c>
      <c r="AP152" s="189"/>
      <c r="AQ152" s="190"/>
    </row>
    <row r="153" spans="1:43" ht="45" x14ac:dyDescent="0.15">
      <c r="A153" s="282">
        <v>136</v>
      </c>
      <c r="B153" s="193" t="s">
        <v>597</v>
      </c>
      <c r="C153" s="193" t="s">
        <v>453</v>
      </c>
      <c r="D153" s="193" t="s">
        <v>1108</v>
      </c>
      <c r="E153" s="243">
        <v>75.585999999999999</v>
      </c>
      <c r="F153" s="284">
        <v>75.585999999999999</v>
      </c>
      <c r="G153" s="243">
        <v>50.777177999999999</v>
      </c>
      <c r="H153" s="293" t="s">
        <v>1142</v>
      </c>
      <c r="I153" s="241" t="s">
        <v>1128</v>
      </c>
      <c r="J153" s="193" t="s">
        <v>1365</v>
      </c>
      <c r="K153" s="243">
        <v>70.402000000000001</v>
      </c>
      <c r="L153" s="243">
        <v>63.551000000000002</v>
      </c>
      <c r="M153" s="243">
        <f t="shared" si="3"/>
        <v>-6.8509999999999991</v>
      </c>
      <c r="N153" s="328" t="s">
        <v>882</v>
      </c>
      <c r="O153" s="241" t="s">
        <v>1559</v>
      </c>
      <c r="P153" s="193" t="s">
        <v>1589</v>
      </c>
      <c r="Q153" s="186"/>
      <c r="R153" s="186" t="s">
        <v>559</v>
      </c>
      <c r="S153" s="242" t="s">
        <v>560</v>
      </c>
      <c r="T153" s="192" t="s">
        <v>561</v>
      </c>
      <c r="U153" s="164" t="s">
        <v>901</v>
      </c>
      <c r="V153" s="165"/>
      <c r="W153" s="166" t="s">
        <v>93</v>
      </c>
      <c r="X153" s="382">
        <v>132</v>
      </c>
      <c r="Y153" s="166" t="s">
        <v>93</v>
      </c>
      <c r="Z153" s="383"/>
      <c r="AA153" s="164"/>
      <c r="AB153" s="165"/>
      <c r="AC153" s="166" t="s">
        <v>93</v>
      </c>
      <c r="AD153" s="382"/>
      <c r="AE153" s="166" t="s">
        <v>93</v>
      </c>
      <c r="AF153" s="383"/>
      <c r="AG153" s="164"/>
      <c r="AH153" s="165"/>
      <c r="AI153" s="166" t="s">
        <v>93</v>
      </c>
      <c r="AJ153" s="382"/>
      <c r="AK153" s="166" t="s">
        <v>93</v>
      </c>
      <c r="AL153" s="383"/>
      <c r="AM153" s="191"/>
      <c r="AN153" s="171" t="s">
        <v>389</v>
      </c>
      <c r="AO153" s="189" t="s">
        <v>66</v>
      </c>
      <c r="AP153" s="189"/>
      <c r="AQ153" s="190"/>
    </row>
    <row r="154" spans="1:43" ht="33.75" x14ac:dyDescent="0.15">
      <c r="A154" s="282">
        <v>137</v>
      </c>
      <c r="B154" s="193" t="s">
        <v>598</v>
      </c>
      <c r="C154" s="193" t="s">
        <v>599</v>
      </c>
      <c r="D154" s="193" t="s">
        <v>420</v>
      </c>
      <c r="E154" s="243">
        <v>86.580999999999989</v>
      </c>
      <c r="F154" s="284">
        <v>86.580999999999989</v>
      </c>
      <c r="G154" s="243">
        <v>76.333067</v>
      </c>
      <c r="H154" s="293" t="s">
        <v>1142</v>
      </c>
      <c r="I154" s="241" t="s">
        <v>47</v>
      </c>
      <c r="J154" s="240" t="s">
        <v>1342</v>
      </c>
      <c r="K154" s="243">
        <v>82.796000000000006</v>
      </c>
      <c r="L154" s="243">
        <v>60.698</v>
      </c>
      <c r="M154" s="243">
        <f t="shared" si="3"/>
        <v>-22.098000000000006</v>
      </c>
      <c r="N154" s="328" t="s">
        <v>882</v>
      </c>
      <c r="O154" s="241" t="s">
        <v>47</v>
      </c>
      <c r="P154" s="193" t="s">
        <v>1590</v>
      </c>
      <c r="Q154" s="186"/>
      <c r="R154" s="186" t="s">
        <v>559</v>
      </c>
      <c r="S154" s="242" t="s">
        <v>560</v>
      </c>
      <c r="T154" s="192" t="s">
        <v>561</v>
      </c>
      <c r="U154" s="164" t="s">
        <v>901</v>
      </c>
      <c r="V154" s="165"/>
      <c r="W154" s="166" t="s">
        <v>93</v>
      </c>
      <c r="X154" s="382">
        <v>133</v>
      </c>
      <c r="Y154" s="166" t="s">
        <v>93</v>
      </c>
      <c r="Z154" s="383"/>
      <c r="AA154" s="164"/>
      <c r="AB154" s="165"/>
      <c r="AC154" s="166" t="s">
        <v>93</v>
      </c>
      <c r="AD154" s="382"/>
      <c r="AE154" s="166" t="s">
        <v>93</v>
      </c>
      <c r="AF154" s="383"/>
      <c r="AG154" s="164"/>
      <c r="AH154" s="165"/>
      <c r="AI154" s="166" t="s">
        <v>93</v>
      </c>
      <c r="AJ154" s="382"/>
      <c r="AK154" s="166" t="s">
        <v>93</v>
      </c>
      <c r="AL154" s="383"/>
      <c r="AM154" s="191"/>
      <c r="AN154" s="171" t="s">
        <v>438</v>
      </c>
      <c r="AO154" s="189" t="s">
        <v>66</v>
      </c>
      <c r="AP154" s="189"/>
      <c r="AQ154" s="190"/>
    </row>
    <row r="155" spans="1:43" ht="33.75" x14ac:dyDescent="0.15">
      <c r="A155" s="282">
        <v>138</v>
      </c>
      <c r="B155" s="193" t="s">
        <v>600</v>
      </c>
      <c r="C155" s="193" t="s">
        <v>419</v>
      </c>
      <c r="D155" s="193" t="s">
        <v>420</v>
      </c>
      <c r="E155" s="243">
        <v>79.707999999999998</v>
      </c>
      <c r="F155" s="284">
        <v>79.707999999999998</v>
      </c>
      <c r="G155" s="243">
        <v>86.941444000000004</v>
      </c>
      <c r="H155" s="293" t="s">
        <v>1142</v>
      </c>
      <c r="I155" s="241" t="s">
        <v>47</v>
      </c>
      <c r="J155" s="240" t="s">
        <v>1342</v>
      </c>
      <c r="K155" s="243">
        <v>79.649000000000001</v>
      </c>
      <c r="L155" s="243">
        <v>76.462000000000003</v>
      </c>
      <c r="M155" s="243">
        <f t="shared" si="3"/>
        <v>-3.1869999999999976</v>
      </c>
      <c r="N155" s="328" t="s">
        <v>882</v>
      </c>
      <c r="O155" s="241" t="s">
        <v>47</v>
      </c>
      <c r="P155" s="193" t="s">
        <v>1591</v>
      </c>
      <c r="Q155" s="186"/>
      <c r="R155" s="186" t="s">
        <v>559</v>
      </c>
      <c r="S155" s="242" t="s">
        <v>560</v>
      </c>
      <c r="T155" s="192" t="s">
        <v>561</v>
      </c>
      <c r="U155" s="164" t="s">
        <v>901</v>
      </c>
      <c r="V155" s="165"/>
      <c r="W155" s="166" t="s">
        <v>93</v>
      </c>
      <c r="X155" s="382">
        <v>134</v>
      </c>
      <c r="Y155" s="166" t="s">
        <v>93</v>
      </c>
      <c r="Z155" s="383"/>
      <c r="AA155" s="164"/>
      <c r="AB155" s="165"/>
      <c r="AC155" s="166" t="s">
        <v>93</v>
      </c>
      <c r="AD155" s="382"/>
      <c r="AE155" s="166" t="s">
        <v>93</v>
      </c>
      <c r="AF155" s="383"/>
      <c r="AG155" s="164"/>
      <c r="AH155" s="165"/>
      <c r="AI155" s="166" t="s">
        <v>93</v>
      </c>
      <c r="AJ155" s="382"/>
      <c r="AK155" s="166" t="s">
        <v>93</v>
      </c>
      <c r="AL155" s="383"/>
      <c r="AM155" s="191"/>
      <c r="AN155" s="171" t="s">
        <v>437</v>
      </c>
      <c r="AO155" s="189" t="s">
        <v>66</v>
      </c>
      <c r="AP155" s="189"/>
      <c r="AQ155" s="190"/>
    </row>
    <row r="156" spans="1:43" ht="33.75" x14ac:dyDescent="0.15">
      <c r="A156" s="282">
        <v>139</v>
      </c>
      <c r="B156" s="193" t="s">
        <v>601</v>
      </c>
      <c r="C156" s="193" t="s">
        <v>514</v>
      </c>
      <c r="D156" s="193" t="s">
        <v>420</v>
      </c>
      <c r="E156" s="243">
        <v>706.85599999999999</v>
      </c>
      <c r="F156" s="284">
        <v>706.85599999999999</v>
      </c>
      <c r="G156" s="243">
        <v>691.95366000000001</v>
      </c>
      <c r="H156" s="293" t="s">
        <v>1142</v>
      </c>
      <c r="I156" s="241" t="s">
        <v>47</v>
      </c>
      <c r="J156" s="240" t="s">
        <v>1342</v>
      </c>
      <c r="K156" s="243">
        <v>674.84699999999998</v>
      </c>
      <c r="L156" s="243">
        <v>919.50800000000004</v>
      </c>
      <c r="M156" s="243">
        <f t="shared" si="3"/>
        <v>244.66100000000006</v>
      </c>
      <c r="N156" s="328" t="s">
        <v>882</v>
      </c>
      <c r="O156" s="241" t="s">
        <v>47</v>
      </c>
      <c r="P156" s="193" t="s">
        <v>1592</v>
      </c>
      <c r="Q156" s="186"/>
      <c r="R156" s="186" t="s">
        <v>559</v>
      </c>
      <c r="S156" s="242" t="s">
        <v>560</v>
      </c>
      <c r="T156" s="192" t="s">
        <v>561</v>
      </c>
      <c r="U156" s="164" t="s">
        <v>901</v>
      </c>
      <c r="V156" s="165"/>
      <c r="W156" s="166" t="s">
        <v>93</v>
      </c>
      <c r="X156" s="382">
        <v>135</v>
      </c>
      <c r="Y156" s="166" t="s">
        <v>93</v>
      </c>
      <c r="Z156" s="383"/>
      <c r="AA156" s="164"/>
      <c r="AB156" s="165"/>
      <c r="AC156" s="166" t="s">
        <v>93</v>
      </c>
      <c r="AD156" s="382"/>
      <c r="AE156" s="166" t="s">
        <v>93</v>
      </c>
      <c r="AF156" s="383"/>
      <c r="AG156" s="164"/>
      <c r="AH156" s="165"/>
      <c r="AI156" s="166" t="s">
        <v>93</v>
      </c>
      <c r="AJ156" s="382"/>
      <c r="AK156" s="166" t="s">
        <v>93</v>
      </c>
      <c r="AL156" s="383"/>
      <c r="AM156" s="191"/>
      <c r="AN156" s="171" t="s">
        <v>902</v>
      </c>
      <c r="AO156" s="189" t="s">
        <v>66</v>
      </c>
      <c r="AP156" s="189"/>
      <c r="AQ156" s="190"/>
    </row>
    <row r="157" spans="1:43" ht="67.5" x14ac:dyDescent="0.15">
      <c r="A157" s="282">
        <v>140</v>
      </c>
      <c r="B157" s="193" t="s">
        <v>602</v>
      </c>
      <c r="C157" s="193" t="s">
        <v>514</v>
      </c>
      <c r="D157" s="193" t="s">
        <v>420</v>
      </c>
      <c r="E157" s="243">
        <v>7435</v>
      </c>
      <c r="F157" s="284">
        <v>3910</v>
      </c>
      <c r="G157" s="243">
        <v>3544.9249199999999</v>
      </c>
      <c r="H157" s="293" t="s">
        <v>1142</v>
      </c>
      <c r="I157" s="241" t="s">
        <v>1128</v>
      </c>
      <c r="J157" s="240" t="s">
        <v>1357</v>
      </c>
      <c r="K157" s="243">
        <v>364.61599999999999</v>
      </c>
      <c r="L157" s="243">
        <v>3913.06</v>
      </c>
      <c r="M157" s="243">
        <f t="shared" si="3"/>
        <v>3548.444</v>
      </c>
      <c r="N157" s="328" t="s">
        <v>882</v>
      </c>
      <c r="O157" s="241" t="s">
        <v>1559</v>
      </c>
      <c r="P157" s="193" t="s">
        <v>1593</v>
      </c>
      <c r="Q157" s="186"/>
      <c r="R157" s="186" t="s">
        <v>559</v>
      </c>
      <c r="S157" s="242" t="s">
        <v>560</v>
      </c>
      <c r="T157" s="192" t="s">
        <v>561</v>
      </c>
      <c r="U157" s="164" t="s">
        <v>901</v>
      </c>
      <c r="V157" s="165"/>
      <c r="W157" s="166" t="s">
        <v>93</v>
      </c>
      <c r="X157" s="382">
        <v>136</v>
      </c>
      <c r="Y157" s="166" t="s">
        <v>93</v>
      </c>
      <c r="Z157" s="383"/>
      <c r="AA157" s="164"/>
      <c r="AB157" s="165"/>
      <c r="AC157" s="166" t="s">
        <v>93</v>
      </c>
      <c r="AD157" s="382"/>
      <c r="AE157" s="166" t="s">
        <v>93</v>
      </c>
      <c r="AF157" s="383"/>
      <c r="AG157" s="164"/>
      <c r="AH157" s="165"/>
      <c r="AI157" s="166" t="s">
        <v>93</v>
      </c>
      <c r="AJ157" s="382"/>
      <c r="AK157" s="166" t="s">
        <v>93</v>
      </c>
      <c r="AL157" s="383"/>
      <c r="AM157" s="191"/>
      <c r="AN157" s="171" t="s">
        <v>902</v>
      </c>
      <c r="AO157" s="189" t="s">
        <v>66</v>
      </c>
      <c r="AP157" s="189" t="s">
        <v>66</v>
      </c>
      <c r="AQ157" s="190"/>
    </row>
    <row r="158" spans="1:43" ht="33.75" x14ac:dyDescent="0.15">
      <c r="A158" s="282">
        <v>141</v>
      </c>
      <c r="B158" s="193" t="s">
        <v>603</v>
      </c>
      <c r="C158" s="193" t="s">
        <v>439</v>
      </c>
      <c r="D158" s="193" t="s">
        <v>420</v>
      </c>
      <c r="E158" s="243">
        <v>85.783000000000001</v>
      </c>
      <c r="F158" s="284">
        <v>85.783000000000001</v>
      </c>
      <c r="G158" s="243">
        <v>44.731105999999997</v>
      </c>
      <c r="H158" s="293" t="s">
        <v>1142</v>
      </c>
      <c r="I158" s="241" t="s">
        <v>47</v>
      </c>
      <c r="J158" s="193" t="s">
        <v>1153</v>
      </c>
      <c r="K158" s="243">
        <v>85.783000000000001</v>
      </c>
      <c r="L158" s="243">
        <v>77.043999999999997</v>
      </c>
      <c r="M158" s="243">
        <f t="shared" si="3"/>
        <v>-8.7390000000000043</v>
      </c>
      <c r="N158" s="328" t="s">
        <v>882</v>
      </c>
      <c r="O158" s="241" t="s">
        <v>1559</v>
      </c>
      <c r="P158" s="193" t="s">
        <v>1594</v>
      </c>
      <c r="Q158" s="186"/>
      <c r="R158" s="186" t="s">
        <v>559</v>
      </c>
      <c r="S158" s="242" t="s">
        <v>560</v>
      </c>
      <c r="T158" s="192" t="s">
        <v>561</v>
      </c>
      <c r="U158" s="164" t="s">
        <v>901</v>
      </c>
      <c r="V158" s="165"/>
      <c r="W158" s="166" t="s">
        <v>93</v>
      </c>
      <c r="X158" s="382">
        <v>137</v>
      </c>
      <c r="Y158" s="166" t="s">
        <v>93</v>
      </c>
      <c r="Z158" s="383"/>
      <c r="AA158" s="164"/>
      <c r="AB158" s="165"/>
      <c r="AC158" s="166" t="s">
        <v>93</v>
      </c>
      <c r="AD158" s="382"/>
      <c r="AE158" s="166" t="s">
        <v>93</v>
      </c>
      <c r="AF158" s="383"/>
      <c r="AG158" s="164"/>
      <c r="AH158" s="165"/>
      <c r="AI158" s="166" t="s">
        <v>93</v>
      </c>
      <c r="AJ158" s="382"/>
      <c r="AK158" s="166" t="s">
        <v>93</v>
      </c>
      <c r="AL158" s="383"/>
      <c r="AM158" s="191"/>
      <c r="AN158" s="171" t="s">
        <v>437</v>
      </c>
      <c r="AO158" s="189" t="s">
        <v>66</v>
      </c>
      <c r="AP158" s="189"/>
      <c r="AQ158" s="190"/>
    </row>
    <row r="159" spans="1:43" ht="45" x14ac:dyDescent="0.15">
      <c r="A159" s="282">
        <v>142</v>
      </c>
      <c r="B159" s="193" t="s">
        <v>604</v>
      </c>
      <c r="C159" s="193" t="s">
        <v>453</v>
      </c>
      <c r="D159" s="193" t="s">
        <v>420</v>
      </c>
      <c r="E159" s="243">
        <v>90</v>
      </c>
      <c r="F159" s="284">
        <v>90</v>
      </c>
      <c r="G159" s="243">
        <v>90</v>
      </c>
      <c r="H159" s="293" t="s">
        <v>1142</v>
      </c>
      <c r="I159" s="241" t="s">
        <v>47</v>
      </c>
      <c r="J159" s="240" t="s">
        <v>1360</v>
      </c>
      <c r="K159" s="243">
        <v>90</v>
      </c>
      <c r="L159" s="243">
        <v>60</v>
      </c>
      <c r="M159" s="243">
        <f t="shared" si="3"/>
        <v>-30</v>
      </c>
      <c r="N159" s="328" t="s">
        <v>882</v>
      </c>
      <c r="O159" s="241" t="s">
        <v>47</v>
      </c>
      <c r="P159" s="193" t="s">
        <v>1595</v>
      </c>
      <c r="Q159" s="186"/>
      <c r="R159" s="186" t="s">
        <v>559</v>
      </c>
      <c r="S159" s="242" t="s">
        <v>560</v>
      </c>
      <c r="T159" s="192" t="s">
        <v>561</v>
      </c>
      <c r="U159" s="164" t="s">
        <v>901</v>
      </c>
      <c r="V159" s="165"/>
      <c r="W159" s="166" t="s">
        <v>93</v>
      </c>
      <c r="X159" s="382">
        <v>138</v>
      </c>
      <c r="Y159" s="166" t="s">
        <v>93</v>
      </c>
      <c r="Z159" s="383"/>
      <c r="AA159" s="164"/>
      <c r="AB159" s="165"/>
      <c r="AC159" s="166" t="s">
        <v>93</v>
      </c>
      <c r="AD159" s="382"/>
      <c r="AE159" s="166" t="s">
        <v>93</v>
      </c>
      <c r="AF159" s="383"/>
      <c r="AG159" s="164"/>
      <c r="AH159" s="165"/>
      <c r="AI159" s="166" t="s">
        <v>93</v>
      </c>
      <c r="AJ159" s="382"/>
      <c r="AK159" s="166" t="s">
        <v>93</v>
      </c>
      <c r="AL159" s="383"/>
      <c r="AM159" s="191"/>
      <c r="AN159" s="171" t="s">
        <v>438</v>
      </c>
      <c r="AO159" s="189"/>
      <c r="AP159" s="189" t="s">
        <v>66</v>
      </c>
      <c r="AQ159" s="190"/>
    </row>
    <row r="160" spans="1:43" ht="45" x14ac:dyDescent="0.15">
      <c r="A160" s="282">
        <v>143</v>
      </c>
      <c r="B160" s="193" t="s">
        <v>605</v>
      </c>
      <c r="C160" s="193" t="s">
        <v>422</v>
      </c>
      <c r="D160" s="193" t="s">
        <v>420</v>
      </c>
      <c r="E160" s="243">
        <v>76.090999999999994</v>
      </c>
      <c r="F160" s="284">
        <v>76.090999999999994</v>
      </c>
      <c r="G160" s="243">
        <v>75.871932999999999</v>
      </c>
      <c r="H160" s="293" t="s">
        <v>1142</v>
      </c>
      <c r="I160" s="241" t="s">
        <v>47</v>
      </c>
      <c r="J160" s="193" t="s">
        <v>1345</v>
      </c>
      <c r="K160" s="243">
        <v>76.090999999999994</v>
      </c>
      <c r="L160" s="243">
        <v>71.893000000000001</v>
      </c>
      <c r="M160" s="243">
        <f t="shared" si="3"/>
        <v>-4.1979999999999933</v>
      </c>
      <c r="N160" s="328" t="s">
        <v>882</v>
      </c>
      <c r="O160" s="241" t="s">
        <v>47</v>
      </c>
      <c r="P160" s="193" t="s">
        <v>1596</v>
      </c>
      <c r="Q160" s="186"/>
      <c r="R160" s="186" t="s">
        <v>559</v>
      </c>
      <c r="S160" s="242" t="s">
        <v>560</v>
      </c>
      <c r="T160" s="192" t="s">
        <v>561</v>
      </c>
      <c r="U160" s="164" t="s">
        <v>901</v>
      </c>
      <c r="V160" s="165"/>
      <c r="W160" s="166" t="s">
        <v>93</v>
      </c>
      <c r="X160" s="382">
        <v>139</v>
      </c>
      <c r="Y160" s="166" t="s">
        <v>93</v>
      </c>
      <c r="Z160" s="383"/>
      <c r="AA160" s="164"/>
      <c r="AB160" s="165"/>
      <c r="AC160" s="166" t="s">
        <v>93</v>
      </c>
      <c r="AD160" s="382"/>
      <c r="AE160" s="166" t="s">
        <v>93</v>
      </c>
      <c r="AF160" s="383"/>
      <c r="AG160" s="164"/>
      <c r="AH160" s="165"/>
      <c r="AI160" s="166" t="s">
        <v>93</v>
      </c>
      <c r="AJ160" s="382"/>
      <c r="AK160" s="166" t="s">
        <v>93</v>
      </c>
      <c r="AL160" s="383"/>
      <c r="AM160" s="191"/>
      <c r="AN160" s="171" t="s">
        <v>902</v>
      </c>
      <c r="AO160" s="189" t="s">
        <v>66</v>
      </c>
      <c r="AP160" s="189"/>
      <c r="AQ160" s="190"/>
    </row>
    <row r="161" spans="1:43" ht="144" customHeight="1" x14ac:dyDescent="0.15">
      <c r="A161" s="282">
        <v>144</v>
      </c>
      <c r="B161" s="193" t="s">
        <v>606</v>
      </c>
      <c r="C161" s="193" t="s">
        <v>573</v>
      </c>
      <c r="D161" s="193" t="s">
        <v>420</v>
      </c>
      <c r="E161" s="243">
        <v>28.245000000000001</v>
      </c>
      <c r="F161" s="284">
        <v>28.245000000000001</v>
      </c>
      <c r="G161" s="243">
        <v>26.759242</v>
      </c>
      <c r="H161" s="322" t="s">
        <v>1468</v>
      </c>
      <c r="I161" s="239" t="s">
        <v>1482</v>
      </c>
      <c r="J161" s="240" t="s">
        <v>1503</v>
      </c>
      <c r="K161" s="243">
        <v>16.922000000000001</v>
      </c>
      <c r="L161" s="243">
        <v>20.015999999999998</v>
      </c>
      <c r="M161" s="243">
        <f t="shared" si="3"/>
        <v>3.0939999999999976</v>
      </c>
      <c r="N161" s="328" t="s">
        <v>882</v>
      </c>
      <c r="O161" s="241" t="s">
        <v>47</v>
      </c>
      <c r="P161" s="193" t="s">
        <v>1597</v>
      </c>
      <c r="Q161" s="186"/>
      <c r="R161" s="186" t="s">
        <v>579</v>
      </c>
      <c r="S161" s="242" t="s">
        <v>580</v>
      </c>
      <c r="T161" s="192" t="s">
        <v>581</v>
      </c>
      <c r="U161" s="164" t="s">
        <v>901</v>
      </c>
      <c r="V161" s="165"/>
      <c r="W161" s="166" t="s">
        <v>93</v>
      </c>
      <c r="X161" s="382">
        <v>140</v>
      </c>
      <c r="Y161" s="166" t="s">
        <v>93</v>
      </c>
      <c r="Z161" s="383"/>
      <c r="AA161" s="164"/>
      <c r="AB161" s="165"/>
      <c r="AC161" s="166" t="s">
        <v>93</v>
      </c>
      <c r="AD161" s="382"/>
      <c r="AE161" s="166" t="s">
        <v>93</v>
      </c>
      <c r="AF161" s="383"/>
      <c r="AG161" s="164"/>
      <c r="AH161" s="165"/>
      <c r="AI161" s="166" t="s">
        <v>93</v>
      </c>
      <c r="AJ161" s="382"/>
      <c r="AK161" s="166" t="s">
        <v>93</v>
      </c>
      <c r="AL161" s="383"/>
      <c r="AM161" s="191"/>
      <c r="AN161" s="171" t="s">
        <v>58</v>
      </c>
      <c r="AO161" s="189" t="s">
        <v>66</v>
      </c>
      <c r="AP161" s="189"/>
      <c r="AQ161" s="190"/>
    </row>
    <row r="162" spans="1:43" ht="78.75" x14ac:dyDescent="0.15">
      <c r="A162" s="282">
        <v>145</v>
      </c>
      <c r="B162" s="193" t="s">
        <v>607</v>
      </c>
      <c r="C162" s="193" t="s">
        <v>474</v>
      </c>
      <c r="D162" s="193" t="s">
        <v>420</v>
      </c>
      <c r="E162" s="243">
        <v>39.442999999999998</v>
      </c>
      <c r="F162" s="284">
        <v>39.442999999999998</v>
      </c>
      <c r="G162" s="243">
        <v>37.940668000000002</v>
      </c>
      <c r="H162" s="293" t="s">
        <v>1194</v>
      </c>
      <c r="I162" s="239" t="s">
        <v>1128</v>
      </c>
      <c r="J162" s="240" t="s">
        <v>1504</v>
      </c>
      <c r="K162" s="243">
        <v>39.447000000000003</v>
      </c>
      <c r="L162" s="243">
        <v>38.017000000000003</v>
      </c>
      <c r="M162" s="243">
        <f t="shared" si="3"/>
        <v>-1.4299999999999997</v>
      </c>
      <c r="N162" s="328" t="s">
        <v>882</v>
      </c>
      <c r="O162" s="241" t="s">
        <v>1559</v>
      </c>
      <c r="P162" s="193" t="s">
        <v>1598</v>
      </c>
      <c r="Q162" s="186"/>
      <c r="R162" s="186" t="s">
        <v>559</v>
      </c>
      <c r="S162" s="242" t="s">
        <v>560</v>
      </c>
      <c r="T162" s="192" t="s">
        <v>588</v>
      </c>
      <c r="U162" s="164" t="s">
        <v>901</v>
      </c>
      <c r="V162" s="165"/>
      <c r="W162" s="166" t="s">
        <v>93</v>
      </c>
      <c r="X162" s="382">
        <v>141</v>
      </c>
      <c r="Y162" s="166" t="s">
        <v>93</v>
      </c>
      <c r="Z162" s="383"/>
      <c r="AA162" s="164"/>
      <c r="AB162" s="165"/>
      <c r="AC162" s="166" t="s">
        <v>93</v>
      </c>
      <c r="AD162" s="382"/>
      <c r="AE162" s="166" t="s">
        <v>93</v>
      </c>
      <c r="AF162" s="383"/>
      <c r="AG162" s="164"/>
      <c r="AH162" s="165"/>
      <c r="AI162" s="166" t="s">
        <v>93</v>
      </c>
      <c r="AJ162" s="382"/>
      <c r="AK162" s="166" t="s">
        <v>93</v>
      </c>
      <c r="AL162" s="383"/>
      <c r="AM162" s="191"/>
      <c r="AN162" s="171" t="s">
        <v>57</v>
      </c>
      <c r="AO162" s="189" t="s">
        <v>66</v>
      </c>
      <c r="AP162" s="189"/>
      <c r="AQ162" s="190"/>
    </row>
    <row r="163" spans="1:43" ht="56.25" x14ac:dyDescent="0.15">
      <c r="A163" s="282">
        <v>146</v>
      </c>
      <c r="B163" s="193" t="s">
        <v>608</v>
      </c>
      <c r="C163" s="193" t="s">
        <v>609</v>
      </c>
      <c r="D163" s="193" t="s">
        <v>626</v>
      </c>
      <c r="E163" s="243">
        <v>24.529</v>
      </c>
      <c r="F163" s="284">
        <v>24.529</v>
      </c>
      <c r="G163" s="243">
        <v>20.835000000000001</v>
      </c>
      <c r="H163" s="293" t="s">
        <v>1142</v>
      </c>
      <c r="I163" s="241" t="s">
        <v>1152</v>
      </c>
      <c r="J163" s="193" t="s">
        <v>1244</v>
      </c>
      <c r="K163" s="243">
        <v>0</v>
      </c>
      <c r="L163" s="243">
        <v>0</v>
      </c>
      <c r="M163" s="243">
        <f t="shared" si="3"/>
        <v>0</v>
      </c>
      <c r="N163" s="328" t="s">
        <v>882</v>
      </c>
      <c r="O163" s="241" t="s">
        <v>1579</v>
      </c>
      <c r="P163" s="193" t="s">
        <v>1599</v>
      </c>
      <c r="Q163" s="186"/>
      <c r="R163" s="186" t="s">
        <v>612</v>
      </c>
      <c r="S163" s="242" t="s">
        <v>430</v>
      </c>
      <c r="T163" s="192" t="s">
        <v>577</v>
      </c>
      <c r="U163" s="164" t="s">
        <v>901</v>
      </c>
      <c r="V163" s="165"/>
      <c r="W163" s="166" t="s">
        <v>93</v>
      </c>
      <c r="X163" s="382">
        <v>142</v>
      </c>
      <c r="Y163" s="166" t="s">
        <v>93</v>
      </c>
      <c r="Z163" s="383"/>
      <c r="AA163" s="164"/>
      <c r="AB163" s="165"/>
      <c r="AC163" s="166" t="s">
        <v>93</v>
      </c>
      <c r="AD163" s="382"/>
      <c r="AE163" s="166" t="s">
        <v>93</v>
      </c>
      <c r="AF163" s="383"/>
      <c r="AG163" s="164"/>
      <c r="AH163" s="165"/>
      <c r="AI163" s="166" t="s">
        <v>93</v>
      </c>
      <c r="AJ163" s="382"/>
      <c r="AK163" s="166" t="s">
        <v>93</v>
      </c>
      <c r="AL163" s="383"/>
      <c r="AM163" s="191"/>
      <c r="AN163" s="171" t="s">
        <v>902</v>
      </c>
      <c r="AO163" s="189" t="s">
        <v>66</v>
      </c>
      <c r="AP163" s="189"/>
      <c r="AQ163" s="190"/>
    </row>
    <row r="164" spans="1:43" ht="67.5" x14ac:dyDescent="0.15">
      <c r="A164" s="282">
        <v>147</v>
      </c>
      <c r="B164" s="193" t="s">
        <v>613</v>
      </c>
      <c r="C164" s="193" t="s">
        <v>516</v>
      </c>
      <c r="D164" s="193" t="s">
        <v>420</v>
      </c>
      <c r="E164" s="243">
        <v>297.96899999999999</v>
      </c>
      <c r="F164" s="284">
        <v>297.96899999999999</v>
      </c>
      <c r="G164" s="243">
        <v>282.586274</v>
      </c>
      <c r="H164" s="293" t="s">
        <v>1142</v>
      </c>
      <c r="I164" s="241" t="s">
        <v>1128</v>
      </c>
      <c r="J164" s="240" t="s">
        <v>1357</v>
      </c>
      <c r="K164" s="243">
        <v>304.49099999999999</v>
      </c>
      <c r="L164" s="243">
        <v>322.12599999999998</v>
      </c>
      <c r="M164" s="243">
        <f t="shared" si="3"/>
        <v>17.634999999999991</v>
      </c>
      <c r="N164" s="328" t="s">
        <v>882</v>
      </c>
      <c r="O164" s="241" t="s">
        <v>1559</v>
      </c>
      <c r="P164" s="193" t="s">
        <v>1600</v>
      </c>
      <c r="Q164" s="186"/>
      <c r="R164" s="186" t="s">
        <v>559</v>
      </c>
      <c r="S164" s="242" t="s">
        <v>560</v>
      </c>
      <c r="T164" s="192" t="s">
        <v>561</v>
      </c>
      <c r="U164" s="164" t="s">
        <v>901</v>
      </c>
      <c r="V164" s="165"/>
      <c r="W164" s="166" t="s">
        <v>93</v>
      </c>
      <c r="X164" s="382">
        <v>143</v>
      </c>
      <c r="Y164" s="166" t="s">
        <v>93</v>
      </c>
      <c r="Z164" s="383"/>
      <c r="AA164" s="164"/>
      <c r="AB164" s="165"/>
      <c r="AC164" s="166" t="s">
        <v>93</v>
      </c>
      <c r="AD164" s="382"/>
      <c r="AE164" s="166" t="s">
        <v>93</v>
      </c>
      <c r="AF164" s="383"/>
      <c r="AG164" s="164"/>
      <c r="AH164" s="165"/>
      <c r="AI164" s="166" t="s">
        <v>93</v>
      </c>
      <c r="AJ164" s="382"/>
      <c r="AK164" s="166" t="s">
        <v>93</v>
      </c>
      <c r="AL164" s="383"/>
      <c r="AM164" s="191"/>
      <c r="AN164" s="171" t="s">
        <v>617</v>
      </c>
      <c r="AO164" s="189" t="s">
        <v>66</v>
      </c>
      <c r="AP164" s="189" t="s">
        <v>66</v>
      </c>
      <c r="AQ164" s="190"/>
    </row>
    <row r="165" spans="1:43" ht="56.25" x14ac:dyDescent="0.15">
      <c r="A165" s="282">
        <v>148</v>
      </c>
      <c r="B165" s="193" t="s">
        <v>614</v>
      </c>
      <c r="C165" s="193" t="s">
        <v>615</v>
      </c>
      <c r="D165" s="193" t="s">
        <v>420</v>
      </c>
      <c r="E165" s="243">
        <v>121.425</v>
      </c>
      <c r="F165" s="284">
        <v>121.425</v>
      </c>
      <c r="G165" s="243">
        <v>79.346632</v>
      </c>
      <c r="H165" s="293" t="s">
        <v>1142</v>
      </c>
      <c r="I165" s="241" t="s">
        <v>1128</v>
      </c>
      <c r="J165" s="193" t="s">
        <v>1349</v>
      </c>
      <c r="K165" s="243">
        <v>142.988</v>
      </c>
      <c r="L165" s="243">
        <v>180.07499999999999</v>
      </c>
      <c r="M165" s="243">
        <f t="shared" si="3"/>
        <v>37.086999999999989</v>
      </c>
      <c r="N165" s="328" t="s">
        <v>882</v>
      </c>
      <c r="O165" s="241" t="s">
        <v>1559</v>
      </c>
      <c r="P165" s="193" t="s">
        <v>1601</v>
      </c>
      <c r="Q165" s="186"/>
      <c r="R165" s="186" t="s">
        <v>559</v>
      </c>
      <c r="S165" s="242" t="s">
        <v>560</v>
      </c>
      <c r="T165" s="192" t="s">
        <v>561</v>
      </c>
      <c r="U165" s="164" t="s">
        <v>901</v>
      </c>
      <c r="V165" s="165"/>
      <c r="W165" s="166" t="s">
        <v>93</v>
      </c>
      <c r="X165" s="382">
        <v>144</v>
      </c>
      <c r="Y165" s="166" t="s">
        <v>93</v>
      </c>
      <c r="Z165" s="383"/>
      <c r="AA165" s="164"/>
      <c r="AB165" s="165"/>
      <c r="AC165" s="166" t="s">
        <v>93</v>
      </c>
      <c r="AD165" s="382"/>
      <c r="AE165" s="166" t="s">
        <v>93</v>
      </c>
      <c r="AF165" s="383"/>
      <c r="AG165" s="164"/>
      <c r="AH165" s="165"/>
      <c r="AI165" s="166" t="s">
        <v>93</v>
      </c>
      <c r="AJ165" s="382"/>
      <c r="AK165" s="166" t="s">
        <v>93</v>
      </c>
      <c r="AL165" s="383"/>
      <c r="AM165" s="191"/>
      <c r="AN165" s="171" t="s">
        <v>389</v>
      </c>
      <c r="AO165" s="189" t="s">
        <v>66</v>
      </c>
      <c r="AP165" s="189"/>
      <c r="AQ165" s="190"/>
    </row>
    <row r="166" spans="1:43" ht="33.75" x14ac:dyDescent="0.15">
      <c r="A166" s="282">
        <v>149</v>
      </c>
      <c r="B166" s="193" t="s">
        <v>616</v>
      </c>
      <c r="C166" s="193" t="s">
        <v>566</v>
      </c>
      <c r="D166" s="193" t="s">
        <v>420</v>
      </c>
      <c r="E166" s="243">
        <v>23.359000000000002</v>
      </c>
      <c r="F166" s="284">
        <v>23.359000000000002</v>
      </c>
      <c r="G166" s="243">
        <v>25.813127999999999</v>
      </c>
      <c r="H166" s="293" t="s">
        <v>1142</v>
      </c>
      <c r="I166" s="241" t="s">
        <v>47</v>
      </c>
      <c r="J166" s="240" t="s">
        <v>1346</v>
      </c>
      <c r="K166" s="243">
        <v>23.359000000000002</v>
      </c>
      <c r="L166" s="243">
        <v>22.186</v>
      </c>
      <c r="M166" s="243">
        <f t="shared" si="3"/>
        <v>-1.1730000000000018</v>
      </c>
      <c r="N166" s="328" t="s">
        <v>882</v>
      </c>
      <c r="O166" s="241" t="s">
        <v>47</v>
      </c>
      <c r="P166" s="193" t="s">
        <v>1602</v>
      </c>
      <c r="Q166" s="186"/>
      <c r="R166" s="186" t="s">
        <v>559</v>
      </c>
      <c r="S166" s="242" t="s">
        <v>560</v>
      </c>
      <c r="T166" s="192" t="s">
        <v>561</v>
      </c>
      <c r="U166" s="164" t="s">
        <v>901</v>
      </c>
      <c r="V166" s="165"/>
      <c r="W166" s="166" t="s">
        <v>93</v>
      </c>
      <c r="X166" s="382">
        <v>145</v>
      </c>
      <c r="Y166" s="166" t="s">
        <v>93</v>
      </c>
      <c r="Z166" s="383"/>
      <c r="AA166" s="164"/>
      <c r="AB166" s="165"/>
      <c r="AC166" s="166" t="s">
        <v>93</v>
      </c>
      <c r="AD166" s="382"/>
      <c r="AE166" s="166" t="s">
        <v>93</v>
      </c>
      <c r="AF166" s="383"/>
      <c r="AG166" s="164"/>
      <c r="AH166" s="165"/>
      <c r="AI166" s="166" t="s">
        <v>93</v>
      </c>
      <c r="AJ166" s="382"/>
      <c r="AK166" s="166" t="s">
        <v>93</v>
      </c>
      <c r="AL166" s="383"/>
      <c r="AM166" s="191"/>
      <c r="AN166" s="171" t="s">
        <v>438</v>
      </c>
      <c r="AO166" s="189" t="s">
        <v>66</v>
      </c>
      <c r="AP166" s="189"/>
      <c r="AQ166" s="190"/>
    </row>
    <row r="167" spans="1:43" ht="101.25" x14ac:dyDescent="0.15">
      <c r="A167" s="282">
        <v>150</v>
      </c>
      <c r="B167" s="193" t="s">
        <v>575</v>
      </c>
      <c r="C167" s="193" t="s">
        <v>611</v>
      </c>
      <c r="D167" s="193" t="s">
        <v>1079</v>
      </c>
      <c r="E167" s="243">
        <v>26</v>
      </c>
      <c r="F167" s="284">
        <v>26</v>
      </c>
      <c r="G167" s="243">
        <v>26.327985999999999</v>
      </c>
      <c r="H167" s="322" t="s">
        <v>1396</v>
      </c>
      <c r="I167" s="239" t="s">
        <v>1128</v>
      </c>
      <c r="J167" s="193" t="s">
        <v>1406</v>
      </c>
      <c r="K167" s="243">
        <v>30.106999999999999</v>
      </c>
      <c r="L167" s="243">
        <v>28.975000000000001</v>
      </c>
      <c r="M167" s="243">
        <f t="shared" si="3"/>
        <v>-1.1319999999999979</v>
      </c>
      <c r="N167" s="328" t="s">
        <v>882</v>
      </c>
      <c r="O167" s="241" t="s">
        <v>1603</v>
      </c>
      <c r="P167" s="193" t="s">
        <v>1604</v>
      </c>
      <c r="Q167" s="186"/>
      <c r="R167" s="186" t="s">
        <v>579</v>
      </c>
      <c r="S167" s="242" t="s">
        <v>580</v>
      </c>
      <c r="T167" s="192" t="s">
        <v>581</v>
      </c>
      <c r="U167" s="164" t="s">
        <v>901</v>
      </c>
      <c r="V167" s="165" t="s">
        <v>1019</v>
      </c>
      <c r="W167" s="166" t="s">
        <v>93</v>
      </c>
      <c r="X167" s="382">
        <v>13</v>
      </c>
      <c r="Y167" s="166" t="s">
        <v>93</v>
      </c>
      <c r="Z167" s="383"/>
      <c r="AA167" s="164"/>
      <c r="AB167" s="165"/>
      <c r="AC167" s="166" t="s">
        <v>93</v>
      </c>
      <c r="AD167" s="382"/>
      <c r="AE167" s="166" t="s">
        <v>93</v>
      </c>
      <c r="AF167" s="383"/>
      <c r="AG167" s="164"/>
      <c r="AH167" s="165"/>
      <c r="AI167" s="166" t="s">
        <v>93</v>
      </c>
      <c r="AJ167" s="382"/>
      <c r="AK167" s="166" t="s">
        <v>93</v>
      </c>
      <c r="AL167" s="383"/>
      <c r="AM167" s="191"/>
      <c r="AN167" s="171" t="s">
        <v>56</v>
      </c>
      <c r="AO167" s="189" t="s">
        <v>66</v>
      </c>
      <c r="AP167" s="189" t="s">
        <v>66</v>
      </c>
      <c r="AQ167" s="190"/>
    </row>
    <row r="168" spans="1:43" ht="33.75" x14ac:dyDescent="0.15">
      <c r="A168" s="282">
        <v>151</v>
      </c>
      <c r="B168" s="193" t="s">
        <v>610</v>
      </c>
      <c r="C168" s="193" t="s">
        <v>611</v>
      </c>
      <c r="D168" s="193" t="s">
        <v>574</v>
      </c>
      <c r="E168" s="243">
        <v>210</v>
      </c>
      <c r="F168" s="284">
        <v>210</v>
      </c>
      <c r="G168" s="243">
        <v>185.59198799999999</v>
      </c>
      <c r="H168" s="293" t="s">
        <v>1516</v>
      </c>
      <c r="I168" s="239" t="s">
        <v>47</v>
      </c>
      <c r="J168" s="240" t="s">
        <v>1521</v>
      </c>
      <c r="K168" s="243">
        <v>233.773</v>
      </c>
      <c r="L168" s="243">
        <v>223.73099999999999</v>
      </c>
      <c r="M168" s="243">
        <f t="shared" si="3"/>
        <v>-10.042000000000002</v>
      </c>
      <c r="N168" s="328" t="s">
        <v>882</v>
      </c>
      <c r="O168" s="241" t="s">
        <v>47</v>
      </c>
      <c r="P168" s="193" t="s">
        <v>1605</v>
      </c>
      <c r="Q168" s="186"/>
      <c r="R168" s="186" t="s">
        <v>579</v>
      </c>
      <c r="S168" s="242" t="s">
        <v>580</v>
      </c>
      <c r="T168" s="192" t="s">
        <v>1033</v>
      </c>
      <c r="U168" s="164" t="s">
        <v>901</v>
      </c>
      <c r="V168" s="165" t="s">
        <v>1019</v>
      </c>
      <c r="W168" s="166" t="s">
        <v>93</v>
      </c>
      <c r="X168" s="382">
        <v>14</v>
      </c>
      <c r="Y168" s="166" t="s">
        <v>93</v>
      </c>
      <c r="Z168" s="383"/>
      <c r="AA168" s="164"/>
      <c r="AB168" s="165"/>
      <c r="AC168" s="166" t="s">
        <v>93</v>
      </c>
      <c r="AD168" s="382"/>
      <c r="AE168" s="166" t="s">
        <v>93</v>
      </c>
      <c r="AF168" s="383"/>
      <c r="AG168" s="164"/>
      <c r="AH168" s="165"/>
      <c r="AI168" s="166" t="s">
        <v>93</v>
      </c>
      <c r="AJ168" s="382"/>
      <c r="AK168" s="166" t="s">
        <v>93</v>
      </c>
      <c r="AL168" s="383"/>
      <c r="AM168" s="191"/>
      <c r="AN168" s="171" t="s">
        <v>56</v>
      </c>
      <c r="AO168" s="189" t="s">
        <v>66</v>
      </c>
      <c r="AP168" s="189" t="s">
        <v>66</v>
      </c>
      <c r="AQ168" s="190"/>
    </row>
    <row r="169" spans="1:43" ht="21.6" customHeight="1" x14ac:dyDescent="0.15">
      <c r="A169" s="272"/>
      <c r="B169" s="280" t="s">
        <v>618</v>
      </c>
      <c r="C169" s="273"/>
      <c r="D169" s="273"/>
      <c r="E169" s="274"/>
      <c r="F169" s="274"/>
      <c r="G169" s="274"/>
      <c r="H169" s="294"/>
      <c r="I169" s="275"/>
      <c r="J169" s="276"/>
      <c r="K169" s="274"/>
      <c r="L169" s="274"/>
      <c r="M169" s="274"/>
      <c r="N169" s="329"/>
      <c r="O169" s="277"/>
      <c r="P169" s="273"/>
      <c r="Q169" s="273"/>
      <c r="R169" s="273"/>
      <c r="S169" s="278"/>
      <c r="T169" s="278"/>
      <c r="U169" s="279"/>
      <c r="V169" s="279"/>
      <c r="W169" s="279"/>
      <c r="X169" s="279"/>
      <c r="Y169" s="279"/>
      <c r="Z169" s="279"/>
      <c r="AA169" s="279"/>
      <c r="AB169" s="279"/>
      <c r="AC169" s="279"/>
      <c r="AD169" s="279"/>
      <c r="AE169" s="279"/>
      <c r="AF169" s="279"/>
      <c r="AG169" s="279"/>
      <c r="AH169" s="279"/>
      <c r="AI169" s="279"/>
      <c r="AJ169" s="279"/>
      <c r="AK169" s="279"/>
      <c r="AL169" s="279"/>
      <c r="AM169" s="279"/>
      <c r="AN169" s="279"/>
      <c r="AO169" s="200"/>
      <c r="AP169" s="200"/>
      <c r="AQ169" s="201"/>
    </row>
    <row r="170" spans="1:43" ht="56.25" x14ac:dyDescent="0.15">
      <c r="A170" s="282">
        <v>152</v>
      </c>
      <c r="B170" s="193" t="s">
        <v>619</v>
      </c>
      <c r="C170" s="193" t="s">
        <v>539</v>
      </c>
      <c r="D170" s="193" t="s">
        <v>620</v>
      </c>
      <c r="E170" s="243">
        <v>99.08</v>
      </c>
      <c r="F170" s="284">
        <v>99</v>
      </c>
      <c r="G170" s="243">
        <v>77.900000000000006</v>
      </c>
      <c r="H170" s="293" t="s">
        <v>1142</v>
      </c>
      <c r="I170" s="241" t="s">
        <v>47</v>
      </c>
      <c r="J170" s="193" t="s">
        <v>1295</v>
      </c>
      <c r="K170" s="243">
        <v>94.908000000000001</v>
      </c>
      <c r="L170" s="243">
        <v>264.221</v>
      </c>
      <c r="M170" s="243">
        <f t="shared" ref="M170:M214" si="4">L170-K170</f>
        <v>169.31299999999999</v>
      </c>
      <c r="N170" s="373">
        <v>0</v>
      </c>
      <c r="O170" s="241" t="s">
        <v>47</v>
      </c>
      <c r="P170" s="193" t="s">
        <v>1886</v>
      </c>
      <c r="Q170" s="186"/>
      <c r="R170" s="186" t="s">
        <v>449</v>
      </c>
      <c r="S170" s="242" t="s">
        <v>430</v>
      </c>
      <c r="T170" s="192" t="s">
        <v>628</v>
      </c>
      <c r="U170" s="164" t="s">
        <v>901</v>
      </c>
      <c r="V170" s="165"/>
      <c r="W170" s="166" t="s">
        <v>93</v>
      </c>
      <c r="X170" s="382">
        <v>146</v>
      </c>
      <c r="Y170" s="166" t="s">
        <v>93</v>
      </c>
      <c r="Z170" s="383"/>
      <c r="AA170" s="164"/>
      <c r="AB170" s="165"/>
      <c r="AC170" s="166" t="s">
        <v>93</v>
      </c>
      <c r="AD170" s="382"/>
      <c r="AE170" s="166" t="s">
        <v>93</v>
      </c>
      <c r="AF170" s="383"/>
      <c r="AG170" s="164"/>
      <c r="AH170" s="165"/>
      <c r="AI170" s="166" t="s">
        <v>93</v>
      </c>
      <c r="AJ170" s="382"/>
      <c r="AK170" s="166" t="s">
        <v>93</v>
      </c>
      <c r="AL170" s="383"/>
      <c r="AM170" s="191"/>
      <c r="AN170" s="171" t="s">
        <v>389</v>
      </c>
      <c r="AO170" s="189" t="s">
        <v>66</v>
      </c>
      <c r="AP170" s="189"/>
      <c r="AQ170" s="190"/>
    </row>
    <row r="171" spans="1:43" ht="45" x14ac:dyDescent="0.15">
      <c r="A171" s="282">
        <v>153</v>
      </c>
      <c r="B171" s="193" t="s">
        <v>621</v>
      </c>
      <c r="C171" s="193" t="s">
        <v>446</v>
      </c>
      <c r="D171" s="193" t="s">
        <v>420</v>
      </c>
      <c r="E171" s="243">
        <v>18.7</v>
      </c>
      <c r="F171" s="284">
        <v>19</v>
      </c>
      <c r="G171" s="243">
        <v>19</v>
      </c>
      <c r="H171" s="293" t="s">
        <v>1142</v>
      </c>
      <c r="I171" s="241" t="s">
        <v>47</v>
      </c>
      <c r="J171" s="193" t="s">
        <v>1296</v>
      </c>
      <c r="K171" s="243">
        <v>18.36</v>
      </c>
      <c r="L171" s="243">
        <v>18.36</v>
      </c>
      <c r="M171" s="243">
        <f t="shared" si="4"/>
        <v>0</v>
      </c>
      <c r="N171" s="373">
        <v>0</v>
      </c>
      <c r="O171" s="241" t="s">
        <v>47</v>
      </c>
      <c r="P171" s="193" t="s">
        <v>1887</v>
      </c>
      <c r="Q171" s="186"/>
      <c r="R171" s="186" t="s">
        <v>449</v>
      </c>
      <c r="S171" s="242" t="s">
        <v>430</v>
      </c>
      <c r="T171" s="192" t="s">
        <v>628</v>
      </c>
      <c r="U171" s="164" t="s">
        <v>901</v>
      </c>
      <c r="V171" s="165"/>
      <c r="W171" s="166" t="s">
        <v>93</v>
      </c>
      <c r="X171" s="382">
        <v>147</v>
      </c>
      <c r="Y171" s="166" t="s">
        <v>93</v>
      </c>
      <c r="Z171" s="383"/>
      <c r="AA171" s="164"/>
      <c r="AB171" s="165"/>
      <c r="AC171" s="166" t="s">
        <v>93</v>
      </c>
      <c r="AD171" s="382"/>
      <c r="AE171" s="166" t="s">
        <v>93</v>
      </c>
      <c r="AF171" s="383"/>
      <c r="AG171" s="164"/>
      <c r="AH171" s="165"/>
      <c r="AI171" s="166" t="s">
        <v>93</v>
      </c>
      <c r="AJ171" s="382"/>
      <c r="AK171" s="166" t="s">
        <v>93</v>
      </c>
      <c r="AL171" s="383"/>
      <c r="AM171" s="191"/>
      <c r="AN171" s="171" t="s">
        <v>389</v>
      </c>
      <c r="AO171" s="189"/>
      <c r="AP171" s="189" t="s">
        <v>66</v>
      </c>
      <c r="AQ171" s="190"/>
    </row>
    <row r="172" spans="1:43" ht="33.75" x14ac:dyDescent="0.15">
      <c r="A172" s="282">
        <v>154</v>
      </c>
      <c r="B172" s="193" t="s">
        <v>622</v>
      </c>
      <c r="C172" s="193" t="s">
        <v>531</v>
      </c>
      <c r="D172" s="193" t="s">
        <v>420</v>
      </c>
      <c r="E172" s="243">
        <v>94.35</v>
      </c>
      <c r="F172" s="284">
        <v>94</v>
      </c>
      <c r="G172" s="243">
        <v>94</v>
      </c>
      <c r="H172" s="293" t="s">
        <v>1142</v>
      </c>
      <c r="I172" s="241" t="s">
        <v>47</v>
      </c>
      <c r="J172" s="193" t="s">
        <v>1297</v>
      </c>
      <c r="K172" s="243">
        <v>92.635000000000005</v>
      </c>
      <c r="L172" s="243">
        <v>92.635000000000005</v>
      </c>
      <c r="M172" s="243">
        <f t="shared" si="4"/>
        <v>0</v>
      </c>
      <c r="N172" s="373">
        <v>0</v>
      </c>
      <c r="O172" s="241" t="s">
        <v>47</v>
      </c>
      <c r="P172" s="193" t="s">
        <v>1888</v>
      </c>
      <c r="Q172" s="186"/>
      <c r="R172" s="186" t="s">
        <v>449</v>
      </c>
      <c r="S172" s="242" t="s">
        <v>430</v>
      </c>
      <c r="T172" s="192" t="s">
        <v>628</v>
      </c>
      <c r="U172" s="164" t="s">
        <v>901</v>
      </c>
      <c r="V172" s="165"/>
      <c r="W172" s="166" t="s">
        <v>93</v>
      </c>
      <c r="X172" s="382">
        <v>148</v>
      </c>
      <c r="Y172" s="166" t="s">
        <v>93</v>
      </c>
      <c r="Z172" s="383"/>
      <c r="AA172" s="164"/>
      <c r="AB172" s="165"/>
      <c r="AC172" s="166" t="s">
        <v>93</v>
      </c>
      <c r="AD172" s="382"/>
      <c r="AE172" s="166" t="s">
        <v>93</v>
      </c>
      <c r="AF172" s="383"/>
      <c r="AG172" s="164"/>
      <c r="AH172" s="165"/>
      <c r="AI172" s="166" t="s">
        <v>93</v>
      </c>
      <c r="AJ172" s="382"/>
      <c r="AK172" s="166" t="s">
        <v>93</v>
      </c>
      <c r="AL172" s="383"/>
      <c r="AM172" s="191"/>
      <c r="AN172" s="171" t="s">
        <v>437</v>
      </c>
      <c r="AO172" s="189"/>
      <c r="AP172" s="189" t="s">
        <v>66</v>
      </c>
      <c r="AQ172" s="190"/>
    </row>
    <row r="173" spans="1:43" ht="45" x14ac:dyDescent="0.15">
      <c r="A173" s="282">
        <v>155</v>
      </c>
      <c r="B173" s="193" t="s">
        <v>623</v>
      </c>
      <c r="C173" s="193" t="s">
        <v>531</v>
      </c>
      <c r="D173" s="193" t="s">
        <v>420</v>
      </c>
      <c r="E173" s="243">
        <v>63.735999999999997</v>
      </c>
      <c r="F173" s="284">
        <v>64</v>
      </c>
      <c r="G173" s="243">
        <v>35.200000000000003</v>
      </c>
      <c r="H173" s="293" t="s">
        <v>1142</v>
      </c>
      <c r="I173" s="241" t="s">
        <v>47</v>
      </c>
      <c r="J173" s="193" t="s">
        <v>1298</v>
      </c>
      <c r="K173" s="243">
        <v>55.680999999999997</v>
      </c>
      <c r="L173" s="243">
        <v>0</v>
      </c>
      <c r="M173" s="243">
        <f t="shared" si="4"/>
        <v>-55.680999999999997</v>
      </c>
      <c r="N173" s="373">
        <v>0</v>
      </c>
      <c r="O173" s="241" t="s">
        <v>47</v>
      </c>
      <c r="P173" s="193" t="s">
        <v>1889</v>
      </c>
      <c r="Q173" s="186"/>
      <c r="R173" s="186" t="s">
        <v>449</v>
      </c>
      <c r="S173" s="242" t="s">
        <v>430</v>
      </c>
      <c r="T173" s="192" t="s">
        <v>628</v>
      </c>
      <c r="U173" s="164" t="s">
        <v>901</v>
      </c>
      <c r="V173" s="165"/>
      <c r="W173" s="166" t="s">
        <v>93</v>
      </c>
      <c r="X173" s="382">
        <v>149</v>
      </c>
      <c r="Y173" s="166" t="s">
        <v>93</v>
      </c>
      <c r="Z173" s="383"/>
      <c r="AA173" s="164"/>
      <c r="AB173" s="165"/>
      <c r="AC173" s="166" t="s">
        <v>93</v>
      </c>
      <c r="AD173" s="382"/>
      <c r="AE173" s="166" t="s">
        <v>93</v>
      </c>
      <c r="AF173" s="383"/>
      <c r="AG173" s="164"/>
      <c r="AH173" s="165"/>
      <c r="AI173" s="166" t="s">
        <v>93</v>
      </c>
      <c r="AJ173" s="382"/>
      <c r="AK173" s="166" t="s">
        <v>93</v>
      </c>
      <c r="AL173" s="383"/>
      <c r="AM173" s="191"/>
      <c r="AN173" s="171" t="s">
        <v>902</v>
      </c>
      <c r="AO173" s="189" t="s">
        <v>66</v>
      </c>
      <c r="AP173" s="189"/>
      <c r="AQ173" s="190"/>
    </row>
    <row r="174" spans="1:43" ht="101.25" x14ac:dyDescent="0.15">
      <c r="A174" s="282">
        <v>156</v>
      </c>
      <c r="B174" s="193" t="s">
        <v>624</v>
      </c>
      <c r="C174" s="193" t="s">
        <v>426</v>
      </c>
      <c r="D174" s="193" t="s">
        <v>420</v>
      </c>
      <c r="E174" s="243">
        <v>370.036</v>
      </c>
      <c r="F174" s="284">
        <v>370</v>
      </c>
      <c r="G174" s="243">
        <v>268.8</v>
      </c>
      <c r="H174" s="293" t="s">
        <v>1142</v>
      </c>
      <c r="I174" s="241" t="s">
        <v>1128</v>
      </c>
      <c r="J174" s="193" t="s">
        <v>1299</v>
      </c>
      <c r="K174" s="243">
        <v>360.42500000000001</v>
      </c>
      <c r="L174" s="243">
        <v>521.07799999999997</v>
      </c>
      <c r="M174" s="243">
        <f t="shared" si="4"/>
        <v>160.65299999999996</v>
      </c>
      <c r="N174" s="373">
        <v>0</v>
      </c>
      <c r="O174" s="241" t="s">
        <v>47</v>
      </c>
      <c r="P174" s="193" t="s">
        <v>1890</v>
      </c>
      <c r="Q174" s="186"/>
      <c r="R174" s="186" t="s">
        <v>449</v>
      </c>
      <c r="S174" s="242" t="s">
        <v>430</v>
      </c>
      <c r="T174" s="192" t="s">
        <v>628</v>
      </c>
      <c r="U174" s="164" t="s">
        <v>901</v>
      </c>
      <c r="V174" s="165"/>
      <c r="W174" s="166" t="s">
        <v>93</v>
      </c>
      <c r="X174" s="382">
        <v>150</v>
      </c>
      <c r="Y174" s="166" t="s">
        <v>93</v>
      </c>
      <c r="Z174" s="383"/>
      <c r="AA174" s="164"/>
      <c r="AB174" s="165"/>
      <c r="AC174" s="166" t="s">
        <v>93</v>
      </c>
      <c r="AD174" s="382"/>
      <c r="AE174" s="166" t="s">
        <v>93</v>
      </c>
      <c r="AF174" s="383"/>
      <c r="AG174" s="164"/>
      <c r="AH174" s="165"/>
      <c r="AI174" s="166" t="s">
        <v>93</v>
      </c>
      <c r="AJ174" s="382"/>
      <c r="AK174" s="166" t="s">
        <v>93</v>
      </c>
      <c r="AL174" s="383"/>
      <c r="AM174" s="191"/>
      <c r="AN174" s="171" t="s">
        <v>902</v>
      </c>
      <c r="AO174" s="189" t="s">
        <v>66</v>
      </c>
      <c r="AP174" s="189"/>
      <c r="AQ174" s="190"/>
    </row>
    <row r="175" spans="1:43" ht="168.75" x14ac:dyDescent="0.15">
      <c r="A175" s="282">
        <v>157</v>
      </c>
      <c r="B175" s="193" t="s">
        <v>625</v>
      </c>
      <c r="C175" s="193" t="s">
        <v>477</v>
      </c>
      <c r="D175" s="193" t="s">
        <v>1119</v>
      </c>
      <c r="E175" s="243">
        <v>79.635000000000005</v>
      </c>
      <c r="F175" s="284">
        <v>80</v>
      </c>
      <c r="G175" s="243">
        <v>65.400000000000006</v>
      </c>
      <c r="H175" s="322" t="s">
        <v>1437</v>
      </c>
      <c r="I175" s="239" t="s">
        <v>1152</v>
      </c>
      <c r="J175" s="240" t="s">
        <v>1506</v>
      </c>
      <c r="K175" s="243">
        <v>78.132999999999996</v>
      </c>
      <c r="L175" s="243">
        <v>0</v>
      </c>
      <c r="M175" s="243">
        <f t="shared" si="4"/>
        <v>-78.132999999999996</v>
      </c>
      <c r="N175" s="373">
        <v>0</v>
      </c>
      <c r="O175" s="241" t="s">
        <v>1579</v>
      </c>
      <c r="P175" s="193" t="s">
        <v>1891</v>
      </c>
      <c r="Q175" s="186"/>
      <c r="R175" s="186" t="s">
        <v>479</v>
      </c>
      <c r="S175" s="242" t="s">
        <v>430</v>
      </c>
      <c r="T175" s="192" t="s">
        <v>629</v>
      </c>
      <c r="U175" s="164" t="s">
        <v>901</v>
      </c>
      <c r="V175" s="165"/>
      <c r="W175" s="166" t="s">
        <v>93</v>
      </c>
      <c r="X175" s="382">
        <v>151</v>
      </c>
      <c r="Y175" s="166" t="s">
        <v>93</v>
      </c>
      <c r="Z175" s="383"/>
      <c r="AA175" s="164"/>
      <c r="AB175" s="165"/>
      <c r="AC175" s="166" t="s">
        <v>93</v>
      </c>
      <c r="AD175" s="382"/>
      <c r="AE175" s="166" t="s">
        <v>93</v>
      </c>
      <c r="AF175" s="383"/>
      <c r="AG175" s="164"/>
      <c r="AH175" s="165"/>
      <c r="AI175" s="166" t="s">
        <v>93</v>
      </c>
      <c r="AJ175" s="382"/>
      <c r="AK175" s="166" t="s">
        <v>93</v>
      </c>
      <c r="AL175" s="383"/>
      <c r="AM175" s="191"/>
      <c r="AN175" s="171" t="s">
        <v>57</v>
      </c>
      <c r="AO175" s="189" t="s">
        <v>66</v>
      </c>
      <c r="AP175" s="189"/>
      <c r="AQ175" s="190" t="s">
        <v>62</v>
      </c>
    </row>
    <row r="176" spans="1:43" ht="33.75" x14ac:dyDescent="0.15">
      <c r="A176" s="282">
        <v>158</v>
      </c>
      <c r="B176" s="193" t="s">
        <v>627</v>
      </c>
      <c r="C176" s="193" t="s">
        <v>609</v>
      </c>
      <c r="D176" s="193" t="s">
        <v>420</v>
      </c>
      <c r="E176" s="243">
        <v>30.806999999999999</v>
      </c>
      <c r="F176" s="284">
        <v>31</v>
      </c>
      <c r="G176" s="243">
        <v>31</v>
      </c>
      <c r="H176" s="293" t="s">
        <v>1142</v>
      </c>
      <c r="I176" s="241" t="s">
        <v>47</v>
      </c>
      <c r="J176" s="193" t="s">
        <v>1300</v>
      </c>
      <c r="K176" s="243">
        <v>26.100999999999999</v>
      </c>
      <c r="L176" s="243">
        <v>26.100999999999999</v>
      </c>
      <c r="M176" s="243">
        <f t="shared" si="4"/>
        <v>0</v>
      </c>
      <c r="N176" s="373">
        <v>0</v>
      </c>
      <c r="O176" s="241" t="s">
        <v>47</v>
      </c>
      <c r="P176" s="193" t="s">
        <v>1892</v>
      </c>
      <c r="Q176" s="186"/>
      <c r="R176" s="186" t="s">
        <v>449</v>
      </c>
      <c r="S176" s="242" t="s">
        <v>430</v>
      </c>
      <c r="T176" s="192" t="s">
        <v>629</v>
      </c>
      <c r="U176" s="164" t="s">
        <v>901</v>
      </c>
      <c r="V176" s="165"/>
      <c r="W176" s="166" t="s">
        <v>93</v>
      </c>
      <c r="X176" s="382">
        <v>152</v>
      </c>
      <c r="Y176" s="166" t="s">
        <v>93</v>
      </c>
      <c r="Z176" s="383"/>
      <c r="AA176" s="164"/>
      <c r="AB176" s="165"/>
      <c r="AC176" s="166" t="s">
        <v>93</v>
      </c>
      <c r="AD176" s="382"/>
      <c r="AE176" s="166" t="s">
        <v>93</v>
      </c>
      <c r="AF176" s="383"/>
      <c r="AG176" s="164"/>
      <c r="AH176" s="165"/>
      <c r="AI176" s="166" t="s">
        <v>93</v>
      </c>
      <c r="AJ176" s="382"/>
      <c r="AK176" s="166" t="s">
        <v>93</v>
      </c>
      <c r="AL176" s="383"/>
      <c r="AM176" s="191"/>
      <c r="AN176" s="171" t="s">
        <v>902</v>
      </c>
      <c r="AO176" s="189"/>
      <c r="AP176" s="189" t="s">
        <v>66</v>
      </c>
      <c r="AQ176" s="190"/>
    </row>
    <row r="177" spans="1:43" ht="33.75" x14ac:dyDescent="0.15">
      <c r="A177" s="282">
        <v>159</v>
      </c>
      <c r="B177" s="193" t="s">
        <v>630</v>
      </c>
      <c r="C177" s="193" t="s">
        <v>522</v>
      </c>
      <c r="D177" s="193" t="s">
        <v>420</v>
      </c>
      <c r="E177" s="243">
        <v>194.47900000000001</v>
      </c>
      <c r="F177" s="284">
        <v>614</v>
      </c>
      <c r="G177" s="243">
        <v>639</v>
      </c>
      <c r="H177" s="293" t="s">
        <v>1142</v>
      </c>
      <c r="I177" s="241" t="s">
        <v>47</v>
      </c>
      <c r="J177" s="193" t="s">
        <v>1301</v>
      </c>
      <c r="K177" s="243">
        <v>194.13300000000001</v>
      </c>
      <c r="L177" s="243">
        <v>260</v>
      </c>
      <c r="M177" s="243">
        <f t="shared" si="4"/>
        <v>65.86699999999999</v>
      </c>
      <c r="N177" s="373">
        <v>0</v>
      </c>
      <c r="O177" s="241" t="s">
        <v>1603</v>
      </c>
      <c r="P177" s="193" t="s">
        <v>1893</v>
      </c>
      <c r="Q177" s="186"/>
      <c r="R177" s="186" t="s">
        <v>449</v>
      </c>
      <c r="S177" s="242" t="s">
        <v>430</v>
      </c>
      <c r="T177" s="192" t="s">
        <v>628</v>
      </c>
      <c r="U177" s="164" t="s">
        <v>901</v>
      </c>
      <c r="V177" s="165"/>
      <c r="W177" s="166" t="s">
        <v>93</v>
      </c>
      <c r="X177" s="382">
        <v>153</v>
      </c>
      <c r="Y177" s="166" t="s">
        <v>93</v>
      </c>
      <c r="Z177" s="383"/>
      <c r="AA177" s="164"/>
      <c r="AB177" s="165"/>
      <c r="AC177" s="166" t="s">
        <v>93</v>
      </c>
      <c r="AD177" s="382"/>
      <c r="AE177" s="166" t="s">
        <v>93</v>
      </c>
      <c r="AF177" s="383"/>
      <c r="AG177" s="164"/>
      <c r="AH177" s="165"/>
      <c r="AI177" s="166" t="s">
        <v>93</v>
      </c>
      <c r="AJ177" s="382"/>
      <c r="AK177" s="166" t="s">
        <v>93</v>
      </c>
      <c r="AL177" s="383"/>
      <c r="AM177" s="191"/>
      <c r="AN177" s="171" t="s">
        <v>902</v>
      </c>
      <c r="AO177" s="189" t="s">
        <v>66</v>
      </c>
      <c r="AP177" s="189"/>
      <c r="AQ177" s="190"/>
    </row>
    <row r="178" spans="1:43" ht="33.75" x14ac:dyDescent="0.15">
      <c r="A178" s="282">
        <v>160</v>
      </c>
      <c r="B178" s="193" t="s">
        <v>631</v>
      </c>
      <c r="C178" s="193" t="s">
        <v>514</v>
      </c>
      <c r="D178" s="193" t="s">
        <v>420</v>
      </c>
      <c r="E178" s="243">
        <v>29</v>
      </c>
      <c r="F178" s="284">
        <v>29</v>
      </c>
      <c r="G178" s="243">
        <v>24</v>
      </c>
      <c r="H178" s="293" t="s">
        <v>1142</v>
      </c>
      <c r="I178" s="241" t="s">
        <v>47</v>
      </c>
      <c r="J178" s="193" t="s">
        <v>1301</v>
      </c>
      <c r="K178" s="243">
        <v>29</v>
      </c>
      <c r="L178" s="243">
        <v>26.145</v>
      </c>
      <c r="M178" s="243">
        <f t="shared" si="4"/>
        <v>-2.8550000000000004</v>
      </c>
      <c r="N178" s="373">
        <v>0</v>
      </c>
      <c r="O178" s="241" t="s">
        <v>47</v>
      </c>
      <c r="P178" s="193" t="s">
        <v>1894</v>
      </c>
      <c r="Q178" s="186"/>
      <c r="R178" s="186" t="s">
        <v>449</v>
      </c>
      <c r="S178" s="242" t="s">
        <v>430</v>
      </c>
      <c r="T178" s="192" t="s">
        <v>628</v>
      </c>
      <c r="U178" s="164" t="s">
        <v>901</v>
      </c>
      <c r="V178" s="165"/>
      <c r="W178" s="166" t="s">
        <v>93</v>
      </c>
      <c r="X178" s="382">
        <v>154</v>
      </c>
      <c r="Y178" s="166" t="s">
        <v>93</v>
      </c>
      <c r="Z178" s="383"/>
      <c r="AA178" s="164"/>
      <c r="AB178" s="165"/>
      <c r="AC178" s="166" t="s">
        <v>93</v>
      </c>
      <c r="AD178" s="382"/>
      <c r="AE178" s="166" t="s">
        <v>93</v>
      </c>
      <c r="AF178" s="383"/>
      <c r="AG178" s="164"/>
      <c r="AH178" s="165"/>
      <c r="AI178" s="166" t="s">
        <v>93</v>
      </c>
      <c r="AJ178" s="382"/>
      <c r="AK178" s="166" t="s">
        <v>93</v>
      </c>
      <c r="AL178" s="383"/>
      <c r="AM178" s="191"/>
      <c r="AN178" s="171" t="s">
        <v>437</v>
      </c>
      <c r="AO178" s="189" t="s">
        <v>66</v>
      </c>
      <c r="AP178" s="189"/>
      <c r="AQ178" s="190"/>
    </row>
    <row r="179" spans="1:43" ht="56.25" x14ac:dyDescent="0.15">
      <c r="A179" s="282">
        <v>161</v>
      </c>
      <c r="B179" s="193" t="s">
        <v>1022</v>
      </c>
      <c r="C179" s="193" t="s">
        <v>514</v>
      </c>
      <c r="D179" s="193" t="s">
        <v>420</v>
      </c>
      <c r="E179" s="243">
        <v>123.464</v>
      </c>
      <c r="F179" s="284">
        <v>123</v>
      </c>
      <c r="G179" s="243">
        <v>120</v>
      </c>
      <c r="H179" s="293" t="s">
        <v>1142</v>
      </c>
      <c r="I179" s="241" t="s">
        <v>1128</v>
      </c>
      <c r="J179" s="193" t="s">
        <v>1302</v>
      </c>
      <c r="K179" s="243">
        <v>126.88500000000001</v>
      </c>
      <c r="L179" s="243">
        <v>126.88500000000001</v>
      </c>
      <c r="M179" s="243">
        <f t="shared" si="4"/>
        <v>0</v>
      </c>
      <c r="N179" s="373">
        <v>0</v>
      </c>
      <c r="O179" s="241" t="s">
        <v>1603</v>
      </c>
      <c r="P179" s="193" t="s">
        <v>1895</v>
      </c>
      <c r="Q179" s="186" t="s">
        <v>1025</v>
      </c>
      <c r="R179" s="186" t="s">
        <v>449</v>
      </c>
      <c r="S179" s="242" t="s">
        <v>430</v>
      </c>
      <c r="T179" s="192" t="s">
        <v>628</v>
      </c>
      <c r="U179" s="164" t="s">
        <v>901</v>
      </c>
      <c r="V179" s="165"/>
      <c r="W179" s="166" t="s">
        <v>93</v>
      </c>
      <c r="X179" s="382">
        <v>155</v>
      </c>
      <c r="Y179" s="166" t="s">
        <v>93</v>
      </c>
      <c r="Z179" s="383"/>
      <c r="AA179" s="164"/>
      <c r="AB179" s="165"/>
      <c r="AC179" s="166" t="s">
        <v>93</v>
      </c>
      <c r="AD179" s="382"/>
      <c r="AE179" s="166" t="s">
        <v>93</v>
      </c>
      <c r="AF179" s="383"/>
      <c r="AG179" s="164"/>
      <c r="AH179" s="165"/>
      <c r="AI179" s="166" t="s">
        <v>93</v>
      </c>
      <c r="AJ179" s="382"/>
      <c r="AK179" s="166" t="s">
        <v>93</v>
      </c>
      <c r="AL179" s="383"/>
      <c r="AM179" s="191"/>
      <c r="AN179" s="171" t="s">
        <v>389</v>
      </c>
      <c r="AO179" s="189" t="s">
        <v>66</v>
      </c>
      <c r="AP179" s="189"/>
      <c r="AQ179" s="190"/>
    </row>
    <row r="180" spans="1:43" ht="33.75" x14ac:dyDescent="0.15">
      <c r="A180" s="282">
        <v>162</v>
      </c>
      <c r="B180" s="193" t="s">
        <v>632</v>
      </c>
      <c r="C180" s="193" t="s">
        <v>514</v>
      </c>
      <c r="D180" s="193" t="s">
        <v>420</v>
      </c>
      <c r="E180" s="243">
        <v>15.052</v>
      </c>
      <c r="F180" s="284">
        <v>15</v>
      </c>
      <c r="G180" s="243">
        <v>9</v>
      </c>
      <c r="H180" s="293" t="s">
        <v>1142</v>
      </c>
      <c r="I180" s="241" t="s">
        <v>1128</v>
      </c>
      <c r="J180" s="193" t="s">
        <v>1303</v>
      </c>
      <c r="K180" s="243">
        <v>23.38</v>
      </c>
      <c r="L180" s="243">
        <v>21.077000000000002</v>
      </c>
      <c r="M180" s="243">
        <f t="shared" si="4"/>
        <v>-2.3029999999999973</v>
      </c>
      <c r="N180" s="373">
        <v>0</v>
      </c>
      <c r="O180" s="241" t="s">
        <v>1896</v>
      </c>
      <c r="P180" s="193" t="s">
        <v>1897</v>
      </c>
      <c r="Q180" s="186"/>
      <c r="R180" s="186" t="s">
        <v>449</v>
      </c>
      <c r="S180" s="242" t="s">
        <v>430</v>
      </c>
      <c r="T180" s="192" t="s">
        <v>628</v>
      </c>
      <c r="U180" s="164" t="s">
        <v>901</v>
      </c>
      <c r="V180" s="165"/>
      <c r="W180" s="166" t="s">
        <v>93</v>
      </c>
      <c r="X180" s="382">
        <v>156</v>
      </c>
      <c r="Y180" s="166" t="s">
        <v>93</v>
      </c>
      <c r="Z180" s="383"/>
      <c r="AA180" s="164"/>
      <c r="AB180" s="165"/>
      <c r="AC180" s="166" t="s">
        <v>93</v>
      </c>
      <c r="AD180" s="382"/>
      <c r="AE180" s="166" t="s">
        <v>93</v>
      </c>
      <c r="AF180" s="383"/>
      <c r="AG180" s="164"/>
      <c r="AH180" s="165"/>
      <c r="AI180" s="166" t="s">
        <v>93</v>
      </c>
      <c r="AJ180" s="382"/>
      <c r="AK180" s="166" t="s">
        <v>93</v>
      </c>
      <c r="AL180" s="383"/>
      <c r="AM180" s="191"/>
      <c r="AN180" s="171" t="s">
        <v>389</v>
      </c>
      <c r="AO180" s="189" t="s">
        <v>66</v>
      </c>
      <c r="AP180" s="189"/>
      <c r="AQ180" s="190"/>
    </row>
    <row r="181" spans="1:43" ht="56.25" x14ac:dyDescent="0.15">
      <c r="A181" s="282">
        <v>163</v>
      </c>
      <c r="B181" s="193" t="s">
        <v>633</v>
      </c>
      <c r="C181" s="193" t="s">
        <v>453</v>
      </c>
      <c r="D181" s="193" t="s">
        <v>420</v>
      </c>
      <c r="E181" s="243">
        <v>26.29</v>
      </c>
      <c r="F181" s="284">
        <v>26</v>
      </c>
      <c r="G181" s="243">
        <v>36</v>
      </c>
      <c r="H181" s="293" t="s">
        <v>1142</v>
      </c>
      <c r="I181" s="241" t="s">
        <v>1128</v>
      </c>
      <c r="J181" s="193" t="s">
        <v>1304</v>
      </c>
      <c r="K181" s="243">
        <v>26.29</v>
      </c>
      <c r="L181" s="243">
        <v>32.613</v>
      </c>
      <c r="M181" s="243">
        <f t="shared" si="4"/>
        <v>6.3230000000000004</v>
      </c>
      <c r="N181" s="373">
        <v>0</v>
      </c>
      <c r="O181" s="241" t="s">
        <v>1603</v>
      </c>
      <c r="P181" s="193" t="s">
        <v>1898</v>
      </c>
      <c r="Q181" s="186"/>
      <c r="R181" s="186" t="s">
        <v>449</v>
      </c>
      <c r="S181" s="242" t="s">
        <v>430</v>
      </c>
      <c r="T181" s="192" t="s">
        <v>628</v>
      </c>
      <c r="U181" s="164" t="s">
        <v>901</v>
      </c>
      <c r="V181" s="165"/>
      <c r="W181" s="166" t="s">
        <v>93</v>
      </c>
      <c r="X181" s="382">
        <v>157</v>
      </c>
      <c r="Y181" s="166" t="s">
        <v>93</v>
      </c>
      <c r="Z181" s="383"/>
      <c r="AA181" s="164"/>
      <c r="AB181" s="165"/>
      <c r="AC181" s="166" t="s">
        <v>93</v>
      </c>
      <c r="AD181" s="382"/>
      <c r="AE181" s="166" t="s">
        <v>93</v>
      </c>
      <c r="AF181" s="383"/>
      <c r="AG181" s="164"/>
      <c r="AH181" s="165"/>
      <c r="AI181" s="166" t="s">
        <v>93</v>
      </c>
      <c r="AJ181" s="382"/>
      <c r="AK181" s="166" t="s">
        <v>93</v>
      </c>
      <c r="AL181" s="383"/>
      <c r="AM181" s="191"/>
      <c r="AN181" s="171" t="s">
        <v>437</v>
      </c>
      <c r="AO181" s="189" t="s">
        <v>66</v>
      </c>
      <c r="AP181" s="189"/>
      <c r="AQ181" s="190"/>
    </row>
    <row r="182" spans="1:43" ht="45" x14ac:dyDescent="0.15">
      <c r="A182" s="282">
        <v>164</v>
      </c>
      <c r="B182" s="193" t="s">
        <v>634</v>
      </c>
      <c r="C182" s="193" t="s">
        <v>457</v>
      </c>
      <c r="D182" s="193" t="s">
        <v>420</v>
      </c>
      <c r="E182" s="243">
        <v>149.733</v>
      </c>
      <c r="F182" s="284">
        <v>150</v>
      </c>
      <c r="G182" s="243">
        <v>128</v>
      </c>
      <c r="H182" s="293" t="s">
        <v>1142</v>
      </c>
      <c r="I182" s="241" t="s">
        <v>1128</v>
      </c>
      <c r="J182" s="193" t="s">
        <v>1377</v>
      </c>
      <c r="K182" s="243">
        <v>149.416</v>
      </c>
      <c r="L182" s="243">
        <v>134.66800000000001</v>
      </c>
      <c r="M182" s="243">
        <f t="shared" si="4"/>
        <v>-14.74799999999999</v>
      </c>
      <c r="N182" s="373">
        <v>0</v>
      </c>
      <c r="O182" s="241" t="s">
        <v>1603</v>
      </c>
      <c r="P182" s="193" t="s">
        <v>1899</v>
      </c>
      <c r="Q182" s="186"/>
      <c r="R182" s="186" t="s">
        <v>449</v>
      </c>
      <c r="S182" s="242" t="s">
        <v>430</v>
      </c>
      <c r="T182" s="192" t="s">
        <v>628</v>
      </c>
      <c r="U182" s="164" t="s">
        <v>901</v>
      </c>
      <c r="V182" s="165"/>
      <c r="W182" s="166" t="s">
        <v>93</v>
      </c>
      <c r="X182" s="382">
        <v>158</v>
      </c>
      <c r="Y182" s="166" t="s">
        <v>93</v>
      </c>
      <c r="Z182" s="383"/>
      <c r="AA182" s="164"/>
      <c r="AB182" s="165"/>
      <c r="AC182" s="166" t="s">
        <v>93</v>
      </c>
      <c r="AD182" s="382"/>
      <c r="AE182" s="166" t="s">
        <v>93</v>
      </c>
      <c r="AF182" s="383"/>
      <c r="AG182" s="164"/>
      <c r="AH182" s="165"/>
      <c r="AI182" s="166" t="s">
        <v>93</v>
      </c>
      <c r="AJ182" s="382"/>
      <c r="AK182" s="166" t="s">
        <v>93</v>
      </c>
      <c r="AL182" s="383"/>
      <c r="AM182" s="191"/>
      <c r="AN182" s="171" t="s">
        <v>389</v>
      </c>
      <c r="AO182" s="189" t="s">
        <v>66</v>
      </c>
      <c r="AP182" s="189"/>
      <c r="AQ182" s="190"/>
    </row>
    <row r="183" spans="1:43" ht="33.75" x14ac:dyDescent="0.15">
      <c r="A183" s="282">
        <v>165</v>
      </c>
      <c r="B183" s="193" t="s">
        <v>635</v>
      </c>
      <c r="C183" s="193" t="s">
        <v>474</v>
      </c>
      <c r="D183" s="193" t="s">
        <v>420</v>
      </c>
      <c r="E183" s="243">
        <v>54.503999999999998</v>
      </c>
      <c r="F183" s="284">
        <v>55</v>
      </c>
      <c r="G183" s="243">
        <v>25</v>
      </c>
      <c r="H183" s="293" t="s">
        <v>1142</v>
      </c>
      <c r="I183" s="241" t="s">
        <v>47</v>
      </c>
      <c r="J183" s="193" t="s">
        <v>1305</v>
      </c>
      <c r="K183" s="243">
        <v>46.493000000000002</v>
      </c>
      <c r="L183" s="243">
        <v>41.915999999999997</v>
      </c>
      <c r="M183" s="243">
        <f t="shared" si="4"/>
        <v>-4.5770000000000053</v>
      </c>
      <c r="N183" s="373">
        <v>0</v>
      </c>
      <c r="O183" s="241" t="s">
        <v>47</v>
      </c>
      <c r="P183" s="193" t="s">
        <v>1900</v>
      </c>
      <c r="Q183" s="186"/>
      <c r="R183" s="186" t="s">
        <v>479</v>
      </c>
      <c r="S183" s="242" t="s">
        <v>430</v>
      </c>
      <c r="T183" s="192" t="s">
        <v>629</v>
      </c>
      <c r="U183" s="164" t="s">
        <v>901</v>
      </c>
      <c r="V183" s="165"/>
      <c r="W183" s="166" t="s">
        <v>93</v>
      </c>
      <c r="X183" s="382">
        <v>159</v>
      </c>
      <c r="Y183" s="166" t="s">
        <v>93</v>
      </c>
      <c r="Z183" s="383"/>
      <c r="AA183" s="164"/>
      <c r="AB183" s="165"/>
      <c r="AC183" s="166" t="s">
        <v>93</v>
      </c>
      <c r="AD183" s="382"/>
      <c r="AE183" s="166" t="s">
        <v>93</v>
      </c>
      <c r="AF183" s="383"/>
      <c r="AG183" s="164"/>
      <c r="AH183" s="165"/>
      <c r="AI183" s="166" t="s">
        <v>93</v>
      </c>
      <c r="AJ183" s="382"/>
      <c r="AK183" s="166" t="s">
        <v>93</v>
      </c>
      <c r="AL183" s="383"/>
      <c r="AM183" s="191"/>
      <c r="AN183" s="171" t="s">
        <v>389</v>
      </c>
      <c r="AO183" s="189" t="s">
        <v>66</v>
      </c>
      <c r="AP183" s="189"/>
      <c r="AQ183" s="190"/>
    </row>
    <row r="184" spans="1:43" ht="33.75" x14ac:dyDescent="0.15">
      <c r="A184" s="282">
        <v>166</v>
      </c>
      <c r="B184" s="193" t="s">
        <v>636</v>
      </c>
      <c r="C184" s="193" t="s">
        <v>445</v>
      </c>
      <c r="D184" s="193" t="s">
        <v>420</v>
      </c>
      <c r="E184" s="243">
        <v>12.769</v>
      </c>
      <c r="F184" s="284">
        <v>13</v>
      </c>
      <c r="G184" s="243">
        <v>13</v>
      </c>
      <c r="H184" s="293" t="s">
        <v>1142</v>
      </c>
      <c r="I184" s="241" t="s">
        <v>47</v>
      </c>
      <c r="J184" s="193" t="s">
        <v>1382</v>
      </c>
      <c r="K184" s="243">
        <v>13.999000000000001</v>
      </c>
      <c r="L184" s="243">
        <v>13.914</v>
      </c>
      <c r="M184" s="243">
        <f t="shared" si="4"/>
        <v>-8.5000000000000853E-2</v>
      </c>
      <c r="N184" s="373">
        <v>0</v>
      </c>
      <c r="O184" s="241" t="s">
        <v>47</v>
      </c>
      <c r="P184" s="193" t="s">
        <v>1901</v>
      </c>
      <c r="Q184" s="186"/>
      <c r="R184" s="186" t="s">
        <v>449</v>
      </c>
      <c r="S184" s="242" t="s">
        <v>430</v>
      </c>
      <c r="T184" s="192" t="s">
        <v>628</v>
      </c>
      <c r="U184" s="164" t="s">
        <v>901</v>
      </c>
      <c r="V184" s="165"/>
      <c r="W184" s="166" t="s">
        <v>93</v>
      </c>
      <c r="X184" s="382">
        <v>160</v>
      </c>
      <c r="Y184" s="166" t="s">
        <v>93</v>
      </c>
      <c r="Z184" s="383"/>
      <c r="AA184" s="164"/>
      <c r="AB184" s="165"/>
      <c r="AC184" s="166" t="s">
        <v>93</v>
      </c>
      <c r="AD184" s="382"/>
      <c r="AE184" s="166" t="s">
        <v>93</v>
      </c>
      <c r="AF184" s="383"/>
      <c r="AG184" s="164"/>
      <c r="AH184" s="165"/>
      <c r="AI184" s="166" t="s">
        <v>93</v>
      </c>
      <c r="AJ184" s="382"/>
      <c r="AK184" s="166" t="s">
        <v>93</v>
      </c>
      <c r="AL184" s="383"/>
      <c r="AM184" s="191"/>
      <c r="AN184" s="171" t="s">
        <v>902</v>
      </c>
      <c r="AO184" s="189" t="s">
        <v>66</v>
      </c>
      <c r="AP184" s="189"/>
      <c r="AQ184" s="190"/>
    </row>
    <row r="185" spans="1:43" ht="45" x14ac:dyDescent="0.15">
      <c r="A185" s="282">
        <v>167</v>
      </c>
      <c r="B185" s="193" t="s">
        <v>637</v>
      </c>
      <c r="C185" s="193" t="s">
        <v>543</v>
      </c>
      <c r="D185" s="193" t="s">
        <v>420</v>
      </c>
      <c r="E185" s="243">
        <v>10469.715</v>
      </c>
      <c r="F185" s="284">
        <v>50439</v>
      </c>
      <c r="G185" s="243">
        <v>30129</v>
      </c>
      <c r="H185" s="322" t="s">
        <v>1469</v>
      </c>
      <c r="I185" s="239" t="s">
        <v>47</v>
      </c>
      <c r="J185" s="240" t="s">
        <v>1479</v>
      </c>
      <c r="K185" s="243">
        <v>200</v>
      </c>
      <c r="L185" s="243">
        <v>200</v>
      </c>
      <c r="M185" s="243">
        <f t="shared" si="4"/>
        <v>0</v>
      </c>
      <c r="N185" s="373">
        <v>0</v>
      </c>
      <c r="O185" s="241" t="s">
        <v>47</v>
      </c>
      <c r="P185" s="193" t="s">
        <v>1902</v>
      </c>
      <c r="Q185" s="186"/>
      <c r="R185" s="186" t="s">
        <v>449</v>
      </c>
      <c r="S185" s="242" t="s">
        <v>430</v>
      </c>
      <c r="T185" s="192" t="s">
        <v>628</v>
      </c>
      <c r="U185" s="164" t="s">
        <v>901</v>
      </c>
      <c r="V185" s="165"/>
      <c r="W185" s="166" t="s">
        <v>93</v>
      </c>
      <c r="X185" s="382">
        <v>161</v>
      </c>
      <c r="Y185" s="166" t="s">
        <v>93</v>
      </c>
      <c r="Z185" s="383"/>
      <c r="AA185" s="164"/>
      <c r="AB185" s="165"/>
      <c r="AC185" s="166" t="s">
        <v>93</v>
      </c>
      <c r="AD185" s="382"/>
      <c r="AE185" s="166" t="s">
        <v>93</v>
      </c>
      <c r="AF185" s="383"/>
      <c r="AG185" s="164"/>
      <c r="AH185" s="165"/>
      <c r="AI185" s="166" t="s">
        <v>93</v>
      </c>
      <c r="AJ185" s="382"/>
      <c r="AK185" s="166" t="s">
        <v>93</v>
      </c>
      <c r="AL185" s="383"/>
      <c r="AM185" s="191"/>
      <c r="AN185" s="171" t="s">
        <v>58</v>
      </c>
      <c r="AO185" s="189"/>
      <c r="AP185" s="189" t="s">
        <v>66</v>
      </c>
      <c r="AQ185" s="190"/>
    </row>
    <row r="186" spans="1:43" ht="56.25" x14ac:dyDescent="0.15">
      <c r="A186" s="282">
        <v>168</v>
      </c>
      <c r="B186" s="193" t="s">
        <v>638</v>
      </c>
      <c r="C186" s="193" t="s">
        <v>566</v>
      </c>
      <c r="D186" s="193" t="s">
        <v>420</v>
      </c>
      <c r="E186" s="243">
        <v>5589.6149999999998</v>
      </c>
      <c r="F186" s="284">
        <v>6253</v>
      </c>
      <c r="G186" s="243">
        <v>6250</v>
      </c>
      <c r="H186" s="293" t="s">
        <v>1142</v>
      </c>
      <c r="I186" s="241" t="s">
        <v>47</v>
      </c>
      <c r="J186" s="193" t="s">
        <v>1306</v>
      </c>
      <c r="K186" s="243">
        <v>1724.711</v>
      </c>
      <c r="L186" s="243">
        <v>3374.7109999999998</v>
      </c>
      <c r="M186" s="243">
        <f t="shared" si="4"/>
        <v>1649.9999999999998</v>
      </c>
      <c r="N186" s="373">
        <v>0</v>
      </c>
      <c r="O186" s="241" t="s">
        <v>47</v>
      </c>
      <c r="P186" s="193" t="s">
        <v>1903</v>
      </c>
      <c r="Q186" s="186"/>
      <c r="R186" s="186" t="s">
        <v>449</v>
      </c>
      <c r="S186" s="242" t="s">
        <v>430</v>
      </c>
      <c r="T186" s="192" t="s">
        <v>650</v>
      </c>
      <c r="U186" s="164" t="s">
        <v>901</v>
      </c>
      <c r="V186" s="165"/>
      <c r="W186" s="166" t="s">
        <v>93</v>
      </c>
      <c r="X186" s="382">
        <v>162</v>
      </c>
      <c r="Y186" s="166" t="s">
        <v>93</v>
      </c>
      <c r="Z186" s="383"/>
      <c r="AA186" s="164"/>
      <c r="AB186" s="165"/>
      <c r="AC186" s="166" t="s">
        <v>93</v>
      </c>
      <c r="AD186" s="382"/>
      <c r="AE186" s="166" t="s">
        <v>93</v>
      </c>
      <c r="AF186" s="383"/>
      <c r="AG186" s="164"/>
      <c r="AH186" s="165"/>
      <c r="AI186" s="166" t="s">
        <v>93</v>
      </c>
      <c r="AJ186" s="382"/>
      <c r="AK186" s="166" t="s">
        <v>93</v>
      </c>
      <c r="AL186" s="383"/>
      <c r="AM186" s="191"/>
      <c r="AN186" s="171" t="s">
        <v>438</v>
      </c>
      <c r="AO186" s="189"/>
      <c r="AP186" s="189" t="s">
        <v>66</v>
      </c>
      <c r="AQ186" s="190"/>
    </row>
    <row r="187" spans="1:43" ht="33.75" x14ac:dyDescent="0.15">
      <c r="A187" s="282">
        <v>169</v>
      </c>
      <c r="B187" s="193" t="s">
        <v>639</v>
      </c>
      <c r="C187" s="193" t="s">
        <v>640</v>
      </c>
      <c r="D187" s="193" t="s">
        <v>420</v>
      </c>
      <c r="E187" s="243">
        <v>87742.702999999994</v>
      </c>
      <c r="F187" s="284">
        <v>88263</v>
      </c>
      <c r="G187" s="243">
        <v>79765</v>
      </c>
      <c r="H187" s="293" t="s">
        <v>1142</v>
      </c>
      <c r="I187" s="241" t="s">
        <v>47</v>
      </c>
      <c r="J187" s="193" t="s">
        <v>1307</v>
      </c>
      <c r="K187" s="243">
        <v>35745.663</v>
      </c>
      <c r="L187" s="243">
        <v>0</v>
      </c>
      <c r="M187" s="243">
        <f t="shared" si="4"/>
        <v>-35745.663</v>
      </c>
      <c r="N187" s="373">
        <v>0</v>
      </c>
      <c r="O187" s="241" t="s">
        <v>47</v>
      </c>
      <c r="P187" s="193" t="s">
        <v>1904</v>
      </c>
      <c r="Q187" s="186" t="s">
        <v>1931</v>
      </c>
      <c r="R187" s="186" t="s">
        <v>449</v>
      </c>
      <c r="S187" s="242" t="s">
        <v>430</v>
      </c>
      <c r="T187" s="192" t="s">
        <v>650</v>
      </c>
      <c r="U187" s="164" t="s">
        <v>901</v>
      </c>
      <c r="V187" s="165"/>
      <c r="W187" s="166" t="s">
        <v>93</v>
      </c>
      <c r="X187" s="382">
        <v>163</v>
      </c>
      <c r="Y187" s="166" t="s">
        <v>93</v>
      </c>
      <c r="Z187" s="383"/>
      <c r="AA187" s="164"/>
      <c r="AB187" s="165"/>
      <c r="AC187" s="166" t="s">
        <v>93</v>
      </c>
      <c r="AD187" s="382"/>
      <c r="AE187" s="166" t="s">
        <v>93</v>
      </c>
      <c r="AF187" s="383"/>
      <c r="AG187" s="164"/>
      <c r="AH187" s="165"/>
      <c r="AI187" s="166" t="s">
        <v>93</v>
      </c>
      <c r="AJ187" s="382"/>
      <c r="AK187" s="166" t="s">
        <v>93</v>
      </c>
      <c r="AL187" s="383"/>
      <c r="AM187" s="191"/>
      <c r="AN187" s="171" t="s">
        <v>438</v>
      </c>
      <c r="AO187" s="189"/>
      <c r="AP187" s="189" t="s">
        <v>66</v>
      </c>
      <c r="AQ187" s="190"/>
    </row>
    <row r="188" spans="1:43" ht="67.5" x14ac:dyDescent="0.15">
      <c r="A188" s="282">
        <v>170</v>
      </c>
      <c r="B188" s="193" t="s">
        <v>641</v>
      </c>
      <c r="C188" s="193" t="s">
        <v>426</v>
      </c>
      <c r="D188" s="193" t="s">
        <v>420</v>
      </c>
      <c r="E188" s="243">
        <v>1690</v>
      </c>
      <c r="F188" s="284">
        <v>7702</v>
      </c>
      <c r="G188" s="243">
        <v>5581</v>
      </c>
      <c r="H188" s="293" t="s">
        <v>1142</v>
      </c>
      <c r="I188" s="241" t="s">
        <v>47</v>
      </c>
      <c r="J188" s="193" t="s">
        <v>1308</v>
      </c>
      <c r="K188" s="243">
        <v>30</v>
      </c>
      <c r="L188" s="243">
        <v>940</v>
      </c>
      <c r="M188" s="243">
        <f t="shared" si="4"/>
        <v>910</v>
      </c>
      <c r="N188" s="373">
        <v>0</v>
      </c>
      <c r="O188" s="241" t="s">
        <v>47</v>
      </c>
      <c r="P188" s="193" t="s">
        <v>1905</v>
      </c>
      <c r="Q188" s="186"/>
      <c r="R188" s="186" t="s">
        <v>449</v>
      </c>
      <c r="S188" s="242" t="s">
        <v>430</v>
      </c>
      <c r="T188" s="192" t="s">
        <v>651</v>
      </c>
      <c r="U188" s="164" t="s">
        <v>901</v>
      </c>
      <c r="V188" s="165"/>
      <c r="W188" s="166" t="s">
        <v>93</v>
      </c>
      <c r="X188" s="382">
        <v>164</v>
      </c>
      <c r="Y188" s="166" t="s">
        <v>93</v>
      </c>
      <c r="Z188" s="383"/>
      <c r="AA188" s="164"/>
      <c r="AB188" s="165"/>
      <c r="AC188" s="166" t="s">
        <v>93</v>
      </c>
      <c r="AD188" s="382"/>
      <c r="AE188" s="166" t="s">
        <v>93</v>
      </c>
      <c r="AF188" s="383"/>
      <c r="AG188" s="164"/>
      <c r="AH188" s="165"/>
      <c r="AI188" s="166" t="s">
        <v>93</v>
      </c>
      <c r="AJ188" s="382"/>
      <c r="AK188" s="166" t="s">
        <v>93</v>
      </c>
      <c r="AL188" s="383"/>
      <c r="AM188" s="191"/>
      <c r="AN188" s="171" t="s">
        <v>389</v>
      </c>
      <c r="AO188" s="189"/>
      <c r="AP188" s="189" t="s">
        <v>66</v>
      </c>
      <c r="AQ188" s="190"/>
    </row>
    <row r="189" spans="1:43" ht="45" x14ac:dyDescent="0.15">
      <c r="A189" s="282">
        <v>171</v>
      </c>
      <c r="B189" s="193" t="s">
        <v>642</v>
      </c>
      <c r="C189" s="193" t="s">
        <v>422</v>
      </c>
      <c r="D189" s="193" t="s">
        <v>420</v>
      </c>
      <c r="E189" s="243">
        <v>6321.9979999999996</v>
      </c>
      <c r="F189" s="284">
        <v>2724</v>
      </c>
      <c r="G189" s="243">
        <v>2679</v>
      </c>
      <c r="H189" s="293" t="s">
        <v>1142</v>
      </c>
      <c r="I189" s="241" t="s">
        <v>47</v>
      </c>
      <c r="J189" s="193" t="s">
        <v>1309</v>
      </c>
      <c r="K189" s="243">
        <v>1395.989</v>
      </c>
      <c r="L189" s="243">
        <v>4213.9939999999997</v>
      </c>
      <c r="M189" s="243">
        <f t="shared" si="4"/>
        <v>2818.0049999999997</v>
      </c>
      <c r="N189" s="373">
        <v>0</v>
      </c>
      <c r="O189" s="241" t="s">
        <v>47</v>
      </c>
      <c r="P189" s="193" t="s">
        <v>1906</v>
      </c>
      <c r="Q189" s="186"/>
      <c r="R189" s="186" t="s">
        <v>449</v>
      </c>
      <c r="S189" s="242" t="s">
        <v>430</v>
      </c>
      <c r="T189" s="192" t="s">
        <v>628</v>
      </c>
      <c r="U189" s="164" t="s">
        <v>901</v>
      </c>
      <c r="V189" s="165"/>
      <c r="W189" s="166" t="s">
        <v>93</v>
      </c>
      <c r="X189" s="382">
        <v>165</v>
      </c>
      <c r="Y189" s="166" t="s">
        <v>93</v>
      </c>
      <c r="Z189" s="383"/>
      <c r="AA189" s="164"/>
      <c r="AB189" s="165"/>
      <c r="AC189" s="166" t="s">
        <v>93</v>
      </c>
      <c r="AD189" s="382"/>
      <c r="AE189" s="166" t="s">
        <v>93</v>
      </c>
      <c r="AF189" s="383"/>
      <c r="AG189" s="164"/>
      <c r="AH189" s="165"/>
      <c r="AI189" s="166" t="s">
        <v>93</v>
      </c>
      <c r="AJ189" s="382"/>
      <c r="AK189" s="166" t="s">
        <v>93</v>
      </c>
      <c r="AL189" s="383"/>
      <c r="AM189" s="191"/>
      <c r="AN189" s="171" t="s">
        <v>437</v>
      </c>
      <c r="AO189" s="189" t="s">
        <v>66</v>
      </c>
      <c r="AP189" s="189" t="s">
        <v>66</v>
      </c>
      <c r="AQ189" s="190"/>
    </row>
    <row r="190" spans="1:43" ht="33.75" x14ac:dyDescent="0.15">
      <c r="A190" s="282">
        <v>172</v>
      </c>
      <c r="B190" s="193" t="s">
        <v>644</v>
      </c>
      <c r="C190" s="193" t="s">
        <v>645</v>
      </c>
      <c r="D190" s="193" t="s">
        <v>427</v>
      </c>
      <c r="E190" s="243">
        <v>80</v>
      </c>
      <c r="F190" s="284">
        <v>80</v>
      </c>
      <c r="G190" s="243">
        <v>77</v>
      </c>
      <c r="H190" s="293" t="s">
        <v>1142</v>
      </c>
      <c r="I190" s="241" t="s">
        <v>1152</v>
      </c>
      <c r="J190" s="193" t="s">
        <v>1310</v>
      </c>
      <c r="K190" s="243">
        <v>0</v>
      </c>
      <c r="L190" s="243">
        <v>0</v>
      </c>
      <c r="M190" s="243">
        <f t="shared" si="4"/>
        <v>0</v>
      </c>
      <c r="N190" s="373">
        <v>0</v>
      </c>
      <c r="O190" s="241" t="s">
        <v>1579</v>
      </c>
      <c r="P190" s="193" t="s">
        <v>1907</v>
      </c>
      <c r="Q190" s="186"/>
      <c r="R190" s="186" t="s">
        <v>449</v>
      </c>
      <c r="S190" s="242" t="s">
        <v>430</v>
      </c>
      <c r="T190" s="192" t="s">
        <v>629</v>
      </c>
      <c r="U190" s="164" t="s">
        <v>901</v>
      </c>
      <c r="V190" s="165"/>
      <c r="W190" s="166" t="s">
        <v>93</v>
      </c>
      <c r="X190" s="382">
        <v>168</v>
      </c>
      <c r="Y190" s="166" t="s">
        <v>93</v>
      </c>
      <c r="Z190" s="383"/>
      <c r="AA190" s="164"/>
      <c r="AB190" s="165"/>
      <c r="AC190" s="166" t="s">
        <v>93</v>
      </c>
      <c r="AD190" s="382"/>
      <c r="AE190" s="166" t="s">
        <v>93</v>
      </c>
      <c r="AF190" s="383"/>
      <c r="AG190" s="164"/>
      <c r="AH190" s="165"/>
      <c r="AI190" s="166" t="s">
        <v>93</v>
      </c>
      <c r="AJ190" s="382"/>
      <c r="AK190" s="166" t="s">
        <v>93</v>
      </c>
      <c r="AL190" s="383"/>
      <c r="AM190" s="191"/>
      <c r="AN190" s="171" t="s">
        <v>902</v>
      </c>
      <c r="AO190" s="189" t="s">
        <v>66</v>
      </c>
      <c r="AP190" s="189"/>
      <c r="AQ190" s="190"/>
    </row>
    <row r="191" spans="1:43" ht="33.75" x14ac:dyDescent="0.15">
      <c r="A191" s="282">
        <v>173</v>
      </c>
      <c r="B191" s="193" t="s">
        <v>646</v>
      </c>
      <c r="C191" s="193" t="s">
        <v>609</v>
      </c>
      <c r="D191" s="193" t="s">
        <v>427</v>
      </c>
      <c r="E191" s="243">
        <v>22.273</v>
      </c>
      <c r="F191" s="284">
        <v>22</v>
      </c>
      <c r="G191" s="243">
        <v>19</v>
      </c>
      <c r="H191" s="293" t="s">
        <v>1142</v>
      </c>
      <c r="I191" s="241" t="s">
        <v>1152</v>
      </c>
      <c r="J191" s="193" t="s">
        <v>1311</v>
      </c>
      <c r="K191" s="243">
        <v>0</v>
      </c>
      <c r="L191" s="243">
        <v>0</v>
      </c>
      <c r="M191" s="243">
        <f t="shared" si="4"/>
        <v>0</v>
      </c>
      <c r="N191" s="373">
        <v>0</v>
      </c>
      <c r="O191" s="241" t="s">
        <v>1579</v>
      </c>
      <c r="P191" s="193" t="s">
        <v>1908</v>
      </c>
      <c r="Q191" s="186"/>
      <c r="R191" s="186" t="s">
        <v>449</v>
      </c>
      <c r="S191" s="242" t="s">
        <v>430</v>
      </c>
      <c r="T191" s="192" t="s">
        <v>629</v>
      </c>
      <c r="U191" s="164" t="s">
        <v>901</v>
      </c>
      <c r="V191" s="165"/>
      <c r="W191" s="166" t="s">
        <v>93</v>
      </c>
      <c r="X191" s="382">
        <v>169</v>
      </c>
      <c r="Y191" s="166" t="s">
        <v>93</v>
      </c>
      <c r="Z191" s="383"/>
      <c r="AA191" s="164"/>
      <c r="AB191" s="165"/>
      <c r="AC191" s="166" t="s">
        <v>93</v>
      </c>
      <c r="AD191" s="382"/>
      <c r="AE191" s="166" t="s">
        <v>93</v>
      </c>
      <c r="AF191" s="383"/>
      <c r="AG191" s="164"/>
      <c r="AH191" s="165"/>
      <c r="AI191" s="166" t="s">
        <v>93</v>
      </c>
      <c r="AJ191" s="382"/>
      <c r="AK191" s="166" t="s">
        <v>93</v>
      </c>
      <c r="AL191" s="383"/>
      <c r="AM191" s="191"/>
      <c r="AN191" s="171" t="s">
        <v>902</v>
      </c>
      <c r="AO191" s="189" t="s">
        <v>66</v>
      </c>
      <c r="AP191" s="189"/>
      <c r="AQ191" s="190"/>
    </row>
    <row r="192" spans="1:43" ht="33.75" x14ac:dyDescent="0.15">
      <c r="A192" s="282">
        <v>174</v>
      </c>
      <c r="B192" s="193" t="s">
        <v>652</v>
      </c>
      <c r="C192" s="193" t="s">
        <v>539</v>
      </c>
      <c r="D192" s="193" t="s">
        <v>420</v>
      </c>
      <c r="E192" s="243">
        <v>79.823999999999998</v>
      </c>
      <c r="F192" s="284">
        <v>80</v>
      </c>
      <c r="G192" s="243">
        <v>43</v>
      </c>
      <c r="H192" s="293" t="s">
        <v>1142</v>
      </c>
      <c r="I192" s="241" t="s">
        <v>47</v>
      </c>
      <c r="J192" s="193" t="s">
        <v>1312</v>
      </c>
      <c r="K192" s="243">
        <v>9.0510000000000002</v>
      </c>
      <c r="L192" s="243">
        <v>0</v>
      </c>
      <c r="M192" s="243">
        <f t="shared" si="4"/>
        <v>-9.0510000000000002</v>
      </c>
      <c r="N192" s="373">
        <v>0</v>
      </c>
      <c r="O192" s="241" t="s">
        <v>47</v>
      </c>
      <c r="P192" s="193" t="s">
        <v>1909</v>
      </c>
      <c r="Q192" s="186"/>
      <c r="R192" s="186" t="s">
        <v>449</v>
      </c>
      <c r="S192" s="242" t="s">
        <v>430</v>
      </c>
      <c r="T192" s="192" t="s">
        <v>628</v>
      </c>
      <c r="U192" s="164" t="s">
        <v>901</v>
      </c>
      <c r="V192" s="165"/>
      <c r="W192" s="166" t="s">
        <v>93</v>
      </c>
      <c r="X192" s="382">
        <v>170</v>
      </c>
      <c r="Y192" s="166" t="s">
        <v>93</v>
      </c>
      <c r="Z192" s="383"/>
      <c r="AA192" s="164"/>
      <c r="AB192" s="165"/>
      <c r="AC192" s="166" t="s">
        <v>93</v>
      </c>
      <c r="AD192" s="382"/>
      <c r="AE192" s="166" t="s">
        <v>93</v>
      </c>
      <c r="AF192" s="383"/>
      <c r="AG192" s="164"/>
      <c r="AH192" s="165"/>
      <c r="AI192" s="166" t="s">
        <v>93</v>
      </c>
      <c r="AJ192" s="382"/>
      <c r="AK192" s="166" t="s">
        <v>93</v>
      </c>
      <c r="AL192" s="383"/>
      <c r="AM192" s="191"/>
      <c r="AN192" s="171" t="s">
        <v>438</v>
      </c>
      <c r="AO192" s="189" t="s">
        <v>66</v>
      </c>
      <c r="AP192" s="189"/>
      <c r="AQ192" s="190"/>
    </row>
    <row r="193" spans="1:44" ht="45" x14ac:dyDescent="0.15">
      <c r="A193" s="282">
        <v>175</v>
      </c>
      <c r="B193" s="193" t="s">
        <v>653</v>
      </c>
      <c r="C193" s="193" t="s">
        <v>654</v>
      </c>
      <c r="D193" s="193" t="s">
        <v>420</v>
      </c>
      <c r="E193" s="243">
        <v>181.91499999999999</v>
      </c>
      <c r="F193" s="284">
        <v>182</v>
      </c>
      <c r="G193" s="243">
        <v>150.69999999999999</v>
      </c>
      <c r="H193" s="293" t="s">
        <v>1142</v>
      </c>
      <c r="I193" s="241" t="s">
        <v>47</v>
      </c>
      <c r="J193" s="193" t="s">
        <v>1381</v>
      </c>
      <c r="K193" s="243">
        <v>185.93600000000001</v>
      </c>
      <c r="L193" s="243">
        <v>185.93600000000001</v>
      </c>
      <c r="M193" s="243">
        <f t="shared" si="4"/>
        <v>0</v>
      </c>
      <c r="N193" s="373">
        <v>0</v>
      </c>
      <c r="O193" s="241" t="s">
        <v>47</v>
      </c>
      <c r="P193" s="193" t="s">
        <v>1910</v>
      </c>
      <c r="Q193" s="186"/>
      <c r="R193" s="186" t="s">
        <v>449</v>
      </c>
      <c r="S193" s="242" t="s">
        <v>430</v>
      </c>
      <c r="T193" s="192" t="s">
        <v>628</v>
      </c>
      <c r="U193" s="164" t="s">
        <v>901</v>
      </c>
      <c r="V193" s="165"/>
      <c r="W193" s="166" t="s">
        <v>93</v>
      </c>
      <c r="X193" s="382">
        <v>171</v>
      </c>
      <c r="Y193" s="166" t="s">
        <v>93</v>
      </c>
      <c r="Z193" s="383"/>
      <c r="AA193" s="164"/>
      <c r="AB193" s="165"/>
      <c r="AC193" s="166" t="s">
        <v>93</v>
      </c>
      <c r="AD193" s="382"/>
      <c r="AE193" s="166" t="s">
        <v>93</v>
      </c>
      <c r="AF193" s="383"/>
      <c r="AG193" s="164"/>
      <c r="AH193" s="165"/>
      <c r="AI193" s="166" t="s">
        <v>93</v>
      </c>
      <c r="AJ193" s="382"/>
      <c r="AK193" s="166" t="s">
        <v>93</v>
      </c>
      <c r="AL193" s="383"/>
      <c r="AM193" s="191"/>
      <c r="AN193" s="171" t="s">
        <v>437</v>
      </c>
      <c r="AO193" s="189" t="s">
        <v>66</v>
      </c>
      <c r="AP193" s="189"/>
      <c r="AQ193" s="190"/>
    </row>
    <row r="194" spans="1:44" ht="47.25" customHeight="1" x14ac:dyDescent="0.15">
      <c r="A194" s="282">
        <v>176</v>
      </c>
      <c r="B194" s="193" t="s">
        <v>655</v>
      </c>
      <c r="C194" s="193" t="s">
        <v>656</v>
      </c>
      <c r="D194" s="193" t="s">
        <v>420</v>
      </c>
      <c r="E194" s="243">
        <v>13.058999999999999</v>
      </c>
      <c r="F194" s="284">
        <v>13</v>
      </c>
      <c r="G194" s="243">
        <v>14.2</v>
      </c>
      <c r="H194" s="293" t="s">
        <v>1195</v>
      </c>
      <c r="I194" s="239" t="s">
        <v>47</v>
      </c>
      <c r="J194" s="240" t="s">
        <v>1351</v>
      </c>
      <c r="K194" s="243">
        <v>13.058999999999999</v>
      </c>
      <c r="L194" s="243">
        <v>21.315000000000001</v>
      </c>
      <c r="M194" s="243">
        <f t="shared" si="4"/>
        <v>8.256000000000002</v>
      </c>
      <c r="N194" s="373">
        <v>0</v>
      </c>
      <c r="O194" s="241" t="s">
        <v>47</v>
      </c>
      <c r="P194" s="193" t="s">
        <v>1911</v>
      </c>
      <c r="Q194" s="186"/>
      <c r="R194" s="186" t="s">
        <v>449</v>
      </c>
      <c r="S194" s="242" t="s">
        <v>430</v>
      </c>
      <c r="T194" s="192" t="s">
        <v>628</v>
      </c>
      <c r="U194" s="164" t="s">
        <v>901</v>
      </c>
      <c r="V194" s="165"/>
      <c r="W194" s="166" t="s">
        <v>93</v>
      </c>
      <c r="X194" s="382">
        <v>172</v>
      </c>
      <c r="Y194" s="166" t="s">
        <v>93</v>
      </c>
      <c r="Z194" s="383"/>
      <c r="AA194" s="164"/>
      <c r="AB194" s="165"/>
      <c r="AC194" s="166" t="s">
        <v>93</v>
      </c>
      <c r="AD194" s="382"/>
      <c r="AE194" s="166" t="s">
        <v>93</v>
      </c>
      <c r="AF194" s="383"/>
      <c r="AG194" s="164"/>
      <c r="AH194" s="165"/>
      <c r="AI194" s="166" t="s">
        <v>93</v>
      </c>
      <c r="AJ194" s="382"/>
      <c r="AK194" s="166" t="s">
        <v>93</v>
      </c>
      <c r="AL194" s="383"/>
      <c r="AM194" s="191"/>
      <c r="AN194" s="171" t="s">
        <v>58</v>
      </c>
      <c r="AO194" s="189" t="s">
        <v>66</v>
      </c>
      <c r="AP194" s="189"/>
      <c r="AQ194" s="190"/>
    </row>
    <row r="195" spans="1:44" ht="33.75" x14ac:dyDescent="0.15">
      <c r="A195" s="282">
        <v>177</v>
      </c>
      <c r="B195" s="193" t="s">
        <v>657</v>
      </c>
      <c r="C195" s="193" t="s">
        <v>453</v>
      </c>
      <c r="D195" s="193" t="s">
        <v>444</v>
      </c>
      <c r="E195" s="243">
        <v>2.218</v>
      </c>
      <c r="F195" s="284">
        <v>2</v>
      </c>
      <c r="G195" s="243">
        <v>1</v>
      </c>
      <c r="H195" s="293" t="s">
        <v>1142</v>
      </c>
      <c r="I195" s="241" t="s">
        <v>1152</v>
      </c>
      <c r="J195" s="193" t="s">
        <v>1313</v>
      </c>
      <c r="K195" s="243">
        <v>0</v>
      </c>
      <c r="L195" s="243">
        <v>0</v>
      </c>
      <c r="M195" s="243">
        <f t="shared" si="4"/>
        <v>0</v>
      </c>
      <c r="N195" s="373">
        <v>0</v>
      </c>
      <c r="O195" s="241" t="s">
        <v>1579</v>
      </c>
      <c r="P195" s="193" t="s">
        <v>1912</v>
      </c>
      <c r="Q195" s="186"/>
      <c r="R195" s="186" t="s">
        <v>449</v>
      </c>
      <c r="S195" s="242" t="s">
        <v>430</v>
      </c>
      <c r="T195" s="192" t="s">
        <v>628</v>
      </c>
      <c r="U195" s="164" t="s">
        <v>901</v>
      </c>
      <c r="V195" s="165"/>
      <c r="W195" s="166" t="s">
        <v>93</v>
      </c>
      <c r="X195" s="382">
        <v>173</v>
      </c>
      <c r="Y195" s="166" t="s">
        <v>93</v>
      </c>
      <c r="Z195" s="383"/>
      <c r="AA195" s="164"/>
      <c r="AB195" s="165"/>
      <c r="AC195" s="166" t="s">
        <v>93</v>
      </c>
      <c r="AD195" s="382"/>
      <c r="AE195" s="166" t="s">
        <v>93</v>
      </c>
      <c r="AF195" s="383"/>
      <c r="AG195" s="164"/>
      <c r="AH195" s="165"/>
      <c r="AI195" s="166" t="s">
        <v>93</v>
      </c>
      <c r="AJ195" s="382"/>
      <c r="AK195" s="166" t="s">
        <v>93</v>
      </c>
      <c r="AL195" s="383"/>
      <c r="AM195" s="191"/>
      <c r="AN195" s="171" t="s">
        <v>438</v>
      </c>
      <c r="AO195" s="189" t="s">
        <v>66</v>
      </c>
      <c r="AP195" s="189"/>
      <c r="AQ195" s="190"/>
    </row>
    <row r="196" spans="1:44" ht="56.25" x14ac:dyDescent="0.15">
      <c r="A196" s="282">
        <v>178</v>
      </c>
      <c r="B196" s="193" t="s">
        <v>658</v>
      </c>
      <c r="C196" s="193" t="s">
        <v>424</v>
      </c>
      <c r="D196" s="193" t="s">
        <v>420</v>
      </c>
      <c r="E196" s="243">
        <v>229.84299999999999</v>
      </c>
      <c r="F196" s="284">
        <v>87</v>
      </c>
      <c r="G196" s="243">
        <v>70</v>
      </c>
      <c r="H196" s="322" t="s">
        <v>1397</v>
      </c>
      <c r="I196" s="239" t="s">
        <v>47</v>
      </c>
      <c r="J196" s="240" t="s">
        <v>1433</v>
      </c>
      <c r="K196" s="243">
        <v>5.4210000000000003</v>
      </c>
      <c r="L196" s="243">
        <v>5.4210000000000003</v>
      </c>
      <c r="M196" s="243">
        <f t="shared" si="4"/>
        <v>0</v>
      </c>
      <c r="N196" s="373">
        <v>0</v>
      </c>
      <c r="O196" s="241" t="s">
        <v>47</v>
      </c>
      <c r="P196" s="193" t="s">
        <v>1913</v>
      </c>
      <c r="Q196" s="186"/>
      <c r="R196" s="186" t="s">
        <v>449</v>
      </c>
      <c r="S196" s="242" t="s">
        <v>430</v>
      </c>
      <c r="T196" s="192" t="s">
        <v>628</v>
      </c>
      <c r="U196" s="164" t="s">
        <v>901</v>
      </c>
      <c r="V196" s="165"/>
      <c r="W196" s="166" t="s">
        <v>93</v>
      </c>
      <c r="X196" s="382">
        <v>174</v>
      </c>
      <c r="Y196" s="166" t="s">
        <v>93</v>
      </c>
      <c r="Z196" s="383"/>
      <c r="AA196" s="164"/>
      <c r="AB196" s="165"/>
      <c r="AC196" s="166" t="s">
        <v>93</v>
      </c>
      <c r="AD196" s="382"/>
      <c r="AE196" s="166" t="s">
        <v>93</v>
      </c>
      <c r="AF196" s="383"/>
      <c r="AG196" s="164"/>
      <c r="AH196" s="165"/>
      <c r="AI196" s="166" t="s">
        <v>93</v>
      </c>
      <c r="AJ196" s="382"/>
      <c r="AK196" s="166" t="s">
        <v>93</v>
      </c>
      <c r="AL196" s="383"/>
      <c r="AM196" s="191"/>
      <c r="AN196" s="171" t="s">
        <v>58</v>
      </c>
      <c r="AO196" s="189" t="s">
        <v>66</v>
      </c>
      <c r="AP196" s="189"/>
      <c r="AQ196" s="190"/>
    </row>
    <row r="197" spans="1:44" ht="33.75" x14ac:dyDescent="0.15">
      <c r="A197" s="282">
        <v>179</v>
      </c>
      <c r="B197" s="193" t="s">
        <v>659</v>
      </c>
      <c r="C197" s="193" t="s">
        <v>514</v>
      </c>
      <c r="D197" s="193" t="s">
        <v>420</v>
      </c>
      <c r="E197" s="243">
        <v>5.0529999999999999</v>
      </c>
      <c r="F197" s="284">
        <v>5</v>
      </c>
      <c r="G197" s="243">
        <v>5</v>
      </c>
      <c r="H197" s="293" t="s">
        <v>1142</v>
      </c>
      <c r="I197" s="241" t="s">
        <v>1128</v>
      </c>
      <c r="J197" s="193" t="s">
        <v>1314</v>
      </c>
      <c r="K197" s="243">
        <v>5.0529999999999999</v>
      </c>
      <c r="L197" s="243">
        <v>5.0529999999999999</v>
      </c>
      <c r="M197" s="243">
        <f t="shared" si="4"/>
        <v>0</v>
      </c>
      <c r="N197" s="373">
        <v>0</v>
      </c>
      <c r="O197" s="241" t="s">
        <v>1603</v>
      </c>
      <c r="P197" s="193" t="s">
        <v>1914</v>
      </c>
      <c r="Q197" s="186"/>
      <c r="R197" s="186" t="s">
        <v>449</v>
      </c>
      <c r="S197" s="242" t="s">
        <v>430</v>
      </c>
      <c r="T197" s="192" t="s">
        <v>628</v>
      </c>
      <c r="U197" s="164" t="s">
        <v>901</v>
      </c>
      <c r="V197" s="165"/>
      <c r="W197" s="166" t="s">
        <v>93</v>
      </c>
      <c r="X197" s="382">
        <v>175</v>
      </c>
      <c r="Y197" s="166" t="s">
        <v>93</v>
      </c>
      <c r="Z197" s="383"/>
      <c r="AA197" s="164"/>
      <c r="AB197" s="165"/>
      <c r="AC197" s="166" t="s">
        <v>93</v>
      </c>
      <c r="AD197" s="382"/>
      <c r="AE197" s="166" t="s">
        <v>93</v>
      </c>
      <c r="AF197" s="383"/>
      <c r="AG197" s="164"/>
      <c r="AH197" s="165"/>
      <c r="AI197" s="166" t="s">
        <v>93</v>
      </c>
      <c r="AJ197" s="382"/>
      <c r="AK197" s="166" t="s">
        <v>93</v>
      </c>
      <c r="AL197" s="383"/>
      <c r="AM197" s="191"/>
      <c r="AN197" s="171" t="s">
        <v>438</v>
      </c>
      <c r="AO197" s="189" t="s">
        <v>66</v>
      </c>
      <c r="AP197" s="189"/>
      <c r="AQ197" s="190"/>
    </row>
    <row r="198" spans="1:44" ht="67.5" x14ac:dyDescent="0.15">
      <c r="A198" s="282">
        <v>180</v>
      </c>
      <c r="B198" s="193" t="s">
        <v>660</v>
      </c>
      <c r="C198" s="193" t="s">
        <v>539</v>
      </c>
      <c r="D198" s="193" t="s">
        <v>661</v>
      </c>
      <c r="E198" s="243">
        <v>599.53099999999995</v>
      </c>
      <c r="F198" s="284">
        <v>342</v>
      </c>
      <c r="G198" s="243">
        <v>320</v>
      </c>
      <c r="H198" s="293" t="s">
        <v>1142</v>
      </c>
      <c r="I198" s="241" t="s">
        <v>47</v>
      </c>
      <c r="J198" s="193" t="s">
        <v>1315</v>
      </c>
      <c r="K198" s="243">
        <v>120.41</v>
      </c>
      <c r="L198" s="243">
        <v>152.79</v>
      </c>
      <c r="M198" s="243">
        <f t="shared" si="4"/>
        <v>32.379999999999995</v>
      </c>
      <c r="N198" s="373">
        <v>0</v>
      </c>
      <c r="O198" s="241" t="s">
        <v>47</v>
      </c>
      <c r="P198" s="193" t="s">
        <v>1915</v>
      </c>
      <c r="Q198" s="186"/>
      <c r="R198" s="186" t="s">
        <v>449</v>
      </c>
      <c r="S198" s="242" t="s">
        <v>430</v>
      </c>
      <c r="T198" s="192" t="s">
        <v>628</v>
      </c>
      <c r="U198" s="164" t="s">
        <v>901</v>
      </c>
      <c r="V198" s="165"/>
      <c r="W198" s="166" t="s">
        <v>93</v>
      </c>
      <c r="X198" s="382">
        <v>176</v>
      </c>
      <c r="Y198" s="166" t="s">
        <v>93</v>
      </c>
      <c r="Z198" s="383"/>
      <c r="AA198" s="164"/>
      <c r="AB198" s="165"/>
      <c r="AC198" s="166" t="s">
        <v>93</v>
      </c>
      <c r="AD198" s="382"/>
      <c r="AE198" s="166" t="s">
        <v>93</v>
      </c>
      <c r="AF198" s="383"/>
      <c r="AG198" s="164"/>
      <c r="AH198" s="165"/>
      <c r="AI198" s="166" t="s">
        <v>93</v>
      </c>
      <c r="AJ198" s="382"/>
      <c r="AK198" s="166" t="s">
        <v>93</v>
      </c>
      <c r="AL198" s="383"/>
      <c r="AM198" s="191"/>
      <c r="AN198" s="171" t="s">
        <v>437</v>
      </c>
      <c r="AO198" s="189" t="s">
        <v>66</v>
      </c>
      <c r="AP198" s="189"/>
      <c r="AQ198" s="190"/>
    </row>
    <row r="199" spans="1:44" ht="33.75" x14ac:dyDescent="0.15">
      <c r="A199" s="282">
        <v>181</v>
      </c>
      <c r="B199" s="193" t="s">
        <v>662</v>
      </c>
      <c r="C199" s="193" t="s">
        <v>539</v>
      </c>
      <c r="D199" s="193" t="s">
        <v>661</v>
      </c>
      <c r="E199" s="243">
        <v>4300</v>
      </c>
      <c r="F199" s="284">
        <v>3500</v>
      </c>
      <c r="G199" s="243">
        <v>3500</v>
      </c>
      <c r="H199" s="293" t="s">
        <v>1516</v>
      </c>
      <c r="I199" s="239" t="s">
        <v>47</v>
      </c>
      <c r="J199" s="240" t="s">
        <v>1522</v>
      </c>
      <c r="K199" s="243">
        <v>2983.6</v>
      </c>
      <c r="L199" s="243">
        <v>4600</v>
      </c>
      <c r="M199" s="243">
        <f t="shared" si="4"/>
        <v>1616.4</v>
      </c>
      <c r="N199" s="373">
        <v>0</v>
      </c>
      <c r="O199" s="241" t="s">
        <v>47</v>
      </c>
      <c r="P199" s="193" t="s">
        <v>1916</v>
      </c>
      <c r="Q199" s="186"/>
      <c r="R199" s="186" t="s">
        <v>449</v>
      </c>
      <c r="S199" s="242" t="s">
        <v>430</v>
      </c>
      <c r="T199" s="192" t="s">
        <v>628</v>
      </c>
      <c r="U199" s="164" t="s">
        <v>901</v>
      </c>
      <c r="V199" s="165"/>
      <c r="W199" s="166" t="s">
        <v>93</v>
      </c>
      <c r="X199" s="382">
        <v>177</v>
      </c>
      <c r="Y199" s="166" t="s">
        <v>93</v>
      </c>
      <c r="Z199" s="383"/>
      <c r="AA199" s="164"/>
      <c r="AB199" s="165"/>
      <c r="AC199" s="166" t="s">
        <v>93</v>
      </c>
      <c r="AD199" s="382"/>
      <c r="AE199" s="166" t="s">
        <v>93</v>
      </c>
      <c r="AF199" s="383"/>
      <c r="AG199" s="164"/>
      <c r="AH199" s="165"/>
      <c r="AI199" s="166" t="s">
        <v>93</v>
      </c>
      <c r="AJ199" s="382"/>
      <c r="AK199" s="166" t="s">
        <v>93</v>
      </c>
      <c r="AL199" s="383"/>
      <c r="AM199" s="191"/>
      <c r="AN199" s="171" t="s">
        <v>58</v>
      </c>
      <c r="AO199" s="189"/>
      <c r="AP199" s="189" t="s">
        <v>66</v>
      </c>
      <c r="AQ199" s="190" t="s">
        <v>66</v>
      </c>
    </row>
    <row r="200" spans="1:44" ht="56.25" x14ac:dyDescent="0.15">
      <c r="A200" s="282">
        <v>182</v>
      </c>
      <c r="B200" s="193" t="s">
        <v>663</v>
      </c>
      <c r="C200" s="193" t="s">
        <v>664</v>
      </c>
      <c r="D200" s="193" t="s">
        <v>620</v>
      </c>
      <c r="E200" s="243">
        <v>70.337000000000003</v>
      </c>
      <c r="F200" s="284">
        <v>70</v>
      </c>
      <c r="G200" s="243">
        <v>62</v>
      </c>
      <c r="H200" s="293" t="s">
        <v>1142</v>
      </c>
      <c r="I200" s="241" t="s">
        <v>1128</v>
      </c>
      <c r="J200" s="193" t="s">
        <v>1380</v>
      </c>
      <c r="K200" s="243">
        <v>70.337000000000003</v>
      </c>
      <c r="L200" s="243">
        <v>61.262999999999998</v>
      </c>
      <c r="M200" s="243">
        <f t="shared" si="4"/>
        <v>-9.0740000000000052</v>
      </c>
      <c r="N200" s="373">
        <v>0</v>
      </c>
      <c r="O200" s="241" t="s">
        <v>1603</v>
      </c>
      <c r="P200" s="193" t="s">
        <v>1917</v>
      </c>
      <c r="Q200" s="186"/>
      <c r="R200" s="186" t="s">
        <v>449</v>
      </c>
      <c r="S200" s="242" t="s">
        <v>430</v>
      </c>
      <c r="T200" s="192" t="s">
        <v>628</v>
      </c>
      <c r="U200" s="164" t="s">
        <v>901</v>
      </c>
      <c r="V200" s="165"/>
      <c r="W200" s="166" t="s">
        <v>93</v>
      </c>
      <c r="X200" s="382">
        <v>178</v>
      </c>
      <c r="Y200" s="166" t="s">
        <v>93</v>
      </c>
      <c r="Z200" s="383"/>
      <c r="AA200" s="164"/>
      <c r="AB200" s="165"/>
      <c r="AC200" s="166" t="s">
        <v>93</v>
      </c>
      <c r="AD200" s="382"/>
      <c r="AE200" s="166" t="s">
        <v>93</v>
      </c>
      <c r="AF200" s="383"/>
      <c r="AG200" s="164"/>
      <c r="AH200" s="165"/>
      <c r="AI200" s="166" t="s">
        <v>93</v>
      </c>
      <c r="AJ200" s="382"/>
      <c r="AK200" s="166" t="s">
        <v>93</v>
      </c>
      <c r="AL200" s="383"/>
      <c r="AM200" s="191"/>
      <c r="AN200" s="171" t="s">
        <v>902</v>
      </c>
      <c r="AO200" s="189" t="s">
        <v>66</v>
      </c>
      <c r="AP200" s="189"/>
      <c r="AQ200" s="190"/>
    </row>
    <row r="201" spans="1:44" ht="45" x14ac:dyDescent="0.15">
      <c r="A201" s="282">
        <v>183</v>
      </c>
      <c r="B201" s="193" t="s">
        <v>665</v>
      </c>
      <c r="C201" s="193" t="s">
        <v>666</v>
      </c>
      <c r="D201" s="193" t="s">
        <v>626</v>
      </c>
      <c r="E201" s="243">
        <v>138.03800000000001</v>
      </c>
      <c r="F201" s="284">
        <v>138</v>
      </c>
      <c r="G201" s="243">
        <v>75</v>
      </c>
      <c r="H201" s="293" t="s">
        <v>1142</v>
      </c>
      <c r="I201" s="241" t="s">
        <v>1152</v>
      </c>
      <c r="J201" s="193" t="s">
        <v>1316</v>
      </c>
      <c r="K201" s="243">
        <v>0</v>
      </c>
      <c r="L201" s="243">
        <v>0</v>
      </c>
      <c r="M201" s="243">
        <f t="shared" si="4"/>
        <v>0</v>
      </c>
      <c r="N201" s="373">
        <v>0</v>
      </c>
      <c r="O201" s="241" t="s">
        <v>1579</v>
      </c>
      <c r="P201" s="193" t="s">
        <v>1918</v>
      </c>
      <c r="Q201" s="186"/>
      <c r="R201" s="186" t="s">
        <v>667</v>
      </c>
      <c r="S201" s="242" t="s">
        <v>668</v>
      </c>
      <c r="T201" s="192" t="s">
        <v>669</v>
      </c>
      <c r="U201" s="164" t="s">
        <v>901</v>
      </c>
      <c r="V201" s="165"/>
      <c r="W201" s="166" t="s">
        <v>93</v>
      </c>
      <c r="X201" s="382">
        <v>179</v>
      </c>
      <c r="Y201" s="166" t="s">
        <v>93</v>
      </c>
      <c r="Z201" s="383"/>
      <c r="AA201" s="164"/>
      <c r="AB201" s="165"/>
      <c r="AC201" s="166" t="s">
        <v>93</v>
      </c>
      <c r="AD201" s="382"/>
      <c r="AE201" s="166" t="s">
        <v>93</v>
      </c>
      <c r="AF201" s="383"/>
      <c r="AG201" s="164"/>
      <c r="AH201" s="165"/>
      <c r="AI201" s="166" t="s">
        <v>93</v>
      </c>
      <c r="AJ201" s="382"/>
      <c r="AK201" s="166" t="s">
        <v>93</v>
      </c>
      <c r="AL201" s="383"/>
      <c r="AM201" s="191"/>
      <c r="AN201" s="171" t="s">
        <v>902</v>
      </c>
      <c r="AO201" s="189" t="s">
        <v>66</v>
      </c>
      <c r="AP201" s="189"/>
      <c r="AQ201" s="190"/>
    </row>
    <row r="202" spans="1:44" ht="54" customHeight="1" x14ac:dyDescent="0.15">
      <c r="A202" s="387">
        <v>184</v>
      </c>
      <c r="B202" s="411" t="s">
        <v>670</v>
      </c>
      <c r="C202" s="411" t="s">
        <v>419</v>
      </c>
      <c r="D202" s="411" t="s">
        <v>420</v>
      </c>
      <c r="E202" s="243">
        <v>24.791</v>
      </c>
      <c r="F202" s="284">
        <v>24.791</v>
      </c>
      <c r="G202" s="243">
        <v>19</v>
      </c>
      <c r="H202" s="403" t="s">
        <v>1142</v>
      </c>
      <c r="I202" s="409" t="s">
        <v>1128</v>
      </c>
      <c r="J202" s="411" t="s">
        <v>1317</v>
      </c>
      <c r="K202" s="243">
        <v>18.026</v>
      </c>
      <c r="L202" s="243">
        <v>17.125</v>
      </c>
      <c r="M202" s="243">
        <f t="shared" si="4"/>
        <v>-0.9009999999999998</v>
      </c>
      <c r="N202" s="243">
        <v>-1</v>
      </c>
      <c r="O202" s="409" t="s">
        <v>1656</v>
      </c>
      <c r="P202" s="411" t="s">
        <v>1919</v>
      </c>
      <c r="Q202" s="186" t="s">
        <v>1920</v>
      </c>
      <c r="R202" s="186" t="s">
        <v>449</v>
      </c>
      <c r="S202" s="242" t="s">
        <v>430</v>
      </c>
      <c r="T202" s="192" t="s">
        <v>628</v>
      </c>
      <c r="U202" s="164" t="s">
        <v>901</v>
      </c>
      <c r="V202" s="165"/>
      <c r="W202" s="166" t="s">
        <v>93</v>
      </c>
      <c r="X202" s="382">
        <v>180</v>
      </c>
      <c r="Y202" s="166" t="s">
        <v>93</v>
      </c>
      <c r="Z202" s="383"/>
      <c r="AA202" s="164"/>
      <c r="AB202" s="165"/>
      <c r="AC202" s="166" t="s">
        <v>93</v>
      </c>
      <c r="AD202" s="382"/>
      <c r="AE202" s="166" t="s">
        <v>93</v>
      </c>
      <c r="AF202" s="383"/>
      <c r="AG202" s="164"/>
      <c r="AH202" s="165"/>
      <c r="AI202" s="166" t="s">
        <v>93</v>
      </c>
      <c r="AJ202" s="382"/>
      <c r="AK202" s="166" t="s">
        <v>93</v>
      </c>
      <c r="AL202" s="383"/>
      <c r="AM202" s="191"/>
      <c r="AN202" s="171" t="s">
        <v>902</v>
      </c>
      <c r="AO202" s="189" t="s">
        <v>66</v>
      </c>
      <c r="AP202" s="189"/>
      <c r="AQ202" s="190"/>
      <c r="AR202" s="425"/>
    </row>
    <row r="203" spans="1:44" ht="43.15" customHeight="1" x14ac:dyDescent="0.15">
      <c r="A203" s="388"/>
      <c r="B203" s="412"/>
      <c r="C203" s="412"/>
      <c r="D203" s="412"/>
      <c r="E203" s="243">
        <v>7.2030000000000003</v>
      </c>
      <c r="F203" s="284">
        <v>7.2030000000000003</v>
      </c>
      <c r="G203" s="243">
        <v>4</v>
      </c>
      <c r="H203" s="404"/>
      <c r="I203" s="410"/>
      <c r="J203" s="412"/>
      <c r="K203" s="243">
        <v>7.2030000000000003</v>
      </c>
      <c r="L203" s="243">
        <v>7.2030000000000003</v>
      </c>
      <c r="M203" s="243">
        <f t="shared" si="4"/>
        <v>0</v>
      </c>
      <c r="N203" s="373">
        <v>0</v>
      </c>
      <c r="O203" s="410"/>
      <c r="P203" s="412"/>
      <c r="Q203" s="186"/>
      <c r="R203" s="186" t="s">
        <v>449</v>
      </c>
      <c r="S203" s="242" t="s">
        <v>430</v>
      </c>
      <c r="T203" s="192" t="s">
        <v>681</v>
      </c>
      <c r="U203" s="164"/>
      <c r="V203" s="165"/>
      <c r="W203" s="166" t="s">
        <v>93</v>
      </c>
      <c r="X203" s="382"/>
      <c r="Y203" s="166" t="s">
        <v>93</v>
      </c>
      <c r="Z203" s="383"/>
      <c r="AA203" s="164"/>
      <c r="AB203" s="165"/>
      <c r="AC203" s="166" t="s">
        <v>93</v>
      </c>
      <c r="AD203" s="382"/>
      <c r="AE203" s="166" t="s">
        <v>93</v>
      </c>
      <c r="AF203" s="383"/>
      <c r="AG203" s="164"/>
      <c r="AH203" s="165"/>
      <c r="AI203" s="166" t="s">
        <v>93</v>
      </c>
      <c r="AJ203" s="382"/>
      <c r="AK203" s="166" t="s">
        <v>93</v>
      </c>
      <c r="AL203" s="383"/>
      <c r="AM203" s="191"/>
      <c r="AN203" s="171" t="str">
        <f>AN202</f>
        <v>令和２年度対象</v>
      </c>
      <c r="AO203" s="189" t="str">
        <f>AO202</f>
        <v>○</v>
      </c>
      <c r="AP203" s="189"/>
      <c r="AQ203" s="190"/>
      <c r="AR203" s="425"/>
    </row>
    <row r="204" spans="1:44" ht="33.75" x14ac:dyDescent="0.15">
      <c r="A204" s="282">
        <v>185</v>
      </c>
      <c r="B204" s="193" t="s">
        <v>671</v>
      </c>
      <c r="C204" s="193" t="s">
        <v>522</v>
      </c>
      <c r="D204" s="193" t="s">
        <v>420</v>
      </c>
      <c r="E204" s="243">
        <v>86.9</v>
      </c>
      <c r="F204" s="284">
        <v>87</v>
      </c>
      <c r="G204" s="243">
        <v>87</v>
      </c>
      <c r="H204" s="293" t="s">
        <v>1142</v>
      </c>
      <c r="I204" s="241" t="s">
        <v>47</v>
      </c>
      <c r="J204" s="193" t="s">
        <v>1378</v>
      </c>
      <c r="K204" s="243">
        <v>46.44</v>
      </c>
      <c r="L204" s="243">
        <v>46.44</v>
      </c>
      <c r="M204" s="243">
        <f t="shared" si="4"/>
        <v>0</v>
      </c>
      <c r="N204" s="373">
        <v>0</v>
      </c>
      <c r="O204" s="241" t="s">
        <v>47</v>
      </c>
      <c r="P204" s="193" t="s">
        <v>1921</v>
      </c>
      <c r="Q204" s="186"/>
      <c r="R204" s="186" t="s">
        <v>449</v>
      </c>
      <c r="S204" s="242" t="s">
        <v>430</v>
      </c>
      <c r="T204" s="192" t="s">
        <v>628</v>
      </c>
      <c r="U204" s="164" t="s">
        <v>901</v>
      </c>
      <c r="V204" s="165"/>
      <c r="W204" s="166" t="s">
        <v>93</v>
      </c>
      <c r="X204" s="382">
        <v>181</v>
      </c>
      <c r="Y204" s="166" t="s">
        <v>93</v>
      </c>
      <c r="Z204" s="383"/>
      <c r="AA204" s="164"/>
      <c r="AB204" s="165"/>
      <c r="AC204" s="166" t="s">
        <v>93</v>
      </c>
      <c r="AD204" s="382"/>
      <c r="AE204" s="166" t="s">
        <v>93</v>
      </c>
      <c r="AF204" s="383"/>
      <c r="AG204" s="164"/>
      <c r="AH204" s="165"/>
      <c r="AI204" s="166" t="s">
        <v>93</v>
      </c>
      <c r="AJ204" s="382"/>
      <c r="AK204" s="166" t="s">
        <v>93</v>
      </c>
      <c r="AL204" s="383"/>
      <c r="AM204" s="191"/>
      <c r="AN204" s="171" t="s">
        <v>438</v>
      </c>
      <c r="AO204" s="189"/>
      <c r="AP204" s="189" t="s">
        <v>66</v>
      </c>
      <c r="AQ204" s="190"/>
    </row>
    <row r="205" spans="1:44" ht="33.75" x14ac:dyDescent="0.15">
      <c r="A205" s="282">
        <v>186</v>
      </c>
      <c r="B205" s="193" t="s">
        <v>672</v>
      </c>
      <c r="C205" s="193" t="s">
        <v>522</v>
      </c>
      <c r="D205" s="193" t="s">
        <v>420</v>
      </c>
      <c r="E205" s="243">
        <v>1.4810000000000001</v>
      </c>
      <c r="F205" s="284">
        <v>1</v>
      </c>
      <c r="G205" s="243">
        <v>1</v>
      </c>
      <c r="H205" s="322" t="s">
        <v>1458</v>
      </c>
      <c r="I205" s="239" t="s">
        <v>47</v>
      </c>
      <c r="J205" s="240" t="s">
        <v>1459</v>
      </c>
      <c r="K205" s="243">
        <v>1.4810000000000001</v>
      </c>
      <c r="L205" s="243">
        <v>1.3759999999999999</v>
      </c>
      <c r="M205" s="243">
        <f t="shared" si="4"/>
        <v>-0.1050000000000002</v>
      </c>
      <c r="N205" s="373">
        <v>0</v>
      </c>
      <c r="O205" s="241" t="s">
        <v>47</v>
      </c>
      <c r="P205" s="193" t="s">
        <v>1922</v>
      </c>
      <c r="Q205" s="186" t="s">
        <v>1923</v>
      </c>
      <c r="R205" s="186" t="s">
        <v>449</v>
      </c>
      <c r="S205" s="242" t="s">
        <v>430</v>
      </c>
      <c r="T205" s="192" t="s">
        <v>628</v>
      </c>
      <c r="U205" s="164" t="s">
        <v>901</v>
      </c>
      <c r="V205" s="165"/>
      <c r="W205" s="166" t="s">
        <v>93</v>
      </c>
      <c r="X205" s="382">
        <v>182</v>
      </c>
      <c r="Y205" s="166" t="s">
        <v>93</v>
      </c>
      <c r="Z205" s="383"/>
      <c r="AA205" s="164"/>
      <c r="AB205" s="165"/>
      <c r="AC205" s="166" t="s">
        <v>93</v>
      </c>
      <c r="AD205" s="382"/>
      <c r="AE205" s="166" t="s">
        <v>93</v>
      </c>
      <c r="AF205" s="383"/>
      <c r="AG205" s="164"/>
      <c r="AH205" s="165"/>
      <c r="AI205" s="166" t="s">
        <v>93</v>
      </c>
      <c r="AJ205" s="382"/>
      <c r="AK205" s="166" t="s">
        <v>93</v>
      </c>
      <c r="AL205" s="383"/>
      <c r="AM205" s="191"/>
      <c r="AN205" s="171" t="s">
        <v>58</v>
      </c>
      <c r="AO205" s="189" t="s">
        <v>66</v>
      </c>
      <c r="AP205" s="189"/>
      <c r="AQ205" s="190"/>
    </row>
    <row r="206" spans="1:44" ht="54" customHeight="1" x14ac:dyDescent="0.15">
      <c r="A206" s="387">
        <v>187</v>
      </c>
      <c r="B206" s="411" t="s">
        <v>673</v>
      </c>
      <c r="C206" s="411" t="s">
        <v>674</v>
      </c>
      <c r="D206" s="411" t="s">
        <v>420</v>
      </c>
      <c r="E206" s="243">
        <v>49.762</v>
      </c>
      <c r="F206" s="284">
        <v>49.762</v>
      </c>
      <c r="G206" s="243">
        <v>43</v>
      </c>
      <c r="H206" s="403" t="s">
        <v>1142</v>
      </c>
      <c r="I206" s="409" t="s">
        <v>1128</v>
      </c>
      <c r="J206" s="411" t="s">
        <v>1318</v>
      </c>
      <c r="K206" s="243">
        <v>59.296999999999997</v>
      </c>
      <c r="L206" s="243">
        <v>38.607999999999997</v>
      </c>
      <c r="M206" s="243">
        <f t="shared" si="4"/>
        <v>-20.689</v>
      </c>
      <c r="N206" s="373">
        <v>0</v>
      </c>
      <c r="O206" s="409" t="s">
        <v>1559</v>
      </c>
      <c r="P206" s="411" t="s">
        <v>1924</v>
      </c>
      <c r="Q206" s="186"/>
      <c r="R206" s="186" t="s">
        <v>449</v>
      </c>
      <c r="S206" s="242" t="s">
        <v>430</v>
      </c>
      <c r="T206" s="192" t="s">
        <v>628</v>
      </c>
      <c r="U206" s="164" t="s">
        <v>901</v>
      </c>
      <c r="V206" s="165"/>
      <c r="W206" s="166" t="s">
        <v>93</v>
      </c>
      <c r="X206" s="382">
        <v>183</v>
      </c>
      <c r="Y206" s="166" t="s">
        <v>93</v>
      </c>
      <c r="Z206" s="383"/>
      <c r="AA206" s="164"/>
      <c r="AB206" s="165"/>
      <c r="AC206" s="166" t="s">
        <v>93</v>
      </c>
      <c r="AD206" s="382"/>
      <c r="AE206" s="166" t="s">
        <v>93</v>
      </c>
      <c r="AF206" s="383"/>
      <c r="AG206" s="164"/>
      <c r="AH206" s="165"/>
      <c r="AI206" s="166" t="s">
        <v>93</v>
      </c>
      <c r="AJ206" s="382"/>
      <c r="AK206" s="166" t="s">
        <v>93</v>
      </c>
      <c r="AL206" s="383"/>
      <c r="AM206" s="191"/>
      <c r="AN206" s="171" t="s">
        <v>902</v>
      </c>
      <c r="AO206" s="189" t="s">
        <v>66</v>
      </c>
      <c r="AP206" s="189"/>
      <c r="AQ206" s="190"/>
      <c r="AR206" s="425"/>
    </row>
    <row r="207" spans="1:44" ht="43.15" customHeight="1" x14ac:dyDescent="0.15">
      <c r="A207" s="388"/>
      <c r="B207" s="412"/>
      <c r="C207" s="412"/>
      <c r="D207" s="412"/>
      <c r="E207" s="243">
        <v>1.651</v>
      </c>
      <c r="F207" s="284">
        <v>1.651</v>
      </c>
      <c r="G207" s="243">
        <v>1</v>
      </c>
      <c r="H207" s="404"/>
      <c r="I207" s="410"/>
      <c r="J207" s="412"/>
      <c r="K207" s="243">
        <v>1.651</v>
      </c>
      <c r="L207" s="243">
        <v>1.651</v>
      </c>
      <c r="M207" s="243">
        <f t="shared" si="4"/>
        <v>0</v>
      </c>
      <c r="N207" s="373">
        <v>0</v>
      </c>
      <c r="O207" s="410"/>
      <c r="P207" s="412"/>
      <c r="Q207" s="186"/>
      <c r="R207" s="186" t="s">
        <v>449</v>
      </c>
      <c r="S207" s="242" t="s">
        <v>430</v>
      </c>
      <c r="T207" s="192" t="s">
        <v>681</v>
      </c>
      <c r="U207" s="164"/>
      <c r="V207" s="165"/>
      <c r="W207" s="166" t="s">
        <v>93</v>
      </c>
      <c r="X207" s="382"/>
      <c r="Y207" s="166" t="s">
        <v>93</v>
      </c>
      <c r="Z207" s="383"/>
      <c r="AA207" s="164"/>
      <c r="AB207" s="165"/>
      <c r="AC207" s="166" t="s">
        <v>93</v>
      </c>
      <c r="AD207" s="382"/>
      <c r="AE207" s="166" t="s">
        <v>93</v>
      </c>
      <c r="AF207" s="383"/>
      <c r="AG207" s="164"/>
      <c r="AH207" s="165"/>
      <c r="AI207" s="166" t="s">
        <v>93</v>
      </c>
      <c r="AJ207" s="382"/>
      <c r="AK207" s="166" t="s">
        <v>93</v>
      </c>
      <c r="AL207" s="383"/>
      <c r="AM207" s="191"/>
      <c r="AN207" s="171" t="str">
        <f>AN206</f>
        <v>令和２年度対象</v>
      </c>
      <c r="AO207" s="189" t="str">
        <f>AO206</f>
        <v>○</v>
      </c>
      <c r="AP207" s="189"/>
      <c r="AQ207" s="190"/>
      <c r="AR207" s="425"/>
    </row>
    <row r="208" spans="1:44" ht="45" x14ac:dyDescent="0.15">
      <c r="A208" s="282">
        <v>188</v>
      </c>
      <c r="B208" s="193" t="s">
        <v>675</v>
      </c>
      <c r="C208" s="193" t="s">
        <v>419</v>
      </c>
      <c r="D208" s="193" t="s">
        <v>420</v>
      </c>
      <c r="E208" s="243">
        <v>1676.7950000000001</v>
      </c>
      <c r="F208" s="284">
        <v>651.79999999999995</v>
      </c>
      <c r="G208" s="243">
        <v>477</v>
      </c>
      <c r="H208" s="293" t="s">
        <v>1142</v>
      </c>
      <c r="I208" s="241" t="s">
        <v>47</v>
      </c>
      <c r="J208" s="193" t="s">
        <v>1319</v>
      </c>
      <c r="K208" s="243">
        <v>60</v>
      </c>
      <c r="L208" s="243">
        <v>760</v>
      </c>
      <c r="M208" s="243">
        <f t="shared" si="4"/>
        <v>700</v>
      </c>
      <c r="N208" s="373">
        <v>0</v>
      </c>
      <c r="O208" s="241" t="s">
        <v>47</v>
      </c>
      <c r="P208" s="193" t="s">
        <v>1925</v>
      </c>
      <c r="Q208" s="186"/>
      <c r="R208" s="186" t="s">
        <v>449</v>
      </c>
      <c r="S208" s="242" t="s">
        <v>430</v>
      </c>
      <c r="T208" s="192" t="s">
        <v>628</v>
      </c>
      <c r="U208" s="164" t="s">
        <v>901</v>
      </c>
      <c r="V208" s="165"/>
      <c r="W208" s="166" t="s">
        <v>93</v>
      </c>
      <c r="X208" s="382">
        <v>184</v>
      </c>
      <c r="Y208" s="166" t="s">
        <v>93</v>
      </c>
      <c r="Z208" s="383"/>
      <c r="AA208" s="164"/>
      <c r="AB208" s="165"/>
      <c r="AC208" s="166" t="s">
        <v>93</v>
      </c>
      <c r="AD208" s="382"/>
      <c r="AE208" s="166" t="s">
        <v>93</v>
      </c>
      <c r="AF208" s="383"/>
      <c r="AG208" s="164"/>
      <c r="AH208" s="165"/>
      <c r="AI208" s="166" t="s">
        <v>93</v>
      </c>
      <c r="AJ208" s="382"/>
      <c r="AK208" s="166" t="s">
        <v>93</v>
      </c>
      <c r="AL208" s="383"/>
      <c r="AM208" s="191"/>
      <c r="AN208" s="171" t="s">
        <v>438</v>
      </c>
      <c r="AO208" s="189"/>
      <c r="AP208" s="189" t="s">
        <v>66</v>
      </c>
      <c r="AQ208" s="190"/>
    </row>
    <row r="209" spans="1:43" ht="67.5" x14ac:dyDescent="0.15">
      <c r="A209" s="282">
        <v>189</v>
      </c>
      <c r="B209" s="193" t="s">
        <v>1028</v>
      </c>
      <c r="C209" s="193" t="s">
        <v>676</v>
      </c>
      <c r="D209" s="193" t="s">
        <v>677</v>
      </c>
      <c r="E209" s="243">
        <v>66.784999999999997</v>
      </c>
      <c r="F209" s="284">
        <v>67</v>
      </c>
      <c r="G209" s="243">
        <v>59</v>
      </c>
      <c r="H209" s="293" t="s">
        <v>1142</v>
      </c>
      <c r="I209" s="241" t="s">
        <v>1128</v>
      </c>
      <c r="J209" s="193" t="s">
        <v>1318</v>
      </c>
      <c r="K209" s="243">
        <v>57.901000000000003</v>
      </c>
      <c r="L209" s="243">
        <v>57.901000000000003</v>
      </c>
      <c r="M209" s="243">
        <f t="shared" si="4"/>
        <v>0</v>
      </c>
      <c r="N209" s="373">
        <v>0</v>
      </c>
      <c r="O209" s="241" t="s">
        <v>1559</v>
      </c>
      <c r="P209" s="193" t="s">
        <v>1924</v>
      </c>
      <c r="Q209" s="186" t="s">
        <v>1029</v>
      </c>
      <c r="R209" s="186" t="s">
        <v>449</v>
      </c>
      <c r="S209" s="242" t="s">
        <v>430</v>
      </c>
      <c r="T209" s="192" t="s">
        <v>628</v>
      </c>
      <c r="U209" s="164" t="s">
        <v>901</v>
      </c>
      <c r="V209" s="165"/>
      <c r="W209" s="166" t="s">
        <v>93</v>
      </c>
      <c r="X209" s="382">
        <v>185</v>
      </c>
      <c r="Y209" s="166" t="s">
        <v>93</v>
      </c>
      <c r="Z209" s="383"/>
      <c r="AA209" s="164"/>
      <c r="AB209" s="165"/>
      <c r="AC209" s="166" t="s">
        <v>93</v>
      </c>
      <c r="AD209" s="382"/>
      <c r="AE209" s="166" t="s">
        <v>93</v>
      </c>
      <c r="AF209" s="383"/>
      <c r="AG209" s="164"/>
      <c r="AH209" s="165"/>
      <c r="AI209" s="166" t="s">
        <v>93</v>
      </c>
      <c r="AJ209" s="382"/>
      <c r="AK209" s="166" t="s">
        <v>93</v>
      </c>
      <c r="AL209" s="383"/>
      <c r="AM209" s="191"/>
      <c r="AN209" s="171" t="s">
        <v>437</v>
      </c>
      <c r="AO209" s="189" t="s">
        <v>66</v>
      </c>
      <c r="AP209" s="189"/>
      <c r="AQ209" s="190"/>
    </row>
    <row r="210" spans="1:43" ht="45" x14ac:dyDescent="0.15">
      <c r="A210" s="282">
        <v>190</v>
      </c>
      <c r="B210" s="193" t="s">
        <v>678</v>
      </c>
      <c r="C210" s="193" t="s">
        <v>679</v>
      </c>
      <c r="D210" s="193" t="s">
        <v>420</v>
      </c>
      <c r="E210" s="243">
        <v>1189.4690000000001</v>
      </c>
      <c r="F210" s="284">
        <v>163</v>
      </c>
      <c r="G210" s="243">
        <v>163</v>
      </c>
      <c r="H210" s="293" t="s">
        <v>1142</v>
      </c>
      <c r="I210" s="241" t="s">
        <v>1128</v>
      </c>
      <c r="J210" s="193" t="s">
        <v>1379</v>
      </c>
      <c r="K210" s="243">
        <v>500.84300000000002</v>
      </c>
      <c r="L210" s="243">
        <v>1800</v>
      </c>
      <c r="M210" s="243">
        <f t="shared" si="4"/>
        <v>1299.1569999999999</v>
      </c>
      <c r="N210" s="373">
        <v>0</v>
      </c>
      <c r="O210" s="241" t="s">
        <v>1559</v>
      </c>
      <c r="P210" s="193" t="s">
        <v>1926</v>
      </c>
      <c r="Q210" s="186"/>
      <c r="R210" s="186" t="s">
        <v>449</v>
      </c>
      <c r="S210" s="242" t="s">
        <v>430</v>
      </c>
      <c r="T210" s="192" t="s">
        <v>629</v>
      </c>
      <c r="U210" s="164" t="s">
        <v>901</v>
      </c>
      <c r="V210" s="165"/>
      <c r="W210" s="166" t="s">
        <v>93</v>
      </c>
      <c r="X210" s="382">
        <v>186</v>
      </c>
      <c r="Y210" s="166" t="s">
        <v>93</v>
      </c>
      <c r="Z210" s="383"/>
      <c r="AA210" s="164"/>
      <c r="AB210" s="165"/>
      <c r="AC210" s="166" t="s">
        <v>93</v>
      </c>
      <c r="AD210" s="382"/>
      <c r="AE210" s="166" t="s">
        <v>93</v>
      </c>
      <c r="AF210" s="383"/>
      <c r="AG210" s="164"/>
      <c r="AH210" s="165"/>
      <c r="AI210" s="166" t="s">
        <v>93</v>
      </c>
      <c r="AJ210" s="382"/>
      <c r="AK210" s="166" t="s">
        <v>93</v>
      </c>
      <c r="AL210" s="383"/>
      <c r="AM210" s="191"/>
      <c r="AN210" s="171" t="s">
        <v>389</v>
      </c>
      <c r="AO210" s="189"/>
      <c r="AP210" s="189" t="s">
        <v>66</v>
      </c>
      <c r="AQ210" s="190"/>
    </row>
    <row r="211" spans="1:43" ht="112.5" x14ac:dyDescent="0.15">
      <c r="A211" s="282">
        <v>191</v>
      </c>
      <c r="B211" s="193" t="s">
        <v>680</v>
      </c>
      <c r="C211" s="193" t="s">
        <v>609</v>
      </c>
      <c r="D211" s="193" t="s">
        <v>1107</v>
      </c>
      <c r="E211" s="243">
        <v>12.824</v>
      </c>
      <c r="F211" s="284">
        <v>13</v>
      </c>
      <c r="G211" s="243">
        <v>3</v>
      </c>
      <c r="H211" s="322" t="s">
        <v>1470</v>
      </c>
      <c r="I211" s="239" t="s">
        <v>1152</v>
      </c>
      <c r="J211" s="240" t="s">
        <v>1491</v>
      </c>
      <c r="K211" s="243">
        <v>2.8420000000000001</v>
      </c>
      <c r="L211" s="243">
        <v>0</v>
      </c>
      <c r="M211" s="243">
        <f t="shared" si="4"/>
        <v>-2.8420000000000001</v>
      </c>
      <c r="N211" s="373">
        <v>0</v>
      </c>
      <c r="O211" s="241" t="s">
        <v>1579</v>
      </c>
      <c r="P211" s="193" t="s">
        <v>1927</v>
      </c>
      <c r="Q211" s="186"/>
      <c r="R211" s="186" t="s">
        <v>449</v>
      </c>
      <c r="S211" s="242" t="s">
        <v>430</v>
      </c>
      <c r="T211" s="192" t="s">
        <v>629</v>
      </c>
      <c r="U211" s="164" t="s">
        <v>901</v>
      </c>
      <c r="V211" s="165"/>
      <c r="W211" s="166" t="s">
        <v>93</v>
      </c>
      <c r="X211" s="382">
        <v>187</v>
      </c>
      <c r="Y211" s="166" t="s">
        <v>93</v>
      </c>
      <c r="Z211" s="383"/>
      <c r="AA211" s="164"/>
      <c r="AB211" s="165"/>
      <c r="AC211" s="166" t="s">
        <v>93</v>
      </c>
      <c r="AD211" s="382"/>
      <c r="AE211" s="166" t="s">
        <v>93</v>
      </c>
      <c r="AF211" s="383"/>
      <c r="AG211" s="164"/>
      <c r="AH211" s="165"/>
      <c r="AI211" s="166" t="s">
        <v>93</v>
      </c>
      <c r="AJ211" s="382"/>
      <c r="AK211" s="166" t="s">
        <v>93</v>
      </c>
      <c r="AL211" s="383"/>
      <c r="AM211" s="191"/>
      <c r="AN211" s="171" t="s">
        <v>57</v>
      </c>
      <c r="AO211" s="189" t="s">
        <v>66</v>
      </c>
      <c r="AP211" s="189"/>
      <c r="AQ211" s="190"/>
    </row>
    <row r="212" spans="1:43" ht="45" x14ac:dyDescent="0.15">
      <c r="A212" s="282">
        <v>192</v>
      </c>
      <c r="B212" s="193" t="s">
        <v>682</v>
      </c>
      <c r="C212" s="193" t="s">
        <v>1120</v>
      </c>
      <c r="D212" s="193" t="s">
        <v>420</v>
      </c>
      <c r="E212" s="243">
        <v>77.408000000000001</v>
      </c>
      <c r="F212" s="284">
        <v>147</v>
      </c>
      <c r="G212" s="243">
        <v>137</v>
      </c>
      <c r="H212" s="293" t="s">
        <v>1142</v>
      </c>
      <c r="I212" s="241" t="s">
        <v>47</v>
      </c>
      <c r="J212" s="193" t="s">
        <v>1320</v>
      </c>
      <c r="K212" s="243">
        <v>67.974999999999994</v>
      </c>
      <c r="L212" s="243">
        <v>67.974999999999994</v>
      </c>
      <c r="M212" s="243">
        <f t="shared" si="4"/>
        <v>0</v>
      </c>
      <c r="N212" s="373">
        <v>0</v>
      </c>
      <c r="O212" s="241" t="s">
        <v>1603</v>
      </c>
      <c r="P212" s="193" t="s">
        <v>1928</v>
      </c>
      <c r="Q212" s="186"/>
      <c r="R212" s="186" t="s">
        <v>449</v>
      </c>
      <c r="S212" s="242" t="s">
        <v>430</v>
      </c>
      <c r="T212" s="192" t="s">
        <v>628</v>
      </c>
      <c r="U212" s="164" t="s">
        <v>901</v>
      </c>
      <c r="V212" s="165"/>
      <c r="W212" s="166" t="s">
        <v>93</v>
      </c>
      <c r="X212" s="382">
        <v>188</v>
      </c>
      <c r="Y212" s="166" t="s">
        <v>93</v>
      </c>
      <c r="Z212" s="383"/>
      <c r="AA212" s="164"/>
      <c r="AB212" s="165"/>
      <c r="AC212" s="166" t="s">
        <v>93</v>
      </c>
      <c r="AD212" s="382"/>
      <c r="AE212" s="166" t="s">
        <v>93</v>
      </c>
      <c r="AF212" s="383"/>
      <c r="AG212" s="164"/>
      <c r="AH212" s="165"/>
      <c r="AI212" s="166" t="s">
        <v>93</v>
      </c>
      <c r="AJ212" s="382"/>
      <c r="AK212" s="166" t="s">
        <v>93</v>
      </c>
      <c r="AL212" s="383"/>
      <c r="AM212" s="191"/>
      <c r="AN212" s="171" t="s">
        <v>902</v>
      </c>
      <c r="AO212" s="189" t="s">
        <v>66</v>
      </c>
      <c r="AP212" s="189"/>
      <c r="AQ212" s="190"/>
    </row>
    <row r="213" spans="1:43" ht="45" x14ac:dyDescent="0.15">
      <c r="A213" s="282">
        <v>193</v>
      </c>
      <c r="B213" s="193" t="s">
        <v>647</v>
      </c>
      <c r="C213" s="193" t="s">
        <v>611</v>
      </c>
      <c r="D213" s="193" t="s">
        <v>1021</v>
      </c>
      <c r="E213" s="243">
        <v>7.992</v>
      </c>
      <c r="F213" s="284">
        <v>8</v>
      </c>
      <c r="G213" s="243">
        <v>7.4</v>
      </c>
      <c r="H213" s="293" t="s">
        <v>1196</v>
      </c>
      <c r="I213" s="239" t="s">
        <v>1152</v>
      </c>
      <c r="J213" s="240" t="s">
        <v>1359</v>
      </c>
      <c r="K213" s="243">
        <v>7.992</v>
      </c>
      <c r="L213" s="243">
        <v>0</v>
      </c>
      <c r="M213" s="243">
        <f t="shared" si="4"/>
        <v>-7.992</v>
      </c>
      <c r="N213" s="373">
        <v>0</v>
      </c>
      <c r="O213" s="241" t="s">
        <v>1579</v>
      </c>
      <c r="P213" s="193" t="s">
        <v>1929</v>
      </c>
      <c r="Q213" s="186"/>
      <c r="R213" s="186" t="s">
        <v>449</v>
      </c>
      <c r="S213" s="242" t="s">
        <v>580</v>
      </c>
      <c r="T213" s="192" t="s">
        <v>629</v>
      </c>
      <c r="U213" s="164" t="s">
        <v>901</v>
      </c>
      <c r="V213" s="165" t="s">
        <v>1019</v>
      </c>
      <c r="W213" s="166" t="s">
        <v>93</v>
      </c>
      <c r="X213" s="382">
        <v>15</v>
      </c>
      <c r="Y213" s="166" t="s">
        <v>93</v>
      </c>
      <c r="Z213" s="383"/>
      <c r="AA213" s="164"/>
      <c r="AB213" s="165"/>
      <c r="AC213" s="166" t="s">
        <v>93</v>
      </c>
      <c r="AD213" s="382"/>
      <c r="AE213" s="166" t="s">
        <v>93</v>
      </c>
      <c r="AF213" s="383"/>
      <c r="AG213" s="164"/>
      <c r="AH213" s="165"/>
      <c r="AI213" s="166" t="s">
        <v>93</v>
      </c>
      <c r="AJ213" s="382"/>
      <c r="AK213" s="166" t="s">
        <v>93</v>
      </c>
      <c r="AL213" s="383"/>
      <c r="AM213" s="191"/>
      <c r="AN213" s="171" t="s">
        <v>57</v>
      </c>
      <c r="AO213" s="189" t="s">
        <v>66</v>
      </c>
      <c r="AP213" s="189"/>
      <c r="AQ213" s="190"/>
    </row>
    <row r="214" spans="1:43" ht="43.5" customHeight="1" x14ac:dyDescent="0.15">
      <c r="A214" s="282">
        <v>194</v>
      </c>
      <c r="B214" s="193" t="s">
        <v>648</v>
      </c>
      <c r="C214" s="193" t="s">
        <v>611</v>
      </c>
      <c r="D214" s="193" t="s">
        <v>1020</v>
      </c>
      <c r="E214" s="243">
        <v>12</v>
      </c>
      <c r="F214" s="284">
        <v>12</v>
      </c>
      <c r="G214" s="243">
        <v>12</v>
      </c>
      <c r="H214" s="322" t="s">
        <v>1398</v>
      </c>
      <c r="I214" s="239" t="s">
        <v>47</v>
      </c>
      <c r="J214" s="240" t="s">
        <v>1505</v>
      </c>
      <c r="K214" s="243">
        <v>48.576000000000001</v>
      </c>
      <c r="L214" s="243">
        <v>31.763999999999999</v>
      </c>
      <c r="M214" s="243">
        <f t="shared" si="4"/>
        <v>-16.812000000000001</v>
      </c>
      <c r="N214" s="373">
        <v>0</v>
      </c>
      <c r="O214" s="241" t="s">
        <v>47</v>
      </c>
      <c r="P214" s="193" t="s">
        <v>1930</v>
      </c>
      <c r="Q214" s="186"/>
      <c r="R214" s="186" t="s">
        <v>449</v>
      </c>
      <c r="S214" s="242" t="s">
        <v>580</v>
      </c>
      <c r="T214" s="192" t="s">
        <v>629</v>
      </c>
      <c r="U214" s="164" t="s">
        <v>901</v>
      </c>
      <c r="V214" s="165" t="s">
        <v>1019</v>
      </c>
      <c r="W214" s="166" t="s">
        <v>93</v>
      </c>
      <c r="X214" s="382">
        <v>16</v>
      </c>
      <c r="Y214" s="166" t="s">
        <v>93</v>
      </c>
      <c r="Z214" s="383"/>
      <c r="AA214" s="164"/>
      <c r="AB214" s="165"/>
      <c r="AC214" s="166" t="s">
        <v>93</v>
      </c>
      <c r="AD214" s="382"/>
      <c r="AE214" s="166" t="s">
        <v>93</v>
      </c>
      <c r="AF214" s="383"/>
      <c r="AG214" s="164"/>
      <c r="AH214" s="165"/>
      <c r="AI214" s="166" t="s">
        <v>93</v>
      </c>
      <c r="AJ214" s="382"/>
      <c r="AK214" s="166" t="s">
        <v>93</v>
      </c>
      <c r="AL214" s="383"/>
      <c r="AM214" s="191"/>
      <c r="AN214" s="171" t="s">
        <v>56</v>
      </c>
      <c r="AO214" s="189" t="s">
        <v>66</v>
      </c>
      <c r="AP214" s="189"/>
      <c r="AQ214" s="190"/>
    </row>
    <row r="215" spans="1:43" ht="21.6" customHeight="1" x14ac:dyDescent="0.15">
      <c r="A215" s="272"/>
      <c r="B215" s="280" t="s">
        <v>683</v>
      </c>
      <c r="C215" s="273"/>
      <c r="D215" s="273"/>
      <c r="E215" s="274"/>
      <c r="F215" s="274"/>
      <c r="G215" s="274"/>
      <c r="H215" s="294"/>
      <c r="I215" s="275"/>
      <c r="J215" s="276"/>
      <c r="K215" s="274"/>
      <c r="L215" s="274"/>
      <c r="M215" s="274"/>
      <c r="N215" s="329"/>
      <c r="O215" s="277"/>
      <c r="P215" s="273"/>
      <c r="Q215" s="273"/>
      <c r="R215" s="273"/>
      <c r="S215" s="278"/>
      <c r="T215" s="278"/>
      <c r="U215" s="279"/>
      <c r="V215" s="279"/>
      <c r="W215" s="279"/>
      <c r="X215" s="279"/>
      <c r="Y215" s="279"/>
      <c r="Z215" s="279"/>
      <c r="AA215" s="279"/>
      <c r="AB215" s="279"/>
      <c r="AC215" s="279"/>
      <c r="AD215" s="279"/>
      <c r="AE215" s="279"/>
      <c r="AF215" s="279"/>
      <c r="AG215" s="279"/>
      <c r="AH215" s="279"/>
      <c r="AI215" s="279"/>
      <c r="AJ215" s="279"/>
      <c r="AK215" s="279"/>
      <c r="AL215" s="279"/>
      <c r="AM215" s="279"/>
      <c r="AN215" s="279"/>
      <c r="AO215" s="200"/>
      <c r="AP215" s="200"/>
      <c r="AQ215" s="201"/>
    </row>
    <row r="216" spans="1:43" ht="33.75" x14ac:dyDescent="0.15">
      <c r="A216" s="282">
        <v>195</v>
      </c>
      <c r="B216" s="193" t="s">
        <v>684</v>
      </c>
      <c r="C216" s="193" t="s">
        <v>685</v>
      </c>
      <c r="D216" s="193" t="s">
        <v>420</v>
      </c>
      <c r="E216" s="243">
        <v>250.04900000000001</v>
      </c>
      <c r="F216" s="284">
        <v>250</v>
      </c>
      <c r="G216" s="243">
        <v>249</v>
      </c>
      <c r="H216" s="293" t="s">
        <v>1142</v>
      </c>
      <c r="I216" s="241" t="s">
        <v>47</v>
      </c>
      <c r="J216" s="363" t="s">
        <v>1154</v>
      </c>
      <c r="K216" s="243">
        <v>436.13499999999999</v>
      </c>
      <c r="L216" s="243">
        <v>428.69900000000001</v>
      </c>
      <c r="M216" s="243">
        <f t="shared" ref="M216:M279" si="5">L216-K216</f>
        <v>-7.4359999999999786</v>
      </c>
      <c r="N216" s="328">
        <v>0</v>
      </c>
      <c r="O216" s="241" t="s">
        <v>47</v>
      </c>
      <c r="P216" s="193" t="s">
        <v>1631</v>
      </c>
      <c r="Q216" s="186"/>
      <c r="R216" s="186" t="s">
        <v>700</v>
      </c>
      <c r="S216" s="242" t="s">
        <v>430</v>
      </c>
      <c r="T216" s="192" t="s">
        <v>701</v>
      </c>
      <c r="U216" s="164" t="s">
        <v>901</v>
      </c>
      <c r="V216" s="165"/>
      <c r="W216" s="166" t="s">
        <v>93</v>
      </c>
      <c r="X216" s="382">
        <v>189</v>
      </c>
      <c r="Y216" s="166" t="s">
        <v>93</v>
      </c>
      <c r="Z216" s="383"/>
      <c r="AA216" s="164"/>
      <c r="AB216" s="165"/>
      <c r="AC216" s="166" t="s">
        <v>93</v>
      </c>
      <c r="AD216" s="382"/>
      <c r="AE216" s="166" t="s">
        <v>93</v>
      </c>
      <c r="AF216" s="383"/>
      <c r="AG216" s="164"/>
      <c r="AH216" s="165"/>
      <c r="AI216" s="166" t="s">
        <v>93</v>
      </c>
      <c r="AJ216" s="382"/>
      <c r="AK216" s="166" t="s">
        <v>93</v>
      </c>
      <c r="AL216" s="383"/>
      <c r="AM216" s="191"/>
      <c r="AN216" s="171" t="s">
        <v>389</v>
      </c>
      <c r="AO216" s="189"/>
      <c r="AP216" s="189" t="s">
        <v>66</v>
      </c>
      <c r="AQ216" s="190"/>
    </row>
    <row r="217" spans="1:43" ht="56.25" customHeight="1" x14ac:dyDescent="0.15">
      <c r="A217" s="387">
        <v>196</v>
      </c>
      <c r="B217" s="411" t="s">
        <v>686</v>
      </c>
      <c r="C217" s="193" t="s">
        <v>419</v>
      </c>
      <c r="D217" s="411" t="s">
        <v>420</v>
      </c>
      <c r="E217" s="243">
        <v>78.727000000000004</v>
      </c>
      <c r="F217" s="284">
        <v>79</v>
      </c>
      <c r="G217" s="243">
        <v>66</v>
      </c>
      <c r="H217" s="403" t="s">
        <v>1142</v>
      </c>
      <c r="I217" s="405" t="s">
        <v>47</v>
      </c>
      <c r="J217" s="407" t="s">
        <v>1155</v>
      </c>
      <c r="K217" s="243">
        <v>78.727000000000004</v>
      </c>
      <c r="L217" s="243">
        <v>79.076999999999998</v>
      </c>
      <c r="M217" s="243">
        <f t="shared" si="5"/>
        <v>0.34999999999999432</v>
      </c>
      <c r="N217" s="328">
        <v>0</v>
      </c>
      <c r="O217" s="409" t="s">
        <v>47</v>
      </c>
      <c r="P217" s="411" t="s">
        <v>1632</v>
      </c>
      <c r="Q217" s="186"/>
      <c r="R217" s="186" t="s">
        <v>700</v>
      </c>
      <c r="S217" s="242" t="s">
        <v>430</v>
      </c>
      <c r="T217" s="192" t="s">
        <v>701</v>
      </c>
      <c r="U217" s="164" t="s">
        <v>901</v>
      </c>
      <c r="V217" s="165"/>
      <c r="W217" s="166" t="s">
        <v>93</v>
      </c>
      <c r="X217" s="382">
        <v>190</v>
      </c>
      <c r="Y217" s="166" t="s">
        <v>93</v>
      </c>
      <c r="Z217" s="383"/>
      <c r="AA217" s="164"/>
      <c r="AB217" s="165"/>
      <c r="AC217" s="166" t="s">
        <v>93</v>
      </c>
      <c r="AD217" s="382"/>
      <c r="AE217" s="166" t="s">
        <v>93</v>
      </c>
      <c r="AF217" s="383"/>
      <c r="AG217" s="164"/>
      <c r="AH217" s="165"/>
      <c r="AI217" s="166" t="s">
        <v>93</v>
      </c>
      <c r="AJ217" s="382"/>
      <c r="AK217" s="166" t="s">
        <v>93</v>
      </c>
      <c r="AL217" s="383"/>
      <c r="AM217" s="191"/>
      <c r="AN217" s="171" t="s">
        <v>389</v>
      </c>
      <c r="AO217" s="189" t="s">
        <v>66</v>
      </c>
      <c r="AP217" s="189"/>
      <c r="AQ217" s="190"/>
    </row>
    <row r="218" spans="1:43" ht="33.75" x14ac:dyDescent="0.15">
      <c r="A218" s="388"/>
      <c r="B218" s="412"/>
      <c r="C218" s="193" t="s">
        <v>687</v>
      </c>
      <c r="D218" s="412"/>
      <c r="E218" s="243">
        <v>37.896000000000001</v>
      </c>
      <c r="F218" s="284">
        <v>9</v>
      </c>
      <c r="G218" s="243">
        <v>9</v>
      </c>
      <c r="H218" s="404"/>
      <c r="I218" s="406"/>
      <c r="J218" s="408"/>
      <c r="K218" s="243">
        <v>6</v>
      </c>
      <c r="L218" s="243">
        <v>6</v>
      </c>
      <c r="M218" s="243">
        <f t="shared" si="5"/>
        <v>0</v>
      </c>
      <c r="N218" s="328">
        <v>0</v>
      </c>
      <c r="O218" s="410"/>
      <c r="P218" s="412"/>
      <c r="Q218" s="186"/>
      <c r="R218" s="186" t="s">
        <v>700</v>
      </c>
      <c r="S218" s="242" t="s">
        <v>430</v>
      </c>
      <c r="T218" s="192" t="s">
        <v>702</v>
      </c>
      <c r="U218" s="164"/>
      <c r="V218" s="165"/>
      <c r="W218" s="166" t="s">
        <v>93</v>
      </c>
      <c r="X218" s="382"/>
      <c r="Y218" s="166" t="s">
        <v>93</v>
      </c>
      <c r="Z218" s="383"/>
      <c r="AA218" s="164"/>
      <c r="AB218" s="165"/>
      <c r="AC218" s="166" t="s">
        <v>93</v>
      </c>
      <c r="AD218" s="382"/>
      <c r="AE218" s="166" t="s">
        <v>93</v>
      </c>
      <c r="AF218" s="383"/>
      <c r="AG218" s="164"/>
      <c r="AH218" s="165"/>
      <c r="AI218" s="166" t="s">
        <v>93</v>
      </c>
      <c r="AJ218" s="382"/>
      <c r="AK218" s="166" t="s">
        <v>93</v>
      </c>
      <c r="AL218" s="383"/>
      <c r="AM218" s="191"/>
      <c r="AN218" s="171" t="str">
        <f>AN217</f>
        <v>平成３０年度対象</v>
      </c>
      <c r="AO218" s="189" t="str">
        <f>AO217</f>
        <v>○</v>
      </c>
      <c r="AP218" s="189"/>
      <c r="AQ218" s="190"/>
    </row>
    <row r="219" spans="1:43" ht="56.25" x14ac:dyDescent="0.15">
      <c r="A219" s="282">
        <v>197</v>
      </c>
      <c r="B219" s="193" t="s">
        <v>688</v>
      </c>
      <c r="C219" s="193" t="s">
        <v>689</v>
      </c>
      <c r="D219" s="193" t="s">
        <v>420</v>
      </c>
      <c r="E219" s="243">
        <v>68.697000000000003</v>
      </c>
      <c r="F219" s="284">
        <v>69</v>
      </c>
      <c r="G219" s="243">
        <v>68</v>
      </c>
      <c r="H219" s="293" t="s">
        <v>1142</v>
      </c>
      <c r="I219" s="241" t="s">
        <v>47</v>
      </c>
      <c r="J219" s="296" t="s">
        <v>1373</v>
      </c>
      <c r="K219" s="243">
        <v>60.426000000000002</v>
      </c>
      <c r="L219" s="243">
        <v>84.864999999999995</v>
      </c>
      <c r="M219" s="243">
        <f t="shared" si="5"/>
        <v>24.438999999999993</v>
      </c>
      <c r="N219" s="328">
        <v>0</v>
      </c>
      <c r="O219" s="241" t="s">
        <v>47</v>
      </c>
      <c r="P219" s="193" t="s">
        <v>1633</v>
      </c>
      <c r="Q219" s="186"/>
      <c r="R219" s="186" t="s">
        <v>700</v>
      </c>
      <c r="S219" s="242" t="s">
        <v>430</v>
      </c>
      <c r="T219" s="192" t="s">
        <v>701</v>
      </c>
      <c r="U219" s="164" t="s">
        <v>901</v>
      </c>
      <c r="V219" s="165"/>
      <c r="W219" s="166" t="s">
        <v>93</v>
      </c>
      <c r="X219" s="382">
        <v>191</v>
      </c>
      <c r="Y219" s="166" t="s">
        <v>93</v>
      </c>
      <c r="Z219" s="383"/>
      <c r="AA219" s="164"/>
      <c r="AB219" s="165"/>
      <c r="AC219" s="166" t="s">
        <v>93</v>
      </c>
      <c r="AD219" s="382"/>
      <c r="AE219" s="166" t="s">
        <v>93</v>
      </c>
      <c r="AF219" s="383"/>
      <c r="AG219" s="164"/>
      <c r="AH219" s="165"/>
      <c r="AI219" s="166" t="s">
        <v>93</v>
      </c>
      <c r="AJ219" s="382"/>
      <c r="AK219" s="166" t="s">
        <v>93</v>
      </c>
      <c r="AL219" s="383"/>
      <c r="AM219" s="191"/>
      <c r="AN219" s="171" t="s">
        <v>389</v>
      </c>
      <c r="AO219" s="189" t="s">
        <v>66</v>
      </c>
      <c r="AP219" s="189"/>
      <c r="AQ219" s="190"/>
    </row>
    <row r="220" spans="1:43" ht="67.5" x14ac:dyDescent="0.15">
      <c r="A220" s="282">
        <v>198</v>
      </c>
      <c r="B220" s="193" t="s">
        <v>690</v>
      </c>
      <c r="C220" s="193" t="s">
        <v>691</v>
      </c>
      <c r="D220" s="193" t="s">
        <v>420</v>
      </c>
      <c r="E220" s="243">
        <v>304.64299999999997</v>
      </c>
      <c r="F220" s="284">
        <v>305</v>
      </c>
      <c r="G220" s="243">
        <v>289</v>
      </c>
      <c r="H220" s="293" t="s">
        <v>1142</v>
      </c>
      <c r="I220" s="241" t="s">
        <v>47</v>
      </c>
      <c r="J220" s="296" t="s">
        <v>1374</v>
      </c>
      <c r="K220" s="243">
        <v>296.959</v>
      </c>
      <c r="L220" s="243">
        <v>296.959</v>
      </c>
      <c r="M220" s="243">
        <f t="shared" si="5"/>
        <v>0</v>
      </c>
      <c r="N220" s="328">
        <v>0</v>
      </c>
      <c r="O220" s="241" t="s">
        <v>47</v>
      </c>
      <c r="P220" s="193" t="s">
        <v>1634</v>
      </c>
      <c r="Q220" s="186"/>
      <c r="R220" s="186" t="s">
        <v>700</v>
      </c>
      <c r="S220" s="242" t="s">
        <v>430</v>
      </c>
      <c r="T220" s="192" t="s">
        <v>701</v>
      </c>
      <c r="U220" s="164" t="s">
        <v>901</v>
      </c>
      <c r="V220" s="165"/>
      <c r="W220" s="166" t="s">
        <v>93</v>
      </c>
      <c r="X220" s="382">
        <v>192</v>
      </c>
      <c r="Y220" s="166" t="s">
        <v>93</v>
      </c>
      <c r="Z220" s="383"/>
      <c r="AA220" s="164"/>
      <c r="AB220" s="165"/>
      <c r="AC220" s="166" t="s">
        <v>93</v>
      </c>
      <c r="AD220" s="382"/>
      <c r="AE220" s="166" t="s">
        <v>93</v>
      </c>
      <c r="AF220" s="383"/>
      <c r="AG220" s="164"/>
      <c r="AH220" s="165"/>
      <c r="AI220" s="166" t="s">
        <v>93</v>
      </c>
      <c r="AJ220" s="382"/>
      <c r="AK220" s="166" t="s">
        <v>93</v>
      </c>
      <c r="AL220" s="383"/>
      <c r="AM220" s="191"/>
      <c r="AN220" s="171" t="s">
        <v>389</v>
      </c>
      <c r="AO220" s="189" t="s">
        <v>66</v>
      </c>
      <c r="AP220" s="189"/>
      <c r="AQ220" s="190"/>
    </row>
    <row r="221" spans="1:43" ht="33.75" x14ac:dyDescent="0.15">
      <c r="A221" s="282">
        <v>199</v>
      </c>
      <c r="B221" s="193" t="s">
        <v>692</v>
      </c>
      <c r="C221" s="193" t="s">
        <v>693</v>
      </c>
      <c r="D221" s="193" t="s">
        <v>420</v>
      </c>
      <c r="E221" s="243">
        <v>101.161</v>
      </c>
      <c r="F221" s="284">
        <v>101</v>
      </c>
      <c r="G221" s="243">
        <v>99</v>
      </c>
      <c r="H221" s="293" t="s">
        <v>1142</v>
      </c>
      <c r="I221" s="314" t="s">
        <v>47</v>
      </c>
      <c r="J221" s="296" t="s">
        <v>1156</v>
      </c>
      <c r="K221" s="243">
        <v>87.89</v>
      </c>
      <c r="L221" s="243">
        <v>38.454000000000001</v>
      </c>
      <c r="M221" s="243">
        <f t="shared" si="5"/>
        <v>-49.436</v>
      </c>
      <c r="N221" s="328">
        <v>0</v>
      </c>
      <c r="O221" s="241" t="s">
        <v>47</v>
      </c>
      <c r="P221" s="193" t="s">
        <v>1635</v>
      </c>
      <c r="Q221" s="186"/>
      <c r="R221" s="186" t="s">
        <v>700</v>
      </c>
      <c r="S221" s="242" t="s">
        <v>430</v>
      </c>
      <c r="T221" s="192" t="s">
        <v>701</v>
      </c>
      <c r="U221" s="164" t="s">
        <v>901</v>
      </c>
      <c r="V221" s="165"/>
      <c r="W221" s="166" t="s">
        <v>93</v>
      </c>
      <c r="X221" s="382">
        <v>193</v>
      </c>
      <c r="Y221" s="166" t="s">
        <v>93</v>
      </c>
      <c r="Z221" s="383"/>
      <c r="AA221" s="164"/>
      <c r="AB221" s="165"/>
      <c r="AC221" s="166" t="s">
        <v>93</v>
      </c>
      <c r="AD221" s="382"/>
      <c r="AE221" s="166" t="s">
        <v>93</v>
      </c>
      <c r="AF221" s="383"/>
      <c r="AG221" s="164"/>
      <c r="AH221" s="165"/>
      <c r="AI221" s="166" t="s">
        <v>93</v>
      </c>
      <c r="AJ221" s="382"/>
      <c r="AK221" s="166" t="s">
        <v>93</v>
      </c>
      <c r="AL221" s="383"/>
      <c r="AM221" s="191"/>
      <c r="AN221" s="171" t="s">
        <v>389</v>
      </c>
      <c r="AO221" s="189" t="s">
        <v>66</v>
      </c>
      <c r="AP221" s="189"/>
      <c r="AQ221" s="190"/>
    </row>
    <row r="222" spans="1:43" ht="45" x14ac:dyDescent="0.15">
      <c r="A222" s="282">
        <v>200</v>
      </c>
      <c r="B222" s="193" t="s">
        <v>704</v>
      </c>
      <c r="C222" s="193" t="s">
        <v>694</v>
      </c>
      <c r="D222" s="193" t="s">
        <v>420</v>
      </c>
      <c r="E222" s="243">
        <v>13.685</v>
      </c>
      <c r="F222" s="284">
        <v>14</v>
      </c>
      <c r="G222" s="243">
        <v>12</v>
      </c>
      <c r="H222" s="293" t="s">
        <v>1142</v>
      </c>
      <c r="I222" s="314" t="s">
        <v>47</v>
      </c>
      <c r="J222" s="296" t="s">
        <v>1157</v>
      </c>
      <c r="K222" s="243">
        <v>13.685</v>
      </c>
      <c r="L222" s="243">
        <v>13.685</v>
      </c>
      <c r="M222" s="243">
        <f t="shared" si="5"/>
        <v>0</v>
      </c>
      <c r="N222" s="328">
        <v>0</v>
      </c>
      <c r="O222" s="241" t="s">
        <v>47</v>
      </c>
      <c r="P222" s="193" t="s">
        <v>1636</v>
      </c>
      <c r="Q222" s="186"/>
      <c r="R222" s="186" t="s">
        <v>703</v>
      </c>
      <c r="S222" s="242" t="s">
        <v>649</v>
      </c>
      <c r="T222" s="192" t="s">
        <v>701</v>
      </c>
      <c r="U222" s="164" t="s">
        <v>901</v>
      </c>
      <c r="V222" s="165"/>
      <c r="W222" s="166" t="s">
        <v>93</v>
      </c>
      <c r="X222" s="382">
        <v>194</v>
      </c>
      <c r="Y222" s="166" t="s">
        <v>93</v>
      </c>
      <c r="Z222" s="383"/>
      <c r="AA222" s="164"/>
      <c r="AB222" s="165"/>
      <c r="AC222" s="166" t="s">
        <v>93</v>
      </c>
      <c r="AD222" s="382"/>
      <c r="AE222" s="166" t="s">
        <v>93</v>
      </c>
      <c r="AF222" s="383"/>
      <c r="AG222" s="164"/>
      <c r="AH222" s="165"/>
      <c r="AI222" s="166" t="s">
        <v>93</v>
      </c>
      <c r="AJ222" s="382"/>
      <c r="AK222" s="166" t="s">
        <v>93</v>
      </c>
      <c r="AL222" s="383"/>
      <c r="AM222" s="191"/>
      <c r="AN222" s="171" t="s">
        <v>438</v>
      </c>
      <c r="AO222" s="189" t="s">
        <v>66</v>
      </c>
      <c r="AP222" s="189"/>
      <c r="AQ222" s="190"/>
    </row>
    <row r="223" spans="1:43" ht="56.25" x14ac:dyDescent="0.15">
      <c r="A223" s="282">
        <v>201</v>
      </c>
      <c r="B223" s="193" t="s">
        <v>695</v>
      </c>
      <c r="C223" s="193" t="s">
        <v>446</v>
      </c>
      <c r="D223" s="193" t="s">
        <v>420</v>
      </c>
      <c r="E223" s="243">
        <v>44.567999999999998</v>
      </c>
      <c r="F223" s="284">
        <v>45</v>
      </c>
      <c r="G223" s="243">
        <v>27</v>
      </c>
      <c r="H223" s="293" t="s">
        <v>1142</v>
      </c>
      <c r="I223" s="241" t="s">
        <v>47</v>
      </c>
      <c r="J223" s="193" t="s">
        <v>1352</v>
      </c>
      <c r="K223" s="243">
        <v>31.498999999999999</v>
      </c>
      <c r="L223" s="243">
        <v>48.677</v>
      </c>
      <c r="M223" s="243">
        <f t="shared" si="5"/>
        <v>17.178000000000001</v>
      </c>
      <c r="N223" s="328">
        <v>0</v>
      </c>
      <c r="O223" s="241" t="s">
        <v>47</v>
      </c>
      <c r="P223" s="193" t="s">
        <v>1637</v>
      </c>
      <c r="Q223" s="186"/>
      <c r="R223" s="186" t="s">
        <v>700</v>
      </c>
      <c r="S223" s="242" t="s">
        <v>430</v>
      </c>
      <c r="T223" s="192" t="s">
        <v>701</v>
      </c>
      <c r="U223" s="164" t="s">
        <v>901</v>
      </c>
      <c r="V223" s="165"/>
      <c r="W223" s="166" t="s">
        <v>93</v>
      </c>
      <c r="X223" s="382">
        <v>195</v>
      </c>
      <c r="Y223" s="166" t="s">
        <v>93</v>
      </c>
      <c r="Z223" s="383"/>
      <c r="AA223" s="164"/>
      <c r="AB223" s="165"/>
      <c r="AC223" s="166" t="s">
        <v>93</v>
      </c>
      <c r="AD223" s="382"/>
      <c r="AE223" s="166" t="s">
        <v>93</v>
      </c>
      <c r="AF223" s="383"/>
      <c r="AG223" s="164"/>
      <c r="AH223" s="165"/>
      <c r="AI223" s="166" t="s">
        <v>93</v>
      </c>
      <c r="AJ223" s="382"/>
      <c r="AK223" s="166" t="s">
        <v>93</v>
      </c>
      <c r="AL223" s="383"/>
      <c r="AM223" s="191"/>
      <c r="AN223" s="171" t="s">
        <v>437</v>
      </c>
      <c r="AO223" s="189" t="s">
        <v>66</v>
      </c>
      <c r="AP223" s="189"/>
      <c r="AQ223" s="190"/>
    </row>
    <row r="224" spans="1:43" ht="45" x14ac:dyDescent="0.15">
      <c r="A224" s="282">
        <v>202</v>
      </c>
      <c r="B224" s="193" t="s">
        <v>696</v>
      </c>
      <c r="C224" s="193" t="s">
        <v>426</v>
      </c>
      <c r="D224" s="193" t="s">
        <v>427</v>
      </c>
      <c r="E224" s="243">
        <v>15.27</v>
      </c>
      <c r="F224" s="284">
        <v>15</v>
      </c>
      <c r="G224" s="243">
        <v>17</v>
      </c>
      <c r="H224" s="293" t="s">
        <v>1142</v>
      </c>
      <c r="I224" s="241" t="s">
        <v>1152</v>
      </c>
      <c r="J224" s="193" t="s">
        <v>1205</v>
      </c>
      <c r="K224" s="243">
        <v>0</v>
      </c>
      <c r="L224" s="243">
        <v>0</v>
      </c>
      <c r="M224" s="243">
        <f t="shared" si="5"/>
        <v>0</v>
      </c>
      <c r="N224" s="328">
        <v>0</v>
      </c>
      <c r="O224" s="241" t="s">
        <v>1579</v>
      </c>
      <c r="P224" s="193" t="s">
        <v>1638</v>
      </c>
      <c r="Q224" s="186"/>
      <c r="R224" s="186" t="s">
        <v>700</v>
      </c>
      <c r="S224" s="242" t="s">
        <v>430</v>
      </c>
      <c r="T224" s="192" t="s">
        <v>701</v>
      </c>
      <c r="U224" s="164" t="s">
        <v>901</v>
      </c>
      <c r="V224" s="165"/>
      <c r="W224" s="166" t="s">
        <v>93</v>
      </c>
      <c r="X224" s="382">
        <v>196</v>
      </c>
      <c r="Y224" s="166" t="s">
        <v>93</v>
      </c>
      <c r="Z224" s="383"/>
      <c r="AA224" s="164"/>
      <c r="AB224" s="165"/>
      <c r="AC224" s="166" t="s">
        <v>93</v>
      </c>
      <c r="AD224" s="382"/>
      <c r="AE224" s="166" t="s">
        <v>93</v>
      </c>
      <c r="AF224" s="383"/>
      <c r="AG224" s="164"/>
      <c r="AH224" s="165"/>
      <c r="AI224" s="166" t="s">
        <v>93</v>
      </c>
      <c r="AJ224" s="382"/>
      <c r="AK224" s="166" t="s">
        <v>93</v>
      </c>
      <c r="AL224" s="383"/>
      <c r="AM224" s="191"/>
      <c r="AN224" s="171" t="s">
        <v>902</v>
      </c>
      <c r="AO224" s="189" t="s">
        <v>66</v>
      </c>
      <c r="AP224" s="189"/>
      <c r="AQ224" s="190"/>
    </row>
    <row r="225" spans="1:44" ht="45" x14ac:dyDescent="0.15">
      <c r="A225" s="282">
        <v>203</v>
      </c>
      <c r="B225" s="193" t="s">
        <v>1040</v>
      </c>
      <c r="C225" s="193" t="s">
        <v>426</v>
      </c>
      <c r="D225" s="193" t="s">
        <v>420</v>
      </c>
      <c r="E225" s="243">
        <v>49.874000000000002</v>
      </c>
      <c r="F225" s="284">
        <v>32</v>
      </c>
      <c r="G225" s="243">
        <v>18</v>
      </c>
      <c r="H225" s="293" t="s">
        <v>1142</v>
      </c>
      <c r="I225" s="241" t="s">
        <v>47</v>
      </c>
      <c r="J225" s="193" t="s">
        <v>1207</v>
      </c>
      <c r="K225" s="243">
        <v>49.874000000000002</v>
      </c>
      <c r="L225" s="243">
        <v>59.167000000000002</v>
      </c>
      <c r="M225" s="243">
        <f t="shared" si="5"/>
        <v>9.2929999999999993</v>
      </c>
      <c r="N225" s="328">
        <v>0</v>
      </c>
      <c r="O225" s="241" t="s">
        <v>47</v>
      </c>
      <c r="P225" s="193" t="s">
        <v>1639</v>
      </c>
      <c r="Q225" s="186"/>
      <c r="R225" s="186" t="s">
        <v>700</v>
      </c>
      <c r="S225" s="242" t="s">
        <v>430</v>
      </c>
      <c r="T225" s="192" t="s">
        <v>701</v>
      </c>
      <c r="U225" s="164" t="s">
        <v>901</v>
      </c>
      <c r="V225" s="165"/>
      <c r="W225" s="166" t="s">
        <v>93</v>
      </c>
      <c r="X225" s="382">
        <v>197</v>
      </c>
      <c r="Y225" s="166" t="s">
        <v>93</v>
      </c>
      <c r="Z225" s="383"/>
      <c r="AA225" s="164"/>
      <c r="AB225" s="165"/>
      <c r="AC225" s="166" t="s">
        <v>93</v>
      </c>
      <c r="AD225" s="382"/>
      <c r="AE225" s="166" t="s">
        <v>93</v>
      </c>
      <c r="AF225" s="383"/>
      <c r="AG225" s="164"/>
      <c r="AH225" s="165"/>
      <c r="AI225" s="166" t="s">
        <v>93</v>
      </c>
      <c r="AJ225" s="382"/>
      <c r="AK225" s="166" t="s">
        <v>93</v>
      </c>
      <c r="AL225" s="383"/>
      <c r="AM225" s="191"/>
      <c r="AN225" s="171" t="s">
        <v>902</v>
      </c>
      <c r="AO225" s="189" t="s">
        <v>66</v>
      </c>
      <c r="AP225" s="189"/>
      <c r="AQ225" s="190"/>
    </row>
    <row r="226" spans="1:44" ht="45" x14ac:dyDescent="0.15">
      <c r="A226" s="282">
        <v>204</v>
      </c>
      <c r="B226" s="193" t="s">
        <v>697</v>
      </c>
      <c r="C226" s="193" t="s">
        <v>439</v>
      </c>
      <c r="D226" s="193" t="s">
        <v>420</v>
      </c>
      <c r="E226" s="243">
        <v>19.297999999999998</v>
      </c>
      <c r="F226" s="284">
        <v>19</v>
      </c>
      <c r="G226" s="243">
        <v>8</v>
      </c>
      <c r="H226" s="293" t="s">
        <v>1142</v>
      </c>
      <c r="I226" s="314" t="s">
        <v>47</v>
      </c>
      <c r="J226" s="296" t="s">
        <v>1206</v>
      </c>
      <c r="K226" s="243">
        <v>19.157</v>
      </c>
      <c r="L226" s="243">
        <v>19.152999999999999</v>
      </c>
      <c r="M226" s="243">
        <f t="shared" si="5"/>
        <v>-4.0000000000013358E-3</v>
      </c>
      <c r="N226" s="328">
        <v>0</v>
      </c>
      <c r="O226" s="241" t="s">
        <v>47</v>
      </c>
      <c r="P226" s="193" t="s">
        <v>1640</v>
      </c>
      <c r="Q226" s="186"/>
      <c r="R226" s="186" t="s">
        <v>700</v>
      </c>
      <c r="S226" s="242" t="s">
        <v>430</v>
      </c>
      <c r="T226" s="192" t="s">
        <v>701</v>
      </c>
      <c r="U226" s="164" t="s">
        <v>901</v>
      </c>
      <c r="V226" s="165"/>
      <c r="W226" s="166" t="s">
        <v>93</v>
      </c>
      <c r="X226" s="382">
        <v>198</v>
      </c>
      <c r="Y226" s="166" t="s">
        <v>93</v>
      </c>
      <c r="Z226" s="383"/>
      <c r="AA226" s="164"/>
      <c r="AB226" s="165"/>
      <c r="AC226" s="166" t="s">
        <v>93</v>
      </c>
      <c r="AD226" s="382"/>
      <c r="AE226" s="166" t="s">
        <v>93</v>
      </c>
      <c r="AF226" s="383"/>
      <c r="AG226" s="164"/>
      <c r="AH226" s="165"/>
      <c r="AI226" s="166" t="s">
        <v>93</v>
      </c>
      <c r="AJ226" s="382"/>
      <c r="AK226" s="166" t="s">
        <v>93</v>
      </c>
      <c r="AL226" s="383"/>
      <c r="AM226" s="191"/>
      <c r="AN226" s="171" t="s">
        <v>437</v>
      </c>
      <c r="AO226" s="189" t="s">
        <v>66</v>
      </c>
      <c r="AP226" s="189"/>
      <c r="AQ226" s="190"/>
    </row>
    <row r="227" spans="1:44" ht="67.5" x14ac:dyDescent="0.15">
      <c r="A227" s="282">
        <v>205</v>
      </c>
      <c r="B227" s="193" t="s">
        <v>698</v>
      </c>
      <c r="C227" s="193" t="s">
        <v>643</v>
      </c>
      <c r="D227" s="193" t="s">
        <v>699</v>
      </c>
      <c r="E227" s="243">
        <v>39.390999999999998</v>
      </c>
      <c r="F227" s="284">
        <v>0</v>
      </c>
      <c r="G227" s="243">
        <v>0</v>
      </c>
      <c r="H227" s="322" t="s">
        <v>1438</v>
      </c>
      <c r="I227" s="239" t="s">
        <v>47</v>
      </c>
      <c r="J227" s="240" t="s">
        <v>1448</v>
      </c>
      <c r="K227" s="243">
        <v>38.512</v>
      </c>
      <c r="L227" s="243">
        <v>38.512</v>
      </c>
      <c r="M227" s="243">
        <f t="shared" si="5"/>
        <v>0</v>
      </c>
      <c r="N227" s="328">
        <v>0</v>
      </c>
      <c r="O227" s="241" t="s">
        <v>47</v>
      </c>
      <c r="P227" s="193" t="s">
        <v>1641</v>
      </c>
      <c r="Q227" s="186"/>
      <c r="R227" s="186" t="s">
        <v>703</v>
      </c>
      <c r="S227" s="242" t="s">
        <v>430</v>
      </c>
      <c r="T227" s="192" t="s">
        <v>701</v>
      </c>
      <c r="U227" s="164" t="s">
        <v>901</v>
      </c>
      <c r="V227" s="165"/>
      <c r="W227" s="166" t="s">
        <v>93</v>
      </c>
      <c r="X227" s="382">
        <v>199</v>
      </c>
      <c r="Y227" s="166" t="s">
        <v>93</v>
      </c>
      <c r="Z227" s="383"/>
      <c r="AA227" s="164"/>
      <c r="AB227" s="165"/>
      <c r="AC227" s="166" t="s">
        <v>93</v>
      </c>
      <c r="AD227" s="382"/>
      <c r="AE227" s="166" t="s">
        <v>93</v>
      </c>
      <c r="AF227" s="383"/>
      <c r="AG227" s="164"/>
      <c r="AH227" s="165"/>
      <c r="AI227" s="166" t="s">
        <v>93</v>
      </c>
      <c r="AJ227" s="382"/>
      <c r="AK227" s="166" t="s">
        <v>93</v>
      </c>
      <c r="AL227" s="383"/>
      <c r="AM227" s="191"/>
      <c r="AN227" s="171" t="s">
        <v>57</v>
      </c>
      <c r="AO227" s="189" t="s">
        <v>66</v>
      </c>
      <c r="AP227" s="189"/>
      <c r="AQ227" s="190"/>
    </row>
    <row r="228" spans="1:44" ht="135" x14ac:dyDescent="0.15">
      <c r="A228" s="282">
        <v>206</v>
      </c>
      <c r="B228" s="193" t="s">
        <v>705</v>
      </c>
      <c r="C228" s="193" t="s">
        <v>643</v>
      </c>
      <c r="D228" s="193" t="s">
        <v>699</v>
      </c>
      <c r="E228" s="243">
        <v>13.45</v>
      </c>
      <c r="F228" s="284">
        <v>13</v>
      </c>
      <c r="G228" s="243">
        <v>11</v>
      </c>
      <c r="H228" s="322" t="s">
        <v>1449</v>
      </c>
      <c r="I228" s="239" t="s">
        <v>1152</v>
      </c>
      <c r="J228" s="240" t="s">
        <v>1507</v>
      </c>
      <c r="K228" s="243">
        <v>12.254</v>
      </c>
      <c r="L228" s="243">
        <v>0</v>
      </c>
      <c r="M228" s="243">
        <f t="shared" si="5"/>
        <v>-12.254</v>
      </c>
      <c r="N228" s="328">
        <v>0</v>
      </c>
      <c r="O228" s="241" t="s">
        <v>1579</v>
      </c>
      <c r="P228" s="193" t="s">
        <v>1642</v>
      </c>
      <c r="Q228" s="186"/>
      <c r="R228" s="186" t="s">
        <v>703</v>
      </c>
      <c r="S228" s="242" t="s">
        <v>430</v>
      </c>
      <c r="T228" s="192" t="s">
        <v>701</v>
      </c>
      <c r="U228" s="164" t="s">
        <v>901</v>
      </c>
      <c r="V228" s="165"/>
      <c r="W228" s="166" t="s">
        <v>93</v>
      </c>
      <c r="X228" s="382">
        <v>200</v>
      </c>
      <c r="Y228" s="166" t="s">
        <v>93</v>
      </c>
      <c r="Z228" s="383"/>
      <c r="AA228" s="164"/>
      <c r="AB228" s="165"/>
      <c r="AC228" s="166" t="s">
        <v>93</v>
      </c>
      <c r="AD228" s="382"/>
      <c r="AE228" s="166" t="s">
        <v>93</v>
      </c>
      <c r="AF228" s="383"/>
      <c r="AG228" s="164"/>
      <c r="AH228" s="165"/>
      <c r="AI228" s="166" t="s">
        <v>93</v>
      </c>
      <c r="AJ228" s="382"/>
      <c r="AK228" s="166" t="s">
        <v>93</v>
      </c>
      <c r="AL228" s="383"/>
      <c r="AM228" s="191"/>
      <c r="AN228" s="171" t="s">
        <v>57</v>
      </c>
      <c r="AO228" s="189" t="s">
        <v>66</v>
      </c>
      <c r="AP228" s="189"/>
      <c r="AQ228" s="190"/>
    </row>
    <row r="229" spans="1:44" ht="45" x14ac:dyDescent="0.15">
      <c r="A229" s="282">
        <v>207</v>
      </c>
      <c r="B229" s="193" t="s">
        <v>706</v>
      </c>
      <c r="C229" s="193" t="s">
        <v>707</v>
      </c>
      <c r="D229" s="193" t="s">
        <v>420</v>
      </c>
      <c r="E229" s="243">
        <v>32.444000000000003</v>
      </c>
      <c r="F229" s="284">
        <v>23</v>
      </c>
      <c r="G229" s="243">
        <v>23</v>
      </c>
      <c r="H229" s="293" t="s">
        <v>1142</v>
      </c>
      <c r="I229" s="314" t="s">
        <v>47</v>
      </c>
      <c r="J229" s="296" t="s">
        <v>1208</v>
      </c>
      <c r="K229" s="243">
        <v>31.651</v>
      </c>
      <c r="L229" s="243">
        <v>31.651</v>
      </c>
      <c r="M229" s="243">
        <f t="shared" si="5"/>
        <v>0</v>
      </c>
      <c r="N229" s="328">
        <v>0</v>
      </c>
      <c r="O229" s="241" t="s">
        <v>47</v>
      </c>
      <c r="P229" s="193" t="s">
        <v>1643</v>
      </c>
      <c r="Q229" s="186"/>
      <c r="R229" s="186" t="s">
        <v>700</v>
      </c>
      <c r="S229" s="242" t="s">
        <v>430</v>
      </c>
      <c r="T229" s="192" t="s">
        <v>701</v>
      </c>
      <c r="U229" s="164" t="s">
        <v>901</v>
      </c>
      <c r="V229" s="165"/>
      <c r="W229" s="166" t="s">
        <v>93</v>
      </c>
      <c r="X229" s="382">
        <v>201</v>
      </c>
      <c r="Y229" s="166" t="s">
        <v>93</v>
      </c>
      <c r="Z229" s="383"/>
      <c r="AA229" s="164"/>
      <c r="AB229" s="165"/>
      <c r="AC229" s="166" t="s">
        <v>93</v>
      </c>
      <c r="AD229" s="382"/>
      <c r="AE229" s="166" t="s">
        <v>93</v>
      </c>
      <c r="AF229" s="383"/>
      <c r="AG229" s="164"/>
      <c r="AH229" s="165"/>
      <c r="AI229" s="166" t="s">
        <v>93</v>
      </c>
      <c r="AJ229" s="382"/>
      <c r="AK229" s="166" t="s">
        <v>93</v>
      </c>
      <c r="AL229" s="383"/>
      <c r="AM229" s="191"/>
      <c r="AN229" s="171" t="s">
        <v>437</v>
      </c>
      <c r="AO229" s="189" t="s">
        <v>66</v>
      </c>
      <c r="AP229" s="189"/>
      <c r="AQ229" s="190"/>
    </row>
    <row r="230" spans="1:44" ht="67.5" x14ac:dyDescent="0.15">
      <c r="A230" s="282">
        <v>208</v>
      </c>
      <c r="B230" s="193" t="s">
        <v>1041</v>
      </c>
      <c r="C230" s="193" t="s">
        <v>707</v>
      </c>
      <c r="D230" s="193" t="s">
        <v>420</v>
      </c>
      <c r="E230" s="243">
        <v>27.960999999999999</v>
      </c>
      <c r="F230" s="284">
        <v>28</v>
      </c>
      <c r="G230" s="243">
        <v>20</v>
      </c>
      <c r="H230" s="293" t="s">
        <v>1142</v>
      </c>
      <c r="I230" s="314" t="s">
        <v>47</v>
      </c>
      <c r="J230" s="296" t="s">
        <v>1209</v>
      </c>
      <c r="K230" s="243">
        <v>32</v>
      </c>
      <c r="L230" s="243">
        <v>32</v>
      </c>
      <c r="M230" s="243">
        <f t="shared" si="5"/>
        <v>0</v>
      </c>
      <c r="N230" s="328">
        <v>0</v>
      </c>
      <c r="O230" s="241" t="s">
        <v>47</v>
      </c>
      <c r="P230" s="193" t="s">
        <v>1644</v>
      </c>
      <c r="Q230" s="186" t="s">
        <v>1081</v>
      </c>
      <c r="R230" s="186" t="s">
        <v>700</v>
      </c>
      <c r="S230" s="242" t="s">
        <v>430</v>
      </c>
      <c r="T230" s="192" t="s">
        <v>701</v>
      </c>
      <c r="U230" s="164" t="s">
        <v>901</v>
      </c>
      <c r="V230" s="165"/>
      <c r="W230" s="166" t="s">
        <v>93</v>
      </c>
      <c r="X230" s="382">
        <v>202</v>
      </c>
      <c r="Y230" s="166" t="s">
        <v>93</v>
      </c>
      <c r="Z230" s="383"/>
      <c r="AA230" s="164"/>
      <c r="AB230" s="165"/>
      <c r="AC230" s="166" t="s">
        <v>93</v>
      </c>
      <c r="AD230" s="382"/>
      <c r="AE230" s="166" t="s">
        <v>93</v>
      </c>
      <c r="AF230" s="383"/>
      <c r="AG230" s="164"/>
      <c r="AH230" s="165"/>
      <c r="AI230" s="166" t="s">
        <v>93</v>
      </c>
      <c r="AJ230" s="382"/>
      <c r="AK230" s="166" t="s">
        <v>93</v>
      </c>
      <c r="AL230" s="383"/>
      <c r="AM230" s="191"/>
      <c r="AN230" s="171" t="s">
        <v>437</v>
      </c>
      <c r="AO230" s="189" t="s">
        <v>66</v>
      </c>
      <c r="AP230" s="189"/>
      <c r="AQ230" s="190"/>
    </row>
    <row r="231" spans="1:44" ht="45" x14ac:dyDescent="0.15">
      <c r="A231" s="282">
        <v>209</v>
      </c>
      <c r="B231" s="193" t="s">
        <v>708</v>
      </c>
      <c r="C231" s="193" t="s">
        <v>514</v>
      </c>
      <c r="D231" s="193" t="s">
        <v>420</v>
      </c>
      <c r="E231" s="243">
        <v>29.84</v>
      </c>
      <c r="F231" s="284">
        <v>30</v>
      </c>
      <c r="G231" s="243">
        <v>25</v>
      </c>
      <c r="H231" s="293" t="s">
        <v>1142</v>
      </c>
      <c r="I231" s="314" t="s">
        <v>47</v>
      </c>
      <c r="J231" s="296" t="s">
        <v>1210</v>
      </c>
      <c r="K231" s="243">
        <v>26.646000000000001</v>
      </c>
      <c r="L231" s="243">
        <v>26.646000000000001</v>
      </c>
      <c r="M231" s="243">
        <f t="shared" si="5"/>
        <v>0</v>
      </c>
      <c r="N231" s="328">
        <v>0</v>
      </c>
      <c r="O231" s="241" t="s">
        <v>47</v>
      </c>
      <c r="P231" s="193" t="s">
        <v>1645</v>
      </c>
      <c r="Q231" s="186"/>
      <c r="R231" s="186" t="s">
        <v>700</v>
      </c>
      <c r="S231" s="242" t="s">
        <v>430</v>
      </c>
      <c r="T231" s="192" t="s">
        <v>701</v>
      </c>
      <c r="U231" s="164" t="s">
        <v>901</v>
      </c>
      <c r="V231" s="165"/>
      <c r="W231" s="166" t="s">
        <v>93</v>
      </c>
      <c r="X231" s="382">
        <v>203</v>
      </c>
      <c r="Y231" s="166" t="s">
        <v>93</v>
      </c>
      <c r="Z231" s="383"/>
      <c r="AA231" s="164"/>
      <c r="AB231" s="165"/>
      <c r="AC231" s="166" t="s">
        <v>93</v>
      </c>
      <c r="AD231" s="382"/>
      <c r="AE231" s="166" t="s">
        <v>93</v>
      </c>
      <c r="AF231" s="383"/>
      <c r="AG231" s="164"/>
      <c r="AH231" s="165"/>
      <c r="AI231" s="166" t="s">
        <v>93</v>
      </c>
      <c r="AJ231" s="382"/>
      <c r="AK231" s="166" t="s">
        <v>93</v>
      </c>
      <c r="AL231" s="383"/>
      <c r="AM231" s="191"/>
      <c r="AN231" s="171" t="s">
        <v>389</v>
      </c>
      <c r="AO231" s="189" t="s">
        <v>66</v>
      </c>
      <c r="AP231" s="189"/>
      <c r="AQ231" s="190"/>
    </row>
    <row r="232" spans="1:44" ht="33.75" x14ac:dyDescent="0.15">
      <c r="A232" s="282">
        <v>210</v>
      </c>
      <c r="B232" s="193" t="s">
        <v>709</v>
      </c>
      <c r="C232" s="193" t="s">
        <v>691</v>
      </c>
      <c r="D232" s="193" t="s">
        <v>420</v>
      </c>
      <c r="E232" s="243">
        <v>8.9060000000000006</v>
      </c>
      <c r="F232" s="284">
        <v>9</v>
      </c>
      <c r="G232" s="243">
        <v>9</v>
      </c>
      <c r="H232" s="293" t="s">
        <v>1142</v>
      </c>
      <c r="I232" s="314" t="s">
        <v>47</v>
      </c>
      <c r="J232" s="296" t="s">
        <v>1211</v>
      </c>
      <c r="K232" s="243">
        <v>45.911999999999999</v>
      </c>
      <c r="L232" s="243">
        <v>0</v>
      </c>
      <c r="M232" s="243">
        <f t="shared" si="5"/>
        <v>-45.911999999999999</v>
      </c>
      <c r="N232" s="328">
        <v>0</v>
      </c>
      <c r="O232" s="241" t="s">
        <v>47</v>
      </c>
      <c r="P232" s="193" t="s">
        <v>1646</v>
      </c>
      <c r="Q232" s="186"/>
      <c r="R232" s="186" t="s">
        <v>700</v>
      </c>
      <c r="S232" s="242" t="s">
        <v>430</v>
      </c>
      <c r="T232" s="192" t="s">
        <v>701</v>
      </c>
      <c r="U232" s="164" t="s">
        <v>901</v>
      </c>
      <c r="V232" s="165"/>
      <c r="W232" s="166" t="s">
        <v>93</v>
      </c>
      <c r="X232" s="382">
        <v>204</v>
      </c>
      <c r="Y232" s="166" t="s">
        <v>93</v>
      </c>
      <c r="Z232" s="383"/>
      <c r="AA232" s="164"/>
      <c r="AB232" s="165"/>
      <c r="AC232" s="166" t="s">
        <v>93</v>
      </c>
      <c r="AD232" s="382"/>
      <c r="AE232" s="166" t="s">
        <v>93</v>
      </c>
      <c r="AF232" s="383"/>
      <c r="AG232" s="164"/>
      <c r="AH232" s="165"/>
      <c r="AI232" s="166" t="s">
        <v>93</v>
      </c>
      <c r="AJ232" s="382"/>
      <c r="AK232" s="166" t="s">
        <v>93</v>
      </c>
      <c r="AL232" s="383"/>
      <c r="AM232" s="191"/>
      <c r="AN232" s="171" t="s">
        <v>389</v>
      </c>
      <c r="AO232" s="189" t="s">
        <v>66</v>
      </c>
      <c r="AP232" s="189"/>
      <c r="AQ232" s="190"/>
    </row>
    <row r="233" spans="1:44" ht="78.75" x14ac:dyDescent="0.15">
      <c r="A233" s="282">
        <v>211</v>
      </c>
      <c r="B233" s="193" t="s">
        <v>713</v>
      </c>
      <c r="C233" s="193" t="s">
        <v>453</v>
      </c>
      <c r="D233" s="193" t="s">
        <v>420</v>
      </c>
      <c r="E233" s="243">
        <v>5.5359999999999996</v>
      </c>
      <c r="F233" s="284">
        <v>6</v>
      </c>
      <c r="G233" s="243">
        <v>6</v>
      </c>
      <c r="H233" s="322" t="s">
        <v>1471</v>
      </c>
      <c r="I233" s="239" t="s">
        <v>47</v>
      </c>
      <c r="J233" s="240" t="s">
        <v>1483</v>
      </c>
      <c r="K233" s="243">
        <v>5.5359999999999996</v>
      </c>
      <c r="L233" s="243">
        <v>5.5359999999999996</v>
      </c>
      <c r="M233" s="243">
        <f t="shared" si="5"/>
        <v>0</v>
      </c>
      <c r="N233" s="328">
        <v>0</v>
      </c>
      <c r="O233" s="241" t="s">
        <v>47</v>
      </c>
      <c r="P233" s="193" t="s">
        <v>1647</v>
      </c>
      <c r="Q233" s="186"/>
      <c r="R233" s="186" t="s">
        <v>700</v>
      </c>
      <c r="S233" s="242" t="s">
        <v>430</v>
      </c>
      <c r="T233" s="192" t="s">
        <v>701</v>
      </c>
      <c r="U233" s="164" t="s">
        <v>901</v>
      </c>
      <c r="V233" s="165"/>
      <c r="W233" s="166" t="s">
        <v>93</v>
      </c>
      <c r="X233" s="382">
        <v>205</v>
      </c>
      <c r="Y233" s="166" t="s">
        <v>93</v>
      </c>
      <c r="Z233" s="383"/>
      <c r="AA233" s="164"/>
      <c r="AB233" s="165"/>
      <c r="AC233" s="166" t="s">
        <v>93</v>
      </c>
      <c r="AD233" s="382"/>
      <c r="AE233" s="166" t="s">
        <v>93</v>
      </c>
      <c r="AF233" s="383"/>
      <c r="AG233" s="164"/>
      <c r="AH233" s="165"/>
      <c r="AI233" s="166" t="s">
        <v>93</v>
      </c>
      <c r="AJ233" s="382"/>
      <c r="AK233" s="166" t="s">
        <v>93</v>
      </c>
      <c r="AL233" s="383"/>
      <c r="AM233" s="191"/>
      <c r="AN233" s="171" t="s">
        <v>58</v>
      </c>
      <c r="AO233" s="189" t="s">
        <v>66</v>
      </c>
      <c r="AP233" s="189"/>
      <c r="AQ233" s="190"/>
    </row>
    <row r="234" spans="1:44" ht="56.25" x14ac:dyDescent="0.15">
      <c r="A234" s="282">
        <v>212</v>
      </c>
      <c r="B234" s="193" t="s">
        <v>714</v>
      </c>
      <c r="C234" s="193" t="s">
        <v>439</v>
      </c>
      <c r="D234" s="193" t="s">
        <v>420</v>
      </c>
      <c r="E234" s="243">
        <v>38.777999999999999</v>
      </c>
      <c r="F234" s="284">
        <v>39</v>
      </c>
      <c r="G234" s="243">
        <v>25</v>
      </c>
      <c r="H234" s="293" t="s">
        <v>1142</v>
      </c>
      <c r="I234" s="314" t="s">
        <v>47</v>
      </c>
      <c r="J234" s="296" t="s">
        <v>1212</v>
      </c>
      <c r="K234" s="243">
        <v>35.142000000000003</v>
      </c>
      <c r="L234" s="243">
        <v>35.142000000000003</v>
      </c>
      <c r="M234" s="243">
        <f t="shared" si="5"/>
        <v>0</v>
      </c>
      <c r="N234" s="328">
        <v>0</v>
      </c>
      <c r="O234" s="241" t="s">
        <v>47</v>
      </c>
      <c r="P234" s="193" t="s">
        <v>1648</v>
      </c>
      <c r="Q234" s="186"/>
      <c r="R234" s="186" t="s">
        <v>700</v>
      </c>
      <c r="S234" s="242" t="s">
        <v>430</v>
      </c>
      <c r="T234" s="192" t="s">
        <v>701</v>
      </c>
      <c r="U234" s="164" t="s">
        <v>901</v>
      </c>
      <c r="V234" s="165"/>
      <c r="W234" s="166" t="s">
        <v>93</v>
      </c>
      <c r="X234" s="382">
        <v>206</v>
      </c>
      <c r="Y234" s="166" t="s">
        <v>93</v>
      </c>
      <c r="Z234" s="383"/>
      <c r="AA234" s="164"/>
      <c r="AB234" s="165"/>
      <c r="AC234" s="166" t="s">
        <v>93</v>
      </c>
      <c r="AD234" s="382"/>
      <c r="AE234" s="166" t="s">
        <v>93</v>
      </c>
      <c r="AF234" s="383"/>
      <c r="AG234" s="164"/>
      <c r="AH234" s="165"/>
      <c r="AI234" s="166" t="s">
        <v>93</v>
      </c>
      <c r="AJ234" s="382"/>
      <c r="AK234" s="166" t="s">
        <v>93</v>
      </c>
      <c r="AL234" s="383"/>
      <c r="AM234" s="191"/>
      <c r="AN234" s="171" t="s">
        <v>437</v>
      </c>
      <c r="AO234" s="189" t="s">
        <v>66</v>
      </c>
      <c r="AP234" s="189"/>
      <c r="AQ234" s="190"/>
    </row>
    <row r="235" spans="1:44" ht="80.45" customHeight="1" x14ac:dyDescent="0.15">
      <c r="A235" s="282">
        <v>213</v>
      </c>
      <c r="B235" s="193" t="s">
        <v>715</v>
      </c>
      <c r="C235" s="193" t="s">
        <v>446</v>
      </c>
      <c r="D235" s="193" t="s">
        <v>420</v>
      </c>
      <c r="E235" s="243">
        <v>136.49299999999999</v>
      </c>
      <c r="F235" s="284">
        <v>136</v>
      </c>
      <c r="G235" s="243">
        <v>128</v>
      </c>
      <c r="H235" s="293" t="s">
        <v>1142</v>
      </c>
      <c r="I235" s="314" t="s">
        <v>47</v>
      </c>
      <c r="J235" s="296" t="s">
        <v>1213</v>
      </c>
      <c r="K235" s="243">
        <v>172.49299999999999</v>
      </c>
      <c r="L235" s="243">
        <v>172.49299999999999</v>
      </c>
      <c r="M235" s="243">
        <f t="shared" si="5"/>
        <v>0</v>
      </c>
      <c r="N235" s="328">
        <v>0</v>
      </c>
      <c r="O235" s="241" t="s">
        <v>47</v>
      </c>
      <c r="P235" s="193" t="s">
        <v>1649</v>
      </c>
      <c r="Q235" s="186"/>
      <c r="R235" s="186" t="s">
        <v>700</v>
      </c>
      <c r="S235" s="242" t="s">
        <v>430</v>
      </c>
      <c r="T235" s="192" t="s">
        <v>701</v>
      </c>
      <c r="U235" s="164" t="s">
        <v>901</v>
      </c>
      <c r="V235" s="165"/>
      <c r="W235" s="166" t="s">
        <v>93</v>
      </c>
      <c r="X235" s="382">
        <v>207</v>
      </c>
      <c r="Y235" s="166" t="s">
        <v>93</v>
      </c>
      <c r="Z235" s="383"/>
      <c r="AA235" s="164"/>
      <c r="AB235" s="165"/>
      <c r="AC235" s="166" t="s">
        <v>93</v>
      </c>
      <c r="AD235" s="382"/>
      <c r="AE235" s="166" t="s">
        <v>93</v>
      </c>
      <c r="AF235" s="383"/>
      <c r="AG235" s="164"/>
      <c r="AH235" s="165"/>
      <c r="AI235" s="166" t="s">
        <v>93</v>
      </c>
      <c r="AJ235" s="382"/>
      <c r="AK235" s="166" t="s">
        <v>93</v>
      </c>
      <c r="AL235" s="383"/>
      <c r="AM235" s="191"/>
      <c r="AN235" s="171" t="s">
        <v>389</v>
      </c>
      <c r="AO235" s="189" t="s">
        <v>66</v>
      </c>
      <c r="AP235" s="189" t="s">
        <v>66</v>
      </c>
      <c r="AQ235" s="190"/>
    </row>
    <row r="236" spans="1:44" ht="45" x14ac:dyDescent="0.15">
      <c r="A236" s="282">
        <v>214</v>
      </c>
      <c r="B236" s="193" t="s">
        <v>716</v>
      </c>
      <c r="C236" s="193" t="s">
        <v>691</v>
      </c>
      <c r="D236" s="193" t="s">
        <v>420</v>
      </c>
      <c r="E236" s="243">
        <v>9.34</v>
      </c>
      <c r="F236" s="284">
        <v>9</v>
      </c>
      <c r="G236" s="243">
        <v>9</v>
      </c>
      <c r="H236" s="293" t="s">
        <v>1142</v>
      </c>
      <c r="I236" s="314" t="s">
        <v>47</v>
      </c>
      <c r="J236" s="296" t="s">
        <v>1214</v>
      </c>
      <c r="K236" s="243">
        <v>10.864000000000001</v>
      </c>
      <c r="L236" s="243">
        <v>10.864000000000001</v>
      </c>
      <c r="M236" s="243">
        <f t="shared" si="5"/>
        <v>0</v>
      </c>
      <c r="N236" s="328">
        <v>0</v>
      </c>
      <c r="O236" s="241" t="s">
        <v>47</v>
      </c>
      <c r="P236" s="193" t="s">
        <v>1650</v>
      </c>
      <c r="Q236" s="186"/>
      <c r="R236" s="186" t="s">
        <v>700</v>
      </c>
      <c r="S236" s="242" t="s">
        <v>430</v>
      </c>
      <c r="T236" s="192" t="s">
        <v>701</v>
      </c>
      <c r="U236" s="164" t="s">
        <v>901</v>
      </c>
      <c r="V236" s="165"/>
      <c r="W236" s="166" t="s">
        <v>93</v>
      </c>
      <c r="X236" s="382">
        <v>208</v>
      </c>
      <c r="Y236" s="166" t="s">
        <v>93</v>
      </c>
      <c r="Z236" s="383"/>
      <c r="AA236" s="164"/>
      <c r="AB236" s="165"/>
      <c r="AC236" s="166" t="s">
        <v>93</v>
      </c>
      <c r="AD236" s="382"/>
      <c r="AE236" s="166" t="s">
        <v>93</v>
      </c>
      <c r="AF236" s="383"/>
      <c r="AG236" s="164"/>
      <c r="AH236" s="165"/>
      <c r="AI236" s="166" t="s">
        <v>93</v>
      </c>
      <c r="AJ236" s="382"/>
      <c r="AK236" s="166" t="s">
        <v>93</v>
      </c>
      <c r="AL236" s="383"/>
      <c r="AM236" s="191"/>
      <c r="AN236" s="171" t="s">
        <v>438</v>
      </c>
      <c r="AO236" s="189" t="s">
        <v>66</v>
      </c>
      <c r="AP236" s="189"/>
      <c r="AQ236" s="190"/>
    </row>
    <row r="237" spans="1:44" ht="56.25" x14ac:dyDescent="0.15">
      <c r="A237" s="282">
        <v>215</v>
      </c>
      <c r="B237" s="193" t="s">
        <v>717</v>
      </c>
      <c r="C237" s="193" t="s">
        <v>439</v>
      </c>
      <c r="D237" s="193" t="s">
        <v>420</v>
      </c>
      <c r="E237" s="243">
        <v>68.168999999999997</v>
      </c>
      <c r="F237" s="284">
        <v>68</v>
      </c>
      <c r="G237" s="243">
        <v>57</v>
      </c>
      <c r="H237" s="293" t="s">
        <v>1142</v>
      </c>
      <c r="I237" s="314" t="s">
        <v>47</v>
      </c>
      <c r="J237" s="193" t="s">
        <v>1215</v>
      </c>
      <c r="K237" s="243">
        <v>62.902000000000001</v>
      </c>
      <c r="L237" s="243">
        <v>62.902000000000001</v>
      </c>
      <c r="M237" s="243">
        <f t="shared" si="5"/>
        <v>0</v>
      </c>
      <c r="N237" s="328">
        <v>0</v>
      </c>
      <c r="O237" s="241" t="s">
        <v>47</v>
      </c>
      <c r="P237" s="193" t="s">
        <v>1651</v>
      </c>
      <c r="Q237" s="186"/>
      <c r="R237" s="186" t="s">
        <v>700</v>
      </c>
      <c r="S237" s="242" t="s">
        <v>430</v>
      </c>
      <c r="T237" s="192" t="s">
        <v>701</v>
      </c>
      <c r="U237" s="164" t="s">
        <v>901</v>
      </c>
      <c r="V237" s="165"/>
      <c r="W237" s="166" t="s">
        <v>93</v>
      </c>
      <c r="X237" s="382">
        <v>209</v>
      </c>
      <c r="Y237" s="166" t="s">
        <v>93</v>
      </c>
      <c r="Z237" s="383"/>
      <c r="AA237" s="164"/>
      <c r="AB237" s="165"/>
      <c r="AC237" s="166" t="s">
        <v>93</v>
      </c>
      <c r="AD237" s="382"/>
      <c r="AE237" s="166" t="s">
        <v>93</v>
      </c>
      <c r="AF237" s="383"/>
      <c r="AG237" s="164"/>
      <c r="AH237" s="165"/>
      <c r="AI237" s="166" t="s">
        <v>93</v>
      </c>
      <c r="AJ237" s="382"/>
      <c r="AK237" s="166" t="s">
        <v>93</v>
      </c>
      <c r="AL237" s="383"/>
      <c r="AM237" s="191"/>
      <c r="AN237" s="171" t="s">
        <v>902</v>
      </c>
      <c r="AO237" s="189" t="s">
        <v>66</v>
      </c>
      <c r="AP237" s="189"/>
      <c r="AQ237" s="190"/>
    </row>
    <row r="238" spans="1:44" ht="45" customHeight="1" x14ac:dyDescent="0.15">
      <c r="A238" s="387">
        <v>216</v>
      </c>
      <c r="B238" s="411" t="s">
        <v>718</v>
      </c>
      <c r="C238" s="411" t="s">
        <v>691</v>
      </c>
      <c r="D238" s="411" t="s">
        <v>420</v>
      </c>
      <c r="E238" s="243">
        <v>42.792000000000002</v>
      </c>
      <c r="F238" s="284">
        <v>43</v>
      </c>
      <c r="G238" s="243">
        <v>34</v>
      </c>
      <c r="H238" s="403" t="s">
        <v>1142</v>
      </c>
      <c r="I238" s="409" t="s">
        <v>47</v>
      </c>
      <c r="J238" s="411" t="s">
        <v>1327</v>
      </c>
      <c r="K238" s="243">
        <v>30.318000000000001</v>
      </c>
      <c r="L238" s="243">
        <v>30.318000000000001</v>
      </c>
      <c r="M238" s="243">
        <f t="shared" si="5"/>
        <v>0</v>
      </c>
      <c r="N238" s="328">
        <v>0</v>
      </c>
      <c r="O238" s="409" t="s">
        <v>47</v>
      </c>
      <c r="P238" s="411" t="s">
        <v>1652</v>
      </c>
      <c r="Q238" s="186"/>
      <c r="R238" s="186" t="s">
        <v>700</v>
      </c>
      <c r="S238" s="242" t="s">
        <v>430</v>
      </c>
      <c r="T238" s="192" t="s">
        <v>701</v>
      </c>
      <c r="U238" s="164" t="s">
        <v>901</v>
      </c>
      <c r="V238" s="165"/>
      <c r="W238" s="166" t="s">
        <v>93</v>
      </c>
      <c r="X238" s="382">
        <v>210</v>
      </c>
      <c r="Y238" s="166" t="s">
        <v>93</v>
      </c>
      <c r="Z238" s="383"/>
      <c r="AA238" s="164"/>
      <c r="AB238" s="165"/>
      <c r="AC238" s="166" t="s">
        <v>93</v>
      </c>
      <c r="AD238" s="382"/>
      <c r="AE238" s="166" t="s">
        <v>93</v>
      </c>
      <c r="AF238" s="383"/>
      <c r="AG238" s="164"/>
      <c r="AH238" s="165"/>
      <c r="AI238" s="166" t="s">
        <v>93</v>
      </c>
      <c r="AJ238" s="382"/>
      <c r="AK238" s="166" t="s">
        <v>93</v>
      </c>
      <c r="AL238" s="383"/>
      <c r="AM238" s="191"/>
      <c r="AN238" s="171" t="s">
        <v>902</v>
      </c>
      <c r="AO238" s="189" t="s">
        <v>66</v>
      </c>
      <c r="AP238" s="189"/>
      <c r="AQ238" s="190"/>
      <c r="AR238" s="425"/>
    </row>
    <row r="239" spans="1:44" ht="33.75" x14ac:dyDescent="0.15">
      <c r="A239" s="388"/>
      <c r="B239" s="412"/>
      <c r="C239" s="412"/>
      <c r="D239" s="412"/>
      <c r="E239" s="243">
        <v>71.304000000000002</v>
      </c>
      <c r="F239" s="284">
        <v>71</v>
      </c>
      <c r="G239" s="243">
        <v>65</v>
      </c>
      <c r="H239" s="404"/>
      <c r="I239" s="410"/>
      <c r="J239" s="412"/>
      <c r="K239" s="243">
        <v>71.304000000000002</v>
      </c>
      <c r="L239" s="243">
        <v>71.304000000000002</v>
      </c>
      <c r="M239" s="243">
        <f t="shared" si="5"/>
        <v>0</v>
      </c>
      <c r="N239" s="328">
        <v>0</v>
      </c>
      <c r="O239" s="410"/>
      <c r="P239" s="412"/>
      <c r="Q239" s="186"/>
      <c r="R239" s="186" t="s">
        <v>700</v>
      </c>
      <c r="S239" s="242" t="s">
        <v>430</v>
      </c>
      <c r="T239" s="192" t="s">
        <v>719</v>
      </c>
      <c r="U239" s="164"/>
      <c r="V239" s="165"/>
      <c r="W239" s="166" t="s">
        <v>93</v>
      </c>
      <c r="X239" s="382"/>
      <c r="Y239" s="166" t="s">
        <v>93</v>
      </c>
      <c r="Z239" s="383"/>
      <c r="AA239" s="164"/>
      <c r="AB239" s="165"/>
      <c r="AC239" s="166" t="s">
        <v>93</v>
      </c>
      <c r="AD239" s="382"/>
      <c r="AE239" s="166" t="s">
        <v>93</v>
      </c>
      <c r="AF239" s="383"/>
      <c r="AG239" s="164"/>
      <c r="AH239" s="165"/>
      <c r="AI239" s="166" t="s">
        <v>93</v>
      </c>
      <c r="AJ239" s="382"/>
      <c r="AK239" s="166" t="s">
        <v>93</v>
      </c>
      <c r="AL239" s="383"/>
      <c r="AM239" s="191"/>
      <c r="AN239" s="171" t="str">
        <f>AN238</f>
        <v>令和２年度対象</v>
      </c>
      <c r="AO239" s="189" t="str">
        <f>AO238</f>
        <v>○</v>
      </c>
      <c r="AP239" s="189"/>
      <c r="AQ239" s="190"/>
      <c r="AR239" s="425"/>
    </row>
    <row r="240" spans="1:44" ht="67.5" x14ac:dyDescent="0.15">
      <c r="A240" s="282">
        <v>217</v>
      </c>
      <c r="B240" s="193" t="s">
        <v>720</v>
      </c>
      <c r="C240" s="193" t="s">
        <v>426</v>
      </c>
      <c r="D240" s="193" t="s">
        <v>420</v>
      </c>
      <c r="E240" s="243">
        <v>36.177999999999997</v>
      </c>
      <c r="F240" s="284">
        <v>36</v>
      </c>
      <c r="G240" s="243">
        <v>35</v>
      </c>
      <c r="H240" s="293" t="s">
        <v>1142</v>
      </c>
      <c r="I240" s="241" t="s">
        <v>47</v>
      </c>
      <c r="J240" s="193" t="s">
        <v>1216</v>
      </c>
      <c r="K240" s="243">
        <v>34.064</v>
      </c>
      <c r="L240" s="243">
        <v>34.064</v>
      </c>
      <c r="M240" s="243">
        <f t="shared" si="5"/>
        <v>0</v>
      </c>
      <c r="N240" s="328">
        <v>0</v>
      </c>
      <c r="O240" s="241" t="s">
        <v>47</v>
      </c>
      <c r="P240" s="193" t="s">
        <v>1653</v>
      </c>
      <c r="Q240" s="186"/>
      <c r="R240" s="186" t="s">
        <v>700</v>
      </c>
      <c r="S240" s="242" t="s">
        <v>430</v>
      </c>
      <c r="T240" s="192" t="s">
        <v>701</v>
      </c>
      <c r="U240" s="164" t="s">
        <v>901</v>
      </c>
      <c r="V240" s="165"/>
      <c r="W240" s="166" t="s">
        <v>93</v>
      </c>
      <c r="X240" s="382">
        <v>211</v>
      </c>
      <c r="Y240" s="166" t="s">
        <v>93</v>
      </c>
      <c r="Z240" s="383"/>
      <c r="AA240" s="164"/>
      <c r="AB240" s="165"/>
      <c r="AC240" s="166" t="s">
        <v>93</v>
      </c>
      <c r="AD240" s="382"/>
      <c r="AE240" s="166" t="s">
        <v>93</v>
      </c>
      <c r="AF240" s="383"/>
      <c r="AG240" s="164"/>
      <c r="AH240" s="165"/>
      <c r="AI240" s="166" t="s">
        <v>93</v>
      </c>
      <c r="AJ240" s="382"/>
      <c r="AK240" s="166" t="s">
        <v>93</v>
      </c>
      <c r="AL240" s="383"/>
      <c r="AM240" s="191"/>
      <c r="AN240" s="171" t="s">
        <v>437</v>
      </c>
      <c r="AO240" s="189" t="s">
        <v>66</v>
      </c>
      <c r="AP240" s="189"/>
      <c r="AQ240" s="190"/>
    </row>
    <row r="241" spans="1:43" ht="78.75" x14ac:dyDescent="0.15">
      <c r="A241" s="282">
        <v>218</v>
      </c>
      <c r="B241" s="193" t="s">
        <v>721</v>
      </c>
      <c r="C241" s="193" t="s">
        <v>439</v>
      </c>
      <c r="D241" s="193" t="s">
        <v>722</v>
      </c>
      <c r="E241" s="243">
        <v>54.155000000000001</v>
      </c>
      <c r="F241" s="284">
        <v>54</v>
      </c>
      <c r="G241" s="243">
        <v>53</v>
      </c>
      <c r="H241" s="293" t="s">
        <v>1142</v>
      </c>
      <c r="I241" s="314" t="s">
        <v>1128</v>
      </c>
      <c r="J241" s="296" t="s">
        <v>1217</v>
      </c>
      <c r="K241" s="243">
        <v>96.703000000000003</v>
      </c>
      <c r="L241" s="243">
        <v>81.650000000000006</v>
      </c>
      <c r="M241" s="243">
        <f t="shared" si="5"/>
        <v>-15.052999999999997</v>
      </c>
      <c r="N241" s="328">
        <v>0</v>
      </c>
      <c r="O241" s="241" t="s">
        <v>1559</v>
      </c>
      <c r="P241" s="193" t="s">
        <v>1654</v>
      </c>
      <c r="Q241" s="186"/>
      <c r="R241" s="186" t="s">
        <v>700</v>
      </c>
      <c r="S241" s="242" t="s">
        <v>430</v>
      </c>
      <c r="T241" s="192" t="s">
        <v>701</v>
      </c>
      <c r="U241" s="164" t="s">
        <v>901</v>
      </c>
      <c r="V241" s="165"/>
      <c r="W241" s="166" t="s">
        <v>93</v>
      </c>
      <c r="X241" s="382">
        <v>212</v>
      </c>
      <c r="Y241" s="166" t="s">
        <v>93</v>
      </c>
      <c r="Z241" s="383"/>
      <c r="AA241" s="164"/>
      <c r="AB241" s="165"/>
      <c r="AC241" s="166" t="s">
        <v>93</v>
      </c>
      <c r="AD241" s="382"/>
      <c r="AE241" s="166" t="s">
        <v>93</v>
      </c>
      <c r="AF241" s="383"/>
      <c r="AG241" s="164"/>
      <c r="AH241" s="165"/>
      <c r="AI241" s="166" t="s">
        <v>93</v>
      </c>
      <c r="AJ241" s="382"/>
      <c r="AK241" s="166" t="s">
        <v>93</v>
      </c>
      <c r="AL241" s="383"/>
      <c r="AM241" s="191"/>
      <c r="AN241" s="171" t="s">
        <v>437</v>
      </c>
      <c r="AO241" s="189" t="s">
        <v>66</v>
      </c>
      <c r="AP241" s="189" t="s">
        <v>66</v>
      </c>
      <c r="AQ241" s="190"/>
    </row>
    <row r="242" spans="1:43" ht="56.25" x14ac:dyDescent="0.15">
      <c r="A242" s="282">
        <v>219</v>
      </c>
      <c r="B242" s="193" t="s">
        <v>723</v>
      </c>
      <c r="C242" s="193" t="s">
        <v>422</v>
      </c>
      <c r="D242" s="193" t="s">
        <v>420</v>
      </c>
      <c r="E242" s="243">
        <v>450</v>
      </c>
      <c r="F242" s="284">
        <v>450</v>
      </c>
      <c r="G242" s="243">
        <v>333</v>
      </c>
      <c r="H242" s="293" t="s">
        <v>1142</v>
      </c>
      <c r="I242" s="241" t="s">
        <v>47</v>
      </c>
      <c r="J242" s="193" t="s">
        <v>1218</v>
      </c>
      <c r="K242" s="243">
        <v>405.68799999999999</v>
      </c>
      <c r="L242" s="243">
        <v>402.09699999999998</v>
      </c>
      <c r="M242" s="243">
        <f t="shared" si="5"/>
        <v>-3.5910000000000082</v>
      </c>
      <c r="N242" s="328">
        <v>0</v>
      </c>
      <c r="O242" s="241" t="s">
        <v>47</v>
      </c>
      <c r="P242" s="193" t="s">
        <v>1655</v>
      </c>
      <c r="Q242" s="186"/>
      <c r="R242" s="186" t="s">
        <v>700</v>
      </c>
      <c r="S242" s="242" t="s">
        <v>430</v>
      </c>
      <c r="T242" s="192" t="s">
        <v>701</v>
      </c>
      <c r="U242" s="164" t="s">
        <v>901</v>
      </c>
      <c r="V242" s="165"/>
      <c r="W242" s="166" t="s">
        <v>93</v>
      </c>
      <c r="X242" s="382">
        <v>213</v>
      </c>
      <c r="Y242" s="166" t="s">
        <v>93</v>
      </c>
      <c r="Z242" s="383"/>
      <c r="AA242" s="164"/>
      <c r="AB242" s="165"/>
      <c r="AC242" s="166" t="s">
        <v>93</v>
      </c>
      <c r="AD242" s="382"/>
      <c r="AE242" s="166" t="s">
        <v>93</v>
      </c>
      <c r="AF242" s="383"/>
      <c r="AG242" s="164"/>
      <c r="AH242" s="165"/>
      <c r="AI242" s="166" t="s">
        <v>93</v>
      </c>
      <c r="AJ242" s="382"/>
      <c r="AK242" s="166" t="s">
        <v>93</v>
      </c>
      <c r="AL242" s="383"/>
      <c r="AM242" s="191"/>
      <c r="AN242" s="171" t="s">
        <v>902</v>
      </c>
      <c r="AO242" s="189" t="s">
        <v>66</v>
      </c>
      <c r="AP242" s="189" t="s">
        <v>66</v>
      </c>
      <c r="AQ242" s="190"/>
    </row>
    <row r="243" spans="1:43" ht="119.25" customHeight="1" x14ac:dyDescent="0.15">
      <c r="A243" s="282">
        <v>220</v>
      </c>
      <c r="B243" s="193" t="s">
        <v>724</v>
      </c>
      <c r="C243" s="193" t="s">
        <v>694</v>
      </c>
      <c r="D243" s="193" t="s">
        <v>420</v>
      </c>
      <c r="E243" s="243">
        <v>540</v>
      </c>
      <c r="F243" s="284">
        <v>540</v>
      </c>
      <c r="G243" s="243">
        <v>452</v>
      </c>
      <c r="H243" s="293" t="s">
        <v>1150</v>
      </c>
      <c r="I243" s="241" t="s">
        <v>1128</v>
      </c>
      <c r="J243" s="193" t="s">
        <v>1265</v>
      </c>
      <c r="K243" s="243">
        <v>540</v>
      </c>
      <c r="L243" s="243">
        <v>540</v>
      </c>
      <c r="M243" s="243">
        <f t="shared" si="5"/>
        <v>0</v>
      </c>
      <c r="N243" s="328">
        <v>-94</v>
      </c>
      <c r="O243" s="241" t="s">
        <v>1656</v>
      </c>
      <c r="P243" s="193" t="s">
        <v>1657</v>
      </c>
      <c r="Q243" s="186"/>
      <c r="R243" s="186" t="s">
        <v>700</v>
      </c>
      <c r="S243" s="242" t="s">
        <v>430</v>
      </c>
      <c r="T243" s="192" t="s">
        <v>701</v>
      </c>
      <c r="U243" s="164" t="s">
        <v>901</v>
      </c>
      <c r="V243" s="165"/>
      <c r="W243" s="166" t="s">
        <v>93</v>
      </c>
      <c r="X243" s="382">
        <v>214</v>
      </c>
      <c r="Y243" s="166" t="s">
        <v>93</v>
      </c>
      <c r="Z243" s="383"/>
      <c r="AA243" s="164"/>
      <c r="AB243" s="165"/>
      <c r="AC243" s="166" t="s">
        <v>93</v>
      </c>
      <c r="AD243" s="382"/>
      <c r="AE243" s="166" t="s">
        <v>93</v>
      </c>
      <c r="AF243" s="383"/>
      <c r="AG243" s="164"/>
      <c r="AH243" s="165"/>
      <c r="AI243" s="166" t="s">
        <v>93</v>
      </c>
      <c r="AJ243" s="382"/>
      <c r="AK243" s="166" t="s">
        <v>93</v>
      </c>
      <c r="AL243" s="383"/>
      <c r="AM243" s="191"/>
      <c r="AN243" s="171" t="s">
        <v>438</v>
      </c>
      <c r="AO243" s="189" t="s">
        <v>66</v>
      </c>
      <c r="AP243" s="189"/>
      <c r="AQ243" s="190"/>
    </row>
    <row r="244" spans="1:43" ht="56.25" x14ac:dyDescent="0.15">
      <c r="A244" s="282">
        <v>221</v>
      </c>
      <c r="B244" s="193" t="s">
        <v>725</v>
      </c>
      <c r="C244" s="193" t="s">
        <v>640</v>
      </c>
      <c r="D244" s="193" t="s">
        <v>420</v>
      </c>
      <c r="E244" s="243">
        <v>599.06899999999996</v>
      </c>
      <c r="F244" s="284">
        <v>610</v>
      </c>
      <c r="G244" s="243">
        <v>602</v>
      </c>
      <c r="H244" s="293" t="s">
        <v>1142</v>
      </c>
      <c r="I244" s="314" t="s">
        <v>47</v>
      </c>
      <c r="J244" s="296" t="s">
        <v>1219</v>
      </c>
      <c r="K244" s="243">
        <v>584.59500000000003</v>
      </c>
      <c r="L244" s="243">
        <v>513.702</v>
      </c>
      <c r="M244" s="243">
        <f t="shared" si="5"/>
        <v>-70.893000000000029</v>
      </c>
      <c r="N244" s="328">
        <v>0</v>
      </c>
      <c r="O244" s="241" t="s">
        <v>47</v>
      </c>
      <c r="P244" s="193" t="s">
        <v>1658</v>
      </c>
      <c r="Q244" s="186"/>
      <c r="R244" s="186" t="s">
        <v>700</v>
      </c>
      <c r="S244" s="242" t="s">
        <v>430</v>
      </c>
      <c r="T244" s="192" t="s">
        <v>701</v>
      </c>
      <c r="U244" s="164" t="s">
        <v>901</v>
      </c>
      <c r="V244" s="165"/>
      <c r="W244" s="166" t="s">
        <v>93</v>
      </c>
      <c r="X244" s="382">
        <v>215</v>
      </c>
      <c r="Y244" s="166" t="s">
        <v>93</v>
      </c>
      <c r="Z244" s="383"/>
      <c r="AA244" s="164"/>
      <c r="AB244" s="165"/>
      <c r="AC244" s="166" t="s">
        <v>93</v>
      </c>
      <c r="AD244" s="382"/>
      <c r="AE244" s="166" t="s">
        <v>93</v>
      </c>
      <c r="AF244" s="383"/>
      <c r="AG244" s="164"/>
      <c r="AH244" s="165"/>
      <c r="AI244" s="166" t="s">
        <v>93</v>
      </c>
      <c r="AJ244" s="382"/>
      <c r="AK244" s="166" t="s">
        <v>93</v>
      </c>
      <c r="AL244" s="383"/>
      <c r="AM244" s="191"/>
      <c r="AN244" s="171" t="s">
        <v>389</v>
      </c>
      <c r="AO244" s="189" t="s">
        <v>66</v>
      </c>
      <c r="AP244" s="189"/>
      <c r="AQ244" s="190"/>
    </row>
    <row r="245" spans="1:43" ht="56.25" x14ac:dyDescent="0.15">
      <c r="A245" s="282">
        <v>222</v>
      </c>
      <c r="B245" s="193" t="s">
        <v>726</v>
      </c>
      <c r="C245" s="193" t="s">
        <v>457</v>
      </c>
      <c r="D245" s="193" t="s">
        <v>420</v>
      </c>
      <c r="E245" s="243">
        <v>730.37800000000004</v>
      </c>
      <c r="F245" s="284">
        <v>730</v>
      </c>
      <c r="G245" s="243">
        <v>596</v>
      </c>
      <c r="H245" s="293" t="s">
        <v>1142</v>
      </c>
      <c r="I245" s="314" t="s">
        <v>47</v>
      </c>
      <c r="J245" s="296" t="s">
        <v>1220</v>
      </c>
      <c r="K245" s="243">
        <v>711.99199999999996</v>
      </c>
      <c r="L245" s="243">
        <v>678.346</v>
      </c>
      <c r="M245" s="243">
        <f t="shared" si="5"/>
        <v>-33.645999999999958</v>
      </c>
      <c r="N245" s="328">
        <v>0</v>
      </c>
      <c r="O245" s="241" t="s">
        <v>47</v>
      </c>
      <c r="P245" s="193" t="s">
        <v>1659</v>
      </c>
      <c r="Q245" s="186"/>
      <c r="R245" s="186" t="s">
        <v>700</v>
      </c>
      <c r="S245" s="242" t="s">
        <v>430</v>
      </c>
      <c r="T245" s="192" t="s">
        <v>701</v>
      </c>
      <c r="U245" s="164" t="s">
        <v>901</v>
      </c>
      <c r="V245" s="165"/>
      <c r="W245" s="166" t="s">
        <v>93</v>
      </c>
      <c r="X245" s="382">
        <v>216</v>
      </c>
      <c r="Y245" s="166" t="s">
        <v>93</v>
      </c>
      <c r="Z245" s="383"/>
      <c r="AA245" s="164"/>
      <c r="AB245" s="165"/>
      <c r="AC245" s="166" t="s">
        <v>93</v>
      </c>
      <c r="AD245" s="382"/>
      <c r="AE245" s="166" t="s">
        <v>93</v>
      </c>
      <c r="AF245" s="383"/>
      <c r="AG245" s="164"/>
      <c r="AH245" s="165"/>
      <c r="AI245" s="166" t="s">
        <v>93</v>
      </c>
      <c r="AJ245" s="382"/>
      <c r="AK245" s="166" t="s">
        <v>93</v>
      </c>
      <c r="AL245" s="383"/>
      <c r="AM245" s="191"/>
      <c r="AN245" s="171" t="s">
        <v>389</v>
      </c>
      <c r="AO245" s="189" t="s">
        <v>66</v>
      </c>
      <c r="AP245" s="189"/>
      <c r="AQ245" s="190"/>
    </row>
    <row r="246" spans="1:43" ht="33.75" x14ac:dyDescent="0.15">
      <c r="A246" s="282">
        <v>223</v>
      </c>
      <c r="B246" s="193" t="s">
        <v>727</v>
      </c>
      <c r="C246" s="193" t="s">
        <v>654</v>
      </c>
      <c r="D246" s="193" t="s">
        <v>420</v>
      </c>
      <c r="E246" s="243">
        <v>5.7439999999999998</v>
      </c>
      <c r="F246" s="284">
        <v>6</v>
      </c>
      <c r="G246" s="243">
        <v>5</v>
      </c>
      <c r="H246" s="293" t="s">
        <v>1197</v>
      </c>
      <c r="I246" s="239" t="s">
        <v>47</v>
      </c>
      <c r="J246" s="240" t="s">
        <v>1221</v>
      </c>
      <c r="K246" s="243">
        <v>5.7439999999999998</v>
      </c>
      <c r="L246" s="243">
        <v>5.7439999999999998</v>
      </c>
      <c r="M246" s="243">
        <f t="shared" si="5"/>
        <v>0</v>
      </c>
      <c r="N246" s="328">
        <v>0</v>
      </c>
      <c r="O246" s="241" t="s">
        <v>47</v>
      </c>
      <c r="P246" s="193" t="s">
        <v>1660</v>
      </c>
      <c r="Q246" s="186"/>
      <c r="R246" s="186" t="s">
        <v>700</v>
      </c>
      <c r="S246" s="242" t="s">
        <v>430</v>
      </c>
      <c r="T246" s="192" t="s">
        <v>735</v>
      </c>
      <c r="U246" s="164" t="s">
        <v>901</v>
      </c>
      <c r="V246" s="165"/>
      <c r="W246" s="166" t="s">
        <v>93</v>
      </c>
      <c r="X246" s="382">
        <v>217</v>
      </c>
      <c r="Y246" s="166" t="s">
        <v>93</v>
      </c>
      <c r="Z246" s="383"/>
      <c r="AA246" s="164"/>
      <c r="AB246" s="165"/>
      <c r="AC246" s="166" t="s">
        <v>93</v>
      </c>
      <c r="AD246" s="382"/>
      <c r="AE246" s="166" t="s">
        <v>93</v>
      </c>
      <c r="AF246" s="383"/>
      <c r="AG246" s="164"/>
      <c r="AH246" s="165"/>
      <c r="AI246" s="166" t="s">
        <v>93</v>
      </c>
      <c r="AJ246" s="382"/>
      <c r="AK246" s="166" t="s">
        <v>93</v>
      </c>
      <c r="AL246" s="383"/>
      <c r="AM246" s="191"/>
      <c r="AN246" s="171" t="s">
        <v>58</v>
      </c>
      <c r="AO246" s="189" t="s">
        <v>66</v>
      </c>
      <c r="AP246" s="189"/>
      <c r="AQ246" s="190"/>
    </row>
    <row r="247" spans="1:43" ht="33.75" x14ac:dyDescent="0.15">
      <c r="A247" s="282">
        <v>224</v>
      </c>
      <c r="B247" s="193" t="s">
        <v>728</v>
      </c>
      <c r="C247" s="193" t="s">
        <v>457</v>
      </c>
      <c r="D247" s="193" t="s">
        <v>420</v>
      </c>
      <c r="E247" s="243">
        <v>698.77099999999996</v>
      </c>
      <c r="F247" s="284">
        <v>12</v>
      </c>
      <c r="G247" s="243">
        <v>10</v>
      </c>
      <c r="H247" s="293" t="s">
        <v>1142</v>
      </c>
      <c r="I247" s="314" t="s">
        <v>47</v>
      </c>
      <c r="J247" s="296" t="s">
        <v>1252</v>
      </c>
      <c r="K247" s="243">
        <v>35</v>
      </c>
      <c r="L247" s="243">
        <v>30</v>
      </c>
      <c r="M247" s="243">
        <f t="shared" si="5"/>
        <v>-5</v>
      </c>
      <c r="N247" s="328">
        <v>0</v>
      </c>
      <c r="O247" s="241" t="s">
        <v>47</v>
      </c>
      <c r="P247" s="193" t="s">
        <v>1661</v>
      </c>
      <c r="Q247" s="186"/>
      <c r="R247" s="186" t="s">
        <v>700</v>
      </c>
      <c r="S247" s="242" t="s">
        <v>430</v>
      </c>
      <c r="T247" s="192" t="s">
        <v>735</v>
      </c>
      <c r="U247" s="164" t="s">
        <v>901</v>
      </c>
      <c r="V247" s="165"/>
      <c r="W247" s="166" t="s">
        <v>93</v>
      </c>
      <c r="X247" s="382">
        <v>218</v>
      </c>
      <c r="Y247" s="166" t="s">
        <v>93</v>
      </c>
      <c r="Z247" s="383"/>
      <c r="AA247" s="164"/>
      <c r="AB247" s="165"/>
      <c r="AC247" s="166" t="s">
        <v>93</v>
      </c>
      <c r="AD247" s="382"/>
      <c r="AE247" s="166" t="s">
        <v>93</v>
      </c>
      <c r="AF247" s="383"/>
      <c r="AG247" s="164"/>
      <c r="AH247" s="165"/>
      <c r="AI247" s="166" t="s">
        <v>93</v>
      </c>
      <c r="AJ247" s="382"/>
      <c r="AK247" s="166" t="s">
        <v>93</v>
      </c>
      <c r="AL247" s="383"/>
      <c r="AM247" s="191"/>
      <c r="AN247" s="171" t="s">
        <v>389</v>
      </c>
      <c r="AO247" s="189" t="s">
        <v>66</v>
      </c>
      <c r="AP247" s="189"/>
      <c r="AQ247" s="190"/>
    </row>
    <row r="248" spans="1:43" ht="33.75" x14ac:dyDescent="0.15">
      <c r="A248" s="282">
        <v>225</v>
      </c>
      <c r="B248" s="193" t="s">
        <v>729</v>
      </c>
      <c r="C248" s="193" t="s">
        <v>439</v>
      </c>
      <c r="D248" s="193" t="s">
        <v>420</v>
      </c>
      <c r="E248" s="243">
        <v>31.481999999999999</v>
      </c>
      <c r="F248" s="284">
        <v>38</v>
      </c>
      <c r="G248" s="243">
        <v>32</v>
      </c>
      <c r="H248" s="293" t="s">
        <v>1142</v>
      </c>
      <c r="I248" s="241" t="s">
        <v>47</v>
      </c>
      <c r="J248" s="193" t="s">
        <v>1253</v>
      </c>
      <c r="K248" s="243">
        <v>25.146999999999998</v>
      </c>
      <c r="L248" s="243">
        <v>25.146999999999998</v>
      </c>
      <c r="M248" s="243">
        <f t="shared" si="5"/>
        <v>0</v>
      </c>
      <c r="N248" s="328">
        <v>0</v>
      </c>
      <c r="O248" s="241" t="s">
        <v>47</v>
      </c>
      <c r="P248" s="193" t="s">
        <v>1662</v>
      </c>
      <c r="Q248" s="186"/>
      <c r="R248" s="186" t="s">
        <v>700</v>
      </c>
      <c r="S248" s="242" t="s">
        <v>430</v>
      </c>
      <c r="T248" s="192" t="s">
        <v>735</v>
      </c>
      <c r="U248" s="164" t="s">
        <v>901</v>
      </c>
      <c r="V248" s="165"/>
      <c r="W248" s="166" t="s">
        <v>93</v>
      </c>
      <c r="X248" s="382">
        <v>219</v>
      </c>
      <c r="Y248" s="166" t="s">
        <v>93</v>
      </c>
      <c r="Z248" s="383"/>
      <c r="AA248" s="164"/>
      <c r="AB248" s="165"/>
      <c r="AC248" s="166" t="s">
        <v>93</v>
      </c>
      <c r="AD248" s="382"/>
      <c r="AE248" s="166" t="s">
        <v>93</v>
      </c>
      <c r="AF248" s="383"/>
      <c r="AG248" s="164"/>
      <c r="AH248" s="165"/>
      <c r="AI248" s="166" t="s">
        <v>93</v>
      </c>
      <c r="AJ248" s="382"/>
      <c r="AK248" s="166" t="s">
        <v>93</v>
      </c>
      <c r="AL248" s="383"/>
      <c r="AM248" s="191"/>
      <c r="AN248" s="171" t="s">
        <v>389</v>
      </c>
      <c r="AO248" s="189" t="s">
        <v>62</v>
      </c>
      <c r="AP248" s="189" t="s">
        <v>66</v>
      </c>
      <c r="AQ248" s="190"/>
    </row>
    <row r="249" spans="1:43" ht="45" x14ac:dyDescent="0.15">
      <c r="A249" s="282">
        <v>226</v>
      </c>
      <c r="B249" s="193" t="s">
        <v>730</v>
      </c>
      <c r="C249" s="193" t="s">
        <v>522</v>
      </c>
      <c r="D249" s="193" t="s">
        <v>420</v>
      </c>
      <c r="E249" s="243">
        <v>29.451000000000001</v>
      </c>
      <c r="F249" s="284">
        <v>29</v>
      </c>
      <c r="G249" s="243">
        <v>19</v>
      </c>
      <c r="H249" s="293" t="s">
        <v>1142</v>
      </c>
      <c r="I249" s="241" t="s">
        <v>47</v>
      </c>
      <c r="J249" s="193" t="s">
        <v>1254</v>
      </c>
      <c r="K249" s="243">
        <v>29.451000000000001</v>
      </c>
      <c r="L249" s="243">
        <v>29.451000000000001</v>
      </c>
      <c r="M249" s="243">
        <f t="shared" si="5"/>
        <v>0</v>
      </c>
      <c r="N249" s="328">
        <v>0</v>
      </c>
      <c r="O249" s="241" t="s">
        <v>47</v>
      </c>
      <c r="P249" s="193" t="s">
        <v>1663</v>
      </c>
      <c r="Q249" s="186"/>
      <c r="R249" s="186" t="s">
        <v>700</v>
      </c>
      <c r="S249" s="242" t="s">
        <v>430</v>
      </c>
      <c r="T249" s="192" t="s">
        <v>719</v>
      </c>
      <c r="U249" s="164" t="s">
        <v>901</v>
      </c>
      <c r="V249" s="165"/>
      <c r="W249" s="166" t="s">
        <v>93</v>
      </c>
      <c r="X249" s="382">
        <v>220</v>
      </c>
      <c r="Y249" s="166" t="s">
        <v>93</v>
      </c>
      <c r="Z249" s="383"/>
      <c r="AA249" s="164"/>
      <c r="AB249" s="165"/>
      <c r="AC249" s="166" t="s">
        <v>93</v>
      </c>
      <c r="AD249" s="382"/>
      <c r="AE249" s="166" t="s">
        <v>93</v>
      </c>
      <c r="AF249" s="383"/>
      <c r="AG249" s="164"/>
      <c r="AH249" s="165"/>
      <c r="AI249" s="166" t="s">
        <v>93</v>
      </c>
      <c r="AJ249" s="382"/>
      <c r="AK249" s="166" t="s">
        <v>93</v>
      </c>
      <c r="AL249" s="383"/>
      <c r="AM249" s="191"/>
      <c r="AN249" s="171" t="s">
        <v>389</v>
      </c>
      <c r="AO249" s="189" t="s">
        <v>66</v>
      </c>
      <c r="AP249" s="189"/>
      <c r="AQ249" s="190"/>
    </row>
    <row r="250" spans="1:43" ht="33.75" x14ac:dyDescent="0.15">
      <c r="A250" s="282">
        <v>227</v>
      </c>
      <c r="B250" s="193" t="s">
        <v>731</v>
      </c>
      <c r="C250" s="193" t="s">
        <v>539</v>
      </c>
      <c r="D250" s="193" t="s">
        <v>420</v>
      </c>
      <c r="E250" s="243">
        <v>263.43099999999998</v>
      </c>
      <c r="F250" s="284">
        <v>263</v>
      </c>
      <c r="G250" s="243">
        <v>261</v>
      </c>
      <c r="H250" s="293" t="s">
        <v>1142</v>
      </c>
      <c r="I250" s="241" t="s">
        <v>47</v>
      </c>
      <c r="J250" s="193" t="s">
        <v>1256</v>
      </c>
      <c r="K250" s="243">
        <v>251.268</v>
      </c>
      <c r="L250" s="243">
        <v>270.798</v>
      </c>
      <c r="M250" s="243">
        <f t="shared" si="5"/>
        <v>19.53</v>
      </c>
      <c r="N250" s="328">
        <v>0</v>
      </c>
      <c r="O250" s="241" t="s">
        <v>47</v>
      </c>
      <c r="P250" s="193" t="s">
        <v>1664</v>
      </c>
      <c r="Q250" s="186"/>
      <c r="R250" s="186" t="s">
        <v>700</v>
      </c>
      <c r="S250" s="242" t="s">
        <v>430</v>
      </c>
      <c r="T250" s="192" t="s">
        <v>736</v>
      </c>
      <c r="U250" s="164" t="s">
        <v>901</v>
      </c>
      <c r="V250" s="165"/>
      <c r="W250" s="166" t="s">
        <v>93</v>
      </c>
      <c r="X250" s="382">
        <v>221</v>
      </c>
      <c r="Y250" s="166" t="s">
        <v>93</v>
      </c>
      <c r="Z250" s="383"/>
      <c r="AA250" s="164"/>
      <c r="AB250" s="165"/>
      <c r="AC250" s="166" t="s">
        <v>93</v>
      </c>
      <c r="AD250" s="382"/>
      <c r="AE250" s="166" t="s">
        <v>93</v>
      </c>
      <c r="AF250" s="383"/>
      <c r="AG250" s="164"/>
      <c r="AH250" s="165"/>
      <c r="AI250" s="166" t="s">
        <v>93</v>
      </c>
      <c r="AJ250" s="382"/>
      <c r="AK250" s="166" t="s">
        <v>93</v>
      </c>
      <c r="AL250" s="383"/>
      <c r="AM250" s="191"/>
      <c r="AN250" s="171" t="s">
        <v>902</v>
      </c>
      <c r="AO250" s="189" t="s">
        <v>66</v>
      </c>
      <c r="AP250" s="189"/>
      <c r="AQ250" s="190"/>
    </row>
    <row r="251" spans="1:43" ht="56.25" x14ac:dyDescent="0.15">
      <c r="A251" s="282">
        <v>228</v>
      </c>
      <c r="B251" s="193" t="s">
        <v>737</v>
      </c>
      <c r="C251" s="193" t="s">
        <v>599</v>
      </c>
      <c r="D251" s="193" t="s">
        <v>420</v>
      </c>
      <c r="E251" s="243">
        <v>50.456000000000003</v>
      </c>
      <c r="F251" s="284">
        <v>50</v>
      </c>
      <c r="G251" s="243">
        <v>39</v>
      </c>
      <c r="H251" s="293" t="s">
        <v>1142</v>
      </c>
      <c r="I251" s="314" t="s">
        <v>47</v>
      </c>
      <c r="J251" s="296" t="s">
        <v>1255</v>
      </c>
      <c r="K251" s="243">
        <v>47.456000000000003</v>
      </c>
      <c r="L251" s="243">
        <v>67.045000000000002</v>
      </c>
      <c r="M251" s="243">
        <f t="shared" si="5"/>
        <v>19.588999999999999</v>
      </c>
      <c r="N251" s="328">
        <v>0</v>
      </c>
      <c r="O251" s="241" t="s">
        <v>47</v>
      </c>
      <c r="P251" s="193" t="s">
        <v>1665</v>
      </c>
      <c r="Q251" s="186"/>
      <c r="R251" s="186" t="s">
        <v>700</v>
      </c>
      <c r="S251" s="242" t="s">
        <v>430</v>
      </c>
      <c r="T251" s="192" t="s">
        <v>701</v>
      </c>
      <c r="U251" s="164" t="s">
        <v>901</v>
      </c>
      <c r="V251" s="165"/>
      <c r="W251" s="166" t="s">
        <v>93</v>
      </c>
      <c r="X251" s="382">
        <v>222</v>
      </c>
      <c r="Y251" s="166" t="s">
        <v>93</v>
      </c>
      <c r="Z251" s="383"/>
      <c r="AA251" s="164"/>
      <c r="AB251" s="165"/>
      <c r="AC251" s="166" t="s">
        <v>93</v>
      </c>
      <c r="AD251" s="382"/>
      <c r="AE251" s="166" t="s">
        <v>93</v>
      </c>
      <c r="AF251" s="383"/>
      <c r="AG251" s="164"/>
      <c r="AH251" s="165"/>
      <c r="AI251" s="166" t="s">
        <v>93</v>
      </c>
      <c r="AJ251" s="382"/>
      <c r="AK251" s="166" t="s">
        <v>93</v>
      </c>
      <c r="AL251" s="383"/>
      <c r="AM251" s="191"/>
      <c r="AN251" s="171" t="s">
        <v>389</v>
      </c>
      <c r="AO251" s="189" t="s">
        <v>66</v>
      </c>
      <c r="AP251" s="189"/>
      <c r="AQ251" s="190"/>
    </row>
    <row r="252" spans="1:43" ht="33.75" x14ac:dyDescent="0.15">
      <c r="A252" s="282">
        <v>229</v>
      </c>
      <c r="B252" s="193" t="s">
        <v>738</v>
      </c>
      <c r="C252" s="193" t="s">
        <v>539</v>
      </c>
      <c r="D252" s="193" t="s">
        <v>420</v>
      </c>
      <c r="E252" s="243">
        <v>16.856999999999999</v>
      </c>
      <c r="F252" s="284">
        <v>2</v>
      </c>
      <c r="G252" s="243">
        <v>0</v>
      </c>
      <c r="H252" s="293" t="s">
        <v>1142</v>
      </c>
      <c r="I252" s="314" t="s">
        <v>21</v>
      </c>
      <c r="J252" s="296" t="s">
        <v>1259</v>
      </c>
      <c r="K252" s="243">
        <v>16.704000000000001</v>
      </c>
      <c r="L252" s="243">
        <v>16.704000000000001</v>
      </c>
      <c r="M252" s="243">
        <f t="shared" si="5"/>
        <v>0</v>
      </c>
      <c r="N252" s="328">
        <v>0</v>
      </c>
      <c r="O252" s="241" t="s">
        <v>47</v>
      </c>
      <c r="P252" s="193" t="s">
        <v>1666</v>
      </c>
      <c r="Q252" s="186"/>
      <c r="R252" s="186" t="s">
        <v>700</v>
      </c>
      <c r="S252" s="242" t="s">
        <v>430</v>
      </c>
      <c r="T252" s="192" t="s">
        <v>701</v>
      </c>
      <c r="U252" s="164" t="s">
        <v>901</v>
      </c>
      <c r="V252" s="165"/>
      <c r="W252" s="166" t="s">
        <v>93</v>
      </c>
      <c r="X252" s="382">
        <v>223</v>
      </c>
      <c r="Y252" s="166" t="s">
        <v>93</v>
      </c>
      <c r="Z252" s="383"/>
      <c r="AA252" s="164"/>
      <c r="AB252" s="165"/>
      <c r="AC252" s="166" t="s">
        <v>93</v>
      </c>
      <c r="AD252" s="382"/>
      <c r="AE252" s="166" t="s">
        <v>93</v>
      </c>
      <c r="AF252" s="383"/>
      <c r="AG252" s="164"/>
      <c r="AH252" s="165"/>
      <c r="AI252" s="166" t="s">
        <v>93</v>
      </c>
      <c r="AJ252" s="382"/>
      <c r="AK252" s="166" t="s">
        <v>93</v>
      </c>
      <c r="AL252" s="383"/>
      <c r="AM252" s="191"/>
      <c r="AN252" s="171" t="s">
        <v>438</v>
      </c>
      <c r="AO252" s="189" t="s">
        <v>66</v>
      </c>
      <c r="AP252" s="189"/>
      <c r="AQ252" s="190"/>
    </row>
    <row r="253" spans="1:43" ht="111" customHeight="1" x14ac:dyDescent="0.15">
      <c r="A253" s="282">
        <v>230</v>
      </c>
      <c r="B253" s="193" t="s">
        <v>739</v>
      </c>
      <c r="C253" s="193" t="s">
        <v>419</v>
      </c>
      <c r="D253" s="193" t="s">
        <v>420</v>
      </c>
      <c r="E253" s="243">
        <v>44.372999999999998</v>
      </c>
      <c r="F253" s="284">
        <v>44</v>
      </c>
      <c r="G253" s="243">
        <v>51</v>
      </c>
      <c r="H253" s="322" t="s">
        <v>1399</v>
      </c>
      <c r="I253" s="239" t="s">
        <v>47</v>
      </c>
      <c r="J253" s="240" t="s">
        <v>1408</v>
      </c>
      <c r="K253" s="243">
        <v>40.789000000000001</v>
      </c>
      <c r="L253" s="243">
        <v>40.789000000000001</v>
      </c>
      <c r="M253" s="243">
        <f t="shared" si="5"/>
        <v>0</v>
      </c>
      <c r="N253" s="328">
        <v>0</v>
      </c>
      <c r="O253" s="241" t="s">
        <v>47</v>
      </c>
      <c r="P253" s="193" t="s">
        <v>1667</v>
      </c>
      <c r="Q253" s="186"/>
      <c r="R253" s="186" t="s">
        <v>700</v>
      </c>
      <c r="S253" s="242" t="s">
        <v>430</v>
      </c>
      <c r="T253" s="192" t="s">
        <v>701</v>
      </c>
      <c r="U253" s="164" t="s">
        <v>901</v>
      </c>
      <c r="V253" s="165"/>
      <c r="W253" s="166" t="s">
        <v>93</v>
      </c>
      <c r="X253" s="382">
        <v>224</v>
      </c>
      <c r="Y253" s="166" t="s">
        <v>93</v>
      </c>
      <c r="Z253" s="383"/>
      <c r="AA253" s="164"/>
      <c r="AB253" s="165"/>
      <c r="AC253" s="166" t="s">
        <v>93</v>
      </c>
      <c r="AD253" s="382"/>
      <c r="AE253" s="166" t="s">
        <v>93</v>
      </c>
      <c r="AF253" s="383"/>
      <c r="AG253" s="164"/>
      <c r="AH253" s="165"/>
      <c r="AI253" s="166" t="s">
        <v>93</v>
      </c>
      <c r="AJ253" s="382"/>
      <c r="AK253" s="166" t="s">
        <v>93</v>
      </c>
      <c r="AL253" s="383"/>
      <c r="AM253" s="191"/>
      <c r="AN253" s="171" t="s">
        <v>58</v>
      </c>
      <c r="AO253" s="189" t="s">
        <v>66</v>
      </c>
      <c r="AP253" s="189"/>
      <c r="AQ253" s="190"/>
    </row>
    <row r="254" spans="1:43" ht="43.15" customHeight="1" x14ac:dyDescent="0.15">
      <c r="A254" s="387">
        <v>231</v>
      </c>
      <c r="B254" s="411" t="s">
        <v>740</v>
      </c>
      <c r="C254" s="411" t="s">
        <v>549</v>
      </c>
      <c r="D254" s="411" t="s">
        <v>420</v>
      </c>
      <c r="E254" s="243">
        <v>513.471</v>
      </c>
      <c r="F254" s="284">
        <v>506</v>
      </c>
      <c r="G254" s="243">
        <v>481</v>
      </c>
      <c r="H254" s="403" t="s">
        <v>1142</v>
      </c>
      <c r="I254" s="405" t="s">
        <v>47</v>
      </c>
      <c r="J254" s="407" t="s">
        <v>1257</v>
      </c>
      <c r="K254" s="243">
        <v>533.67700000000002</v>
      </c>
      <c r="L254" s="243">
        <v>614</v>
      </c>
      <c r="M254" s="243">
        <f t="shared" si="5"/>
        <v>80.322999999999979</v>
      </c>
      <c r="N254" s="328">
        <v>0</v>
      </c>
      <c r="O254" s="409" t="s">
        <v>47</v>
      </c>
      <c r="P254" s="411" t="s">
        <v>1668</v>
      </c>
      <c r="Q254" s="186"/>
      <c r="R254" s="186" t="s">
        <v>700</v>
      </c>
      <c r="S254" s="242" t="s">
        <v>430</v>
      </c>
      <c r="T254" s="192" t="s">
        <v>701</v>
      </c>
      <c r="U254" s="164" t="s">
        <v>901</v>
      </c>
      <c r="V254" s="165"/>
      <c r="W254" s="166" t="s">
        <v>93</v>
      </c>
      <c r="X254" s="382">
        <v>225</v>
      </c>
      <c r="Y254" s="166" t="s">
        <v>93</v>
      </c>
      <c r="Z254" s="383"/>
      <c r="AA254" s="164"/>
      <c r="AB254" s="165"/>
      <c r="AC254" s="166" t="s">
        <v>93</v>
      </c>
      <c r="AD254" s="382"/>
      <c r="AE254" s="166" t="s">
        <v>93</v>
      </c>
      <c r="AF254" s="383"/>
      <c r="AG254" s="164"/>
      <c r="AH254" s="165"/>
      <c r="AI254" s="166" t="s">
        <v>93</v>
      </c>
      <c r="AJ254" s="382"/>
      <c r="AK254" s="166" t="s">
        <v>93</v>
      </c>
      <c r="AL254" s="383"/>
      <c r="AM254" s="191"/>
      <c r="AN254" s="171" t="s">
        <v>437</v>
      </c>
      <c r="AO254" s="189" t="s">
        <v>66</v>
      </c>
      <c r="AP254" s="189"/>
      <c r="AQ254" s="190"/>
    </row>
    <row r="255" spans="1:43" ht="48" customHeight="1" x14ac:dyDescent="0.15">
      <c r="A255" s="388"/>
      <c r="B255" s="412"/>
      <c r="C255" s="412"/>
      <c r="D255" s="412"/>
      <c r="E255" s="243">
        <v>241.65600000000001</v>
      </c>
      <c r="F255" s="284">
        <v>242</v>
      </c>
      <c r="G255" s="243">
        <v>235</v>
      </c>
      <c r="H255" s="404"/>
      <c r="I255" s="406"/>
      <c r="J255" s="408"/>
      <c r="K255" s="243">
        <v>235.922</v>
      </c>
      <c r="L255" s="243">
        <v>246</v>
      </c>
      <c r="M255" s="243">
        <f t="shared" si="5"/>
        <v>10.078000000000003</v>
      </c>
      <c r="N255" s="328">
        <v>0</v>
      </c>
      <c r="O255" s="410"/>
      <c r="P255" s="412"/>
      <c r="Q255" s="186"/>
      <c r="R255" s="186" t="s">
        <v>700</v>
      </c>
      <c r="S255" s="242" t="s">
        <v>430</v>
      </c>
      <c r="T255" s="192" t="s">
        <v>719</v>
      </c>
      <c r="U255" s="164"/>
      <c r="V255" s="165"/>
      <c r="W255" s="166" t="s">
        <v>93</v>
      </c>
      <c r="X255" s="382"/>
      <c r="Y255" s="166" t="s">
        <v>93</v>
      </c>
      <c r="Z255" s="383"/>
      <c r="AA255" s="164"/>
      <c r="AB255" s="165"/>
      <c r="AC255" s="166" t="s">
        <v>93</v>
      </c>
      <c r="AD255" s="382"/>
      <c r="AE255" s="166" t="s">
        <v>93</v>
      </c>
      <c r="AF255" s="383"/>
      <c r="AG255" s="164"/>
      <c r="AH255" s="165"/>
      <c r="AI255" s="166" t="s">
        <v>93</v>
      </c>
      <c r="AJ255" s="382"/>
      <c r="AK255" s="166" t="s">
        <v>93</v>
      </c>
      <c r="AL255" s="383"/>
      <c r="AM255" s="191"/>
      <c r="AN255" s="171" t="str">
        <f>AN254</f>
        <v>令和元年度対象</v>
      </c>
      <c r="AO255" s="189" t="str">
        <f>AO254</f>
        <v>○</v>
      </c>
      <c r="AP255" s="189"/>
      <c r="AQ255" s="190"/>
    </row>
    <row r="256" spans="1:43" ht="56.25" x14ac:dyDescent="0.15">
      <c r="A256" s="282">
        <v>232</v>
      </c>
      <c r="B256" s="193" t="s">
        <v>741</v>
      </c>
      <c r="C256" s="193" t="s">
        <v>424</v>
      </c>
      <c r="D256" s="193" t="s">
        <v>420</v>
      </c>
      <c r="E256" s="243">
        <v>269.12900000000002</v>
      </c>
      <c r="F256" s="284">
        <v>256</v>
      </c>
      <c r="G256" s="243">
        <v>224</v>
      </c>
      <c r="H256" s="293" t="s">
        <v>1142</v>
      </c>
      <c r="I256" s="241" t="s">
        <v>47</v>
      </c>
      <c r="J256" s="296" t="s">
        <v>1258</v>
      </c>
      <c r="K256" s="243">
        <v>230.904</v>
      </c>
      <c r="L256" s="243">
        <v>210.804</v>
      </c>
      <c r="M256" s="243">
        <f t="shared" si="5"/>
        <v>-20.099999999999994</v>
      </c>
      <c r="N256" s="328">
        <v>0</v>
      </c>
      <c r="O256" s="241" t="s">
        <v>47</v>
      </c>
      <c r="P256" s="193" t="s">
        <v>1669</v>
      </c>
      <c r="Q256" s="186"/>
      <c r="R256" s="186" t="s">
        <v>700</v>
      </c>
      <c r="S256" s="242" t="s">
        <v>430</v>
      </c>
      <c r="T256" s="192" t="s">
        <v>701</v>
      </c>
      <c r="U256" s="164" t="s">
        <v>901</v>
      </c>
      <c r="V256" s="165"/>
      <c r="W256" s="166" t="s">
        <v>93</v>
      </c>
      <c r="X256" s="382">
        <v>226</v>
      </c>
      <c r="Y256" s="166" t="s">
        <v>93</v>
      </c>
      <c r="Z256" s="383"/>
      <c r="AA256" s="164"/>
      <c r="AB256" s="165"/>
      <c r="AC256" s="166" t="s">
        <v>93</v>
      </c>
      <c r="AD256" s="382"/>
      <c r="AE256" s="166" t="s">
        <v>93</v>
      </c>
      <c r="AF256" s="383"/>
      <c r="AG256" s="164"/>
      <c r="AH256" s="165"/>
      <c r="AI256" s="166" t="s">
        <v>93</v>
      </c>
      <c r="AJ256" s="382"/>
      <c r="AK256" s="166" t="s">
        <v>93</v>
      </c>
      <c r="AL256" s="383"/>
      <c r="AM256" s="191"/>
      <c r="AN256" s="171" t="s">
        <v>437</v>
      </c>
      <c r="AO256" s="189" t="s">
        <v>66</v>
      </c>
      <c r="AP256" s="189"/>
      <c r="AQ256" s="190"/>
    </row>
    <row r="257" spans="1:44" ht="78.75" x14ac:dyDescent="0.15">
      <c r="A257" s="282">
        <v>233</v>
      </c>
      <c r="B257" s="193" t="s">
        <v>742</v>
      </c>
      <c r="C257" s="193" t="s">
        <v>640</v>
      </c>
      <c r="D257" s="193" t="s">
        <v>420</v>
      </c>
      <c r="E257" s="243">
        <v>154.90700000000001</v>
      </c>
      <c r="F257" s="284">
        <v>155</v>
      </c>
      <c r="G257" s="243">
        <v>134</v>
      </c>
      <c r="H257" s="293" t="s">
        <v>1142</v>
      </c>
      <c r="I257" s="241" t="s">
        <v>47</v>
      </c>
      <c r="J257" s="193" t="s">
        <v>1260</v>
      </c>
      <c r="K257" s="243">
        <v>131.756</v>
      </c>
      <c r="L257" s="243">
        <v>124.69</v>
      </c>
      <c r="M257" s="243">
        <f t="shared" si="5"/>
        <v>-7.0660000000000025</v>
      </c>
      <c r="N257" s="328">
        <v>0</v>
      </c>
      <c r="O257" s="241" t="s">
        <v>47</v>
      </c>
      <c r="P257" s="193" t="s">
        <v>1670</v>
      </c>
      <c r="Q257" s="186"/>
      <c r="R257" s="186" t="s">
        <v>700</v>
      </c>
      <c r="S257" s="242" t="s">
        <v>430</v>
      </c>
      <c r="T257" s="192" t="s">
        <v>701</v>
      </c>
      <c r="U257" s="164" t="s">
        <v>901</v>
      </c>
      <c r="V257" s="165"/>
      <c r="W257" s="166" t="s">
        <v>93</v>
      </c>
      <c r="X257" s="382">
        <v>227</v>
      </c>
      <c r="Y257" s="166" t="s">
        <v>93</v>
      </c>
      <c r="Z257" s="383"/>
      <c r="AA257" s="164"/>
      <c r="AB257" s="165"/>
      <c r="AC257" s="166" t="s">
        <v>93</v>
      </c>
      <c r="AD257" s="382"/>
      <c r="AE257" s="166" t="s">
        <v>93</v>
      </c>
      <c r="AF257" s="383"/>
      <c r="AG257" s="164"/>
      <c r="AH257" s="165"/>
      <c r="AI257" s="166" t="s">
        <v>93</v>
      </c>
      <c r="AJ257" s="382"/>
      <c r="AK257" s="166" t="s">
        <v>93</v>
      </c>
      <c r="AL257" s="383"/>
      <c r="AM257" s="191"/>
      <c r="AN257" s="171" t="s">
        <v>902</v>
      </c>
      <c r="AO257" s="189" t="s">
        <v>66</v>
      </c>
      <c r="AP257" s="189"/>
      <c r="AQ257" s="190"/>
    </row>
    <row r="258" spans="1:44" ht="56.25" x14ac:dyDescent="0.15">
      <c r="A258" s="282">
        <v>234</v>
      </c>
      <c r="B258" s="193" t="s">
        <v>743</v>
      </c>
      <c r="C258" s="193" t="s">
        <v>424</v>
      </c>
      <c r="D258" s="193" t="s">
        <v>420</v>
      </c>
      <c r="E258" s="243">
        <v>17.071999999999999</v>
      </c>
      <c r="F258" s="284">
        <v>17</v>
      </c>
      <c r="G258" s="243">
        <v>12</v>
      </c>
      <c r="H258" s="293" t="s">
        <v>1142</v>
      </c>
      <c r="I258" s="314" t="s">
        <v>47</v>
      </c>
      <c r="J258" s="296" t="s">
        <v>1261</v>
      </c>
      <c r="K258" s="243">
        <v>17.071999999999999</v>
      </c>
      <c r="L258" s="243">
        <v>15.861000000000001</v>
      </c>
      <c r="M258" s="243">
        <f t="shared" si="5"/>
        <v>-1.2109999999999985</v>
      </c>
      <c r="N258" s="328">
        <v>0</v>
      </c>
      <c r="O258" s="241" t="s">
        <v>47</v>
      </c>
      <c r="P258" s="193" t="s">
        <v>1671</v>
      </c>
      <c r="Q258" s="186"/>
      <c r="R258" s="186" t="s">
        <v>700</v>
      </c>
      <c r="S258" s="242" t="s">
        <v>430</v>
      </c>
      <c r="T258" s="192" t="s">
        <v>701</v>
      </c>
      <c r="U258" s="164" t="s">
        <v>901</v>
      </c>
      <c r="V258" s="165"/>
      <c r="W258" s="166" t="s">
        <v>93</v>
      </c>
      <c r="X258" s="382">
        <v>228</v>
      </c>
      <c r="Y258" s="166" t="s">
        <v>93</v>
      </c>
      <c r="Z258" s="383"/>
      <c r="AA258" s="164"/>
      <c r="AB258" s="165"/>
      <c r="AC258" s="166" t="s">
        <v>93</v>
      </c>
      <c r="AD258" s="382"/>
      <c r="AE258" s="166" t="s">
        <v>93</v>
      </c>
      <c r="AF258" s="383"/>
      <c r="AG258" s="164"/>
      <c r="AH258" s="165"/>
      <c r="AI258" s="166" t="s">
        <v>93</v>
      </c>
      <c r="AJ258" s="382"/>
      <c r="AK258" s="166" t="s">
        <v>93</v>
      </c>
      <c r="AL258" s="383"/>
      <c r="AM258" s="191"/>
      <c r="AN258" s="171" t="s">
        <v>438</v>
      </c>
      <c r="AO258" s="189" t="s">
        <v>66</v>
      </c>
      <c r="AP258" s="189"/>
      <c r="AQ258" s="190"/>
    </row>
    <row r="259" spans="1:44" ht="140.25" customHeight="1" x14ac:dyDescent="0.15">
      <c r="A259" s="282">
        <v>235</v>
      </c>
      <c r="B259" s="193" t="s">
        <v>744</v>
      </c>
      <c r="C259" s="193" t="s">
        <v>422</v>
      </c>
      <c r="D259" s="193" t="s">
        <v>420</v>
      </c>
      <c r="E259" s="243">
        <v>4700</v>
      </c>
      <c r="F259" s="284">
        <v>2633</v>
      </c>
      <c r="G259" s="243">
        <v>2057</v>
      </c>
      <c r="H259" s="293" t="s">
        <v>1142</v>
      </c>
      <c r="I259" s="241" t="s">
        <v>47</v>
      </c>
      <c r="J259" s="193" t="s">
        <v>1262</v>
      </c>
      <c r="K259" s="243">
        <v>100</v>
      </c>
      <c r="L259" s="243">
        <v>2700</v>
      </c>
      <c r="M259" s="243">
        <f t="shared" si="5"/>
        <v>2600</v>
      </c>
      <c r="N259" s="328">
        <v>0</v>
      </c>
      <c r="O259" s="241" t="s">
        <v>47</v>
      </c>
      <c r="P259" s="193" t="s">
        <v>1672</v>
      </c>
      <c r="Q259" s="186" t="s">
        <v>1694</v>
      </c>
      <c r="R259" s="186" t="s">
        <v>700</v>
      </c>
      <c r="S259" s="242" t="s">
        <v>430</v>
      </c>
      <c r="T259" s="192" t="s">
        <v>701</v>
      </c>
      <c r="U259" s="164" t="s">
        <v>901</v>
      </c>
      <c r="V259" s="165"/>
      <c r="W259" s="166" t="s">
        <v>93</v>
      </c>
      <c r="X259" s="382">
        <v>229</v>
      </c>
      <c r="Y259" s="166" t="s">
        <v>93</v>
      </c>
      <c r="Z259" s="383"/>
      <c r="AA259" s="164"/>
      <c r="AB259" s="165"/>
      <c r="AC259" s="166" t="s">
        <v>93</v>
      </c>
      <c r="AD259" s="382"/>
      <c r="AE259" s="166" t="s">
        <v>93</v>
      </c>
      <c r="AF259" s="383"/>
      <c r="AG259" s="164"/>
      <c r="AH259" s="165"/>
      <c r="AI259" s="166" t="s">
        <v>93</v>
      </c>
      <c r="AJ259" s="382"/>
      <c r="AK259" s="166" t="s">
        <v>93</v>
      </c>
      <c r="AL259" s="383"/>
      <c r="AM259" s="191"/>
      <c r="AN259" s="171" t="s">
        <v>902</v>
      </c>
      <c r="AO259" s="189"/>
      <c r="AP259" s="189" t="s">
        <v>66</v>
      </c>
      <c r="AQ259" s="190"/>
    </row>
    <row r="260" spans="1:44" ht="129.75" customHeight="1" x14ac:dyDescent="0.15">
      <c r="A260" s="387">
        <v>236</v>
      </c>
      <c r="B260" s="411" t="s">
        <v>745</v>
      </c>
      <c r="C260" s="411" t="s">
        <v>654</v>
      </c>
      <c r="D260" s="411" t="s">
        <v>420</v>
      </c>
      <c r="E260" s="243">
        <v>194.9</v>
      </c>
      <c r="F260" s="284">
        <v>358</v>
      </c>
      <c r="G260" s="243">
        <v>310</v>
      </c>
      <c r="H260" s="422" t="s">
        <v>1472</v>
      </c>
      <c r="I260" s="414" t="s">
        <v>1128</v>
      </c>
      <c r="J260" s="416" t="s">
        <v>1496</v>
      </c>
      <c r="K260" s="243">
        <v>48.6</v>
      </c>
      <c r="L260" s="243">
        <v>72</v>
      </c>
      <c r="M260" s="243">
        <f t="shared" si="5"/>
        <v>23.4</v>
      </c>
      <c r="N260" s="328">
        <v>0</v>
      </c>
      <c r="O260" s="409" t="s">
        <v>1559</v>
      </c>
      <c r="P260" s="411" t="s">
        <v>1673</v>
      </c>
      <c r="Q260" s="186"/>
      <c r="R260" s="186" t="s">
        <v>700</v>
      </c>
      <c r="S260" s="242" t="s">
        <v>430</v>
      </c>
      <c r="T260" s="192" t="s">
        <v>735</v>
      </c>
      <c r="U260" s="164" t="s">
        <v>901</v>
      </c>
      <c r="V260" s="165"/>
      <c r="W260" s="166" t="s">
        <v>93</v>
      </c>
      <c r="X260" s="382">
        <v>230</v>
      </c>
      <c r="Y260" s="166" t="s">
        <v>93</v>
      </c>
      <c r="Z260" s="383"/>
      <c r="AA260" s="164"/>
      <c r="AB260" s="165"/>
      <c r="AC260" s="166" t="s">
        <v>93</v>
      </c>
      <c r="AD260" s="382"/>
      <c r="AE260" s="166" t="s">
        <v>93</v>
      </c>
      <c r="AF260" s="383"/>
      <c r="AG260" s="164"/>
      <c r="AH260" s="165"/>
      <c r="AI260" s="166" t="s">
        <v>93</v>
      </c>
      <c r="AJ260" s="382"/>
      <c r="AK260" s="166" t="s">
        <v>93</v>
      </c>
      <c r="AL260" s="383"/>
      <c r="AM260" s="191"/>
      <c r="AN260" s="171" t="s">
        <v>58</v>
      </c>
      <c r="AO260" s="189" t="s">
        <v>66</v>
      </c>
      <c r="AP260" s="189"/>
      <c r="AQ260" s="190"/>
      <c r="AR260" s="425"/>
    </row>
    <row r="261" spans="1:44" ht="33.75" x14ac:dyDescent="0.15">
      <c r="A261" s="388"/>
      <c r="B261" s="412"/>
      <c r="C261" s="412"/>
      <c r="D261" s="412"/>
      <c r="E261" s="243">
        <v>151.55699999999999</v>
      </c>
      <c r="F261" s="284">
        <v>152</v>
      </c>
      <c r="G261" s="243">
        <v>145</v>
      </c>
      <c r="H261" s="404"/>
      <c r="I261" s="423"/>
      <c r="J261" s="424"/>
      <c r="K261" s="243">
        <v>151.59100000000001</v>
      </c>
      <c r="L261" s="243">
        <v>160.76</v>
      </c>
      <c r="M261" s="243">
        <f t="shared" si="5"/>
        <v>9.1689999999999827</v>
      </c>
      <c r="N261" s="328">
        <v>0</v>
      </c>
      <c r="O261" s="410"/>
      <c r="P261" s="412"/>
      <c r="Q261" s="186"/>
      <c r="R261" s="186" t="s">
        <v>700</v>
      </c>
      <c r="S261" s="242" t="s">
        <v>430</v>
      </c>
      <c r="T261" s="192" t="s">
        <v>719</v>
      </c>
      <c r="U261" s="164"/>
      <c r="V261" s="165"/>
      <c r="W261" s="166" t="s">
        <v>93</v>
      </c>
      <c r="X261" s="382"/>
      <c r="Y261" s="166" t="s">
        <v>93</v>
      </c>
      <c r="Z261" s="383"/>
      <c r="AA261" s="164"/>
      <c r="AB261" s="165"/>
      <c r="AC261" s="166" t="s">
        <v>93</v>
      </c>
      <c r="AD261" s="382"/>
      <c r="AE261" s="166" t="s">
        <v>93</v>
      </c>
      <c r="AF261" s="383"/>
      <c r="AG261" s="164"/>
      <c r="AH261" s="165"/>
      <c r="AI261" s="166" t="s">
        <v>93</v>
      </c>
      <c r="AJ261" s="382"/>
      <c r="AK261" s="166" t="s">
        <v>93</v>
      </c>
      <c r="AL261" s="383"/>
      <c r="AM261" s="191"/>
      <c r="AN261" s="171" t="str">
        <f>AN260</f>
        <v>その他</v>
      </c>
      <c r="AO261" s="189" t="str">
        <f>AO260</f>
        <v>○</v>
      </c>
      <c r="AP261" s="189"/>
      <c r="AQ261" s="190"/>
      <c r="AR261" s="425"/>
    </row>
    <row r="262" spans="1:44" ht="45" x14ac:dyDescent="0.15">
      <c r="A262" s="282">
        <v>237</v>
      </c>
      <c r="B262" s="193" t="s">
        <v>746</v>
      </c>
      <c r="C262" s="193" t="s">
        <v>522</v>
      </c>
      <c r="D262" s="193" t="s">
        <v>420</v>
      </c>
      <c r="E262" s="243">
        <v>8.3490000000000002</v>
      </c>
      <c r="F262" s="284">
        <v>8</v>
      </c>
      <c r="G262" s="243">
        <v>7</v>
      </c>
      <c r="H262" s="293" t="s">
        <v>1142</v>
      </c>
      <c r="I262" s="314" t="s">
        <v>47</v>
      </c>
      <c r="J262" s="296" t="s">
        <v>1263</v>
      </c>
      <c r="K262" s="243">
        <v>9.2349999999999994</v>
      </c>
      <c r="L262" s="243">
        <v>9.2349999999999994</v>
      </c>
      <c r="M262" s="243">
        <f t="shared" si="5"/>
        <v>0</v>
      </c>
      <c r="N262" s="328">
        <v>0</v>
      </c>
      <c r="O262" s="241" t="s">
        <v>47</v>
      </c>
      <c r="P262" s="193" t="s">
        <v>1674</v>
      </c>
      <c r="Q262" s="186"/>
      <c r="R262" s="186" t="s">
        <v>700</v>
      </c>
      <c r="S262" s="242" t="s">
        <v>430</v>
      </c>
      <c r="T262" s="192" t="s">
        <v>719</v>
      </c>
      <c r="U262" s="164" t="s">
        <v>901</v>
      </c>
      <c r="V262" s="165"/>
      <c r="W262" s="166" t="s">
        <v>93</v>
      </c>
      <c r="X262" s="382">
        <v>231</v>
      </c>
      <c r="Y262" s="166" t="s">
        <v>93</v>
      </c>
      <c r="Z262" s="383"/>
      <c r="AA262" s="164"/>
      <c r="AB262" s="165"/>
      <c r="AC262" s="166" t="s">
        <v>93</v>
      </c>
      <c r="AD262" s="382"/>
      <c r="AE262" s="166" t="s">
        <v>93</v>
      </c>
      <c r="AF262" s="383"/>
      <c r="AG262" s="164"/>
      <c r="AH262" s="165"/>
      <c r="AI262" s="166" t="s">
        <v>93</v>
      </c>
      <c r="AJ262" s="382"/>
      <c r="AK262" s="166" t="s">
        <v>93</v>
      </c>
      <c r="AL262" s="383"/>
      <c r="AM262" s="191"/>
      <c r="AN262" s="171" t="s">
        <v>438</v>
      </c>
      <c r="AO262" s="189" t="s">
        <v>66</v>
      </c>
      <c r="AP262" s="189"/>
      <c r="AQ262" s="190"/>
    </row>
    <row r="263" spans="1:44" ht="90" x14ac:dyDescent="0.15">
      <c r="A263" s="282">
        <v>238</v>
      </c>
      <c r="B263" s="193" t="s">
        <v>747</v>
      </c>
      <c r="C263" s="193" t="s">
        <v>545</v>
      </c>
      <c r="D263" s="193" t="s">
        <v>420</v>
      </c>
      <c r="E263" s="243">
        <v>39.378</v>
      </c>
      <c r="F263" s="284">
        <v>39</v>
      </c>
      <c r="G263" s="243">
        <v>28</v>
      </c>
      <c r="H263" s="322" t="s">
        <v>1439</v>
      </c>
      <c r="I263" s="239" t="s">
        <v>47</v>
      </c>
      <c r="J263" s="240" t="s">
        <v>1450</v>
      </c>
      <c r="K263" s="243">
        <v>39.375999999999998</v>
      </c>
      <c r="L263" s="243">
        <v>39.375999999999998</v>
      </c>
      <c r="M263" s="243">
        <f t="shared" si="5"/>
        <v>0</v>
      </c>
      <c r="N263" s="328">
        <v>0</v>
      </c>
      <c r="O263" s="241" t="s">
        <v>47</v>
      </c>
      <c r="P263" s="193" t="s">
        <v>1675</v>
      </c>
      <c r="Q263" s="186"/>
      <c r="R263" s="186" t="s">
        <v>700</v>
      </c>
      <c r="S263" s="242" t="s">
        <v>430</v>
      </c>
      <c r="T263" s="192" t="s">
        <v>719</v>
      </c>
      <c r="U263" s="164" t="s">
        <v>901</v>
      </c>
      <c r="V263" s="165"/>
      <c r="W263" s="166" t="s">
        <v>93</v>
      </c>
      <c r="X263" s="382">
        <v>232</v>
      </c>
      <c r="Y263" s="166" t="s">
        <v>93</v>
      </c>
      <c r="Z263" s="383"/>
      <c r="AA263" s="164"/>
      <c r="AB263" s="165"/>
      <c r="AC263" s="166" t="s">
        <v>93</v>
      </c>
      <c r="AD263" s="382"/>
      <c r="AE263" s="166" t="s">
        <v>93</v>
      </c>
      <c r="AF263" s="383"/>
      <c r="AG263" s="164"/>
      <c r="AH263" s="165"/>
      <c r="AI263" s="166" t="s">
        <v>93</v>
      </c>
      <c r="AJ263" s="382"/>
      <c r="AK263" s="166" t="s">
        <v>93</v>
      </c>
      <c r="AL263" s="383"/>
      <c r="AM263" s="191"/>
      <c r="AN263" s="171" t="s">
        <v>58</v>
      </c>
      <c r="AO263" s="189" t="s">
        <v>66</v>
      </c>
      <c r="AP263" s="189"/>
      <c r="AQ263" s="190"/>
    </row>
    <row r="264" spans="1:44" ht="56.25" x14ac:dyDescent="0.15">
      <c r="A264" s="282">
        <v>239</v>
      </c>
      <c r="B264" s="193" t="s">
        <v>748</v>
      </c>
      <c r="C264" s="193" t="s">
        <v>522</v>
      </c>
      <c r="D264" s="193" t="s">
        <v>420</v>
      </c>
      <c r="E264" s="243">
        <v>26.731000000000002</v>
      </c>
      <c r="F264" s="284">
        <v>27</v>
      </c>
      <c r="G264" s="243">
        <v>30</v>
      </c>
      <c r="H264" s="293" t="s">
        <v>1142</v>
      </c>
      <c r="I264" s="314" t="s">
        <v>47</v>
      </c>
      <c r="J264" s="296" t="s">
        <v>1264</v>
      </c>
      <c r="K264" s="243">
        <v>26.731000000000002</v>
      </c>
      <c r="L264" s="243">
        <v>26.731000000000002</v>
      </c>
      <c r="M264" s="243">
        <f t="shared" si="5"/>
        <v>0</v>
      </c>
      <c r="N264" s="328">
        <v>0</v>
      </c>
      <c r="O264" s="241" t="s">
        <v>47</v>
      </c>
      <c r="P264" s="193" t="s">
        <v>1676</v>
      </c>
      <c r="Q264" s="186"/>
      <c r="R264" s="186" t="s">
        <v>700</v>
      </c>
      <c r="S264" s="242" t="s">
        <v>430</v>
      </c>
      <c r="T264" s="192" t="s">
        <v>719</v>
      </c>
      <c r="U264" s="164" t="s">
        <v>901</v>
      </c>
      <c r="V264" s="165"/>
      <c r="W264" s="166" t="s">
        <v>93</v>
      </c>
      <c r="X264" s="382">
        <v>233</v>
      </c>
      <c r="Y264" s="166" t="s">
        <v>93</v>
      </c>
      <c r="Z264" s="383"/>
      <c r="AA264" s="164"/>
      <c r="AB264" s="165"/>
      <c r="AC264" s="166" t="s">
        <v>93</v>
      </c>
      <c r="AD264" s="382"/>
      <c r="AE264" s="166" t="s">
        <v>93</v>
      </c>
      <c r="AF264" s="383"/>
      <c r="AG264" s="164"/>
      <c r="AH264" s="165"/>
      <c r="AI264" s="166" t="s">
        <v>93</v>
      </c>
      <c r="AJ264" s="382"/>
      <c r="AK264" s="166" t="s">
        <v>93</v>
      </c>
      <c r="AL264" s="383"/>
      <c r="AM264" s="191"/>
      <c r="AN264" s="171" t="s">
        <v>438</v>
      </c>
      <c r="AO264" s="189" t="s">
        <v>66</v>
      </c>
      <c r="AP264" s="189"/>
      <c r="AQ264" s="190"/>
    </row>
    <row r="265" spans="1:44" ht="78.75" x14ac:dyDescent="0.15">
      <c r="A265" s="282">
        <v>240</v>
      </c>
      <c r="B265" s="193" t="s">
        <v>749</v>
      </c>
      <c r="C265" s="193" t="s">
        <v>522</v>
      </c>
      <c r="D265" s="193" t="s">
        <v>420</v>
      </c>
      <c r="E265" s="243">
        <v>573.72799999999995</v>
      </c>
      <c r="F265" s="284">
        <v>574</v>
      </c>
      <c r="G265" s="243">
        <v>557</v>
      </c>
      <c r="H265" s="293" t="s">
        <v>1142</v>
      </c>
      <c r="I265" s="241" t="s">
        <v>47</v>
      </c>
      <c r="J265" s="193" t="s">
        <v>1266</v>
      </c>
      <c r="K265" s="243">
        <v>560.90099999999995</v>
      </c>
      <c r="L265" s="243">
        <v>560.90099999999995</v>
      </c>
      <c r="M265" s="243">
        <f t="shared" si="5"/>
        <v>0</v>
      </c>
      <c r="N265" s="328">
        <v>0</v>
      </c>
      <c r="O265" s="241" t="s">
        <v>47</v>
      </c>
      <c r="P265" s="193" t="s">
        <v>1677</v>
      </c>
      <c r="Q265" s="186"/>
      <c r="R265" s="186" t="s">
        <v>700</v>
      </c>
      <c r="S265" s="242" t="s">
        <v>430</v>
      </c>
      <c r="T265" s="192" t="s">
        <v>719</v>
      </c>
      <c r="U265" s="164" t="s">
        <v>901</v>
      </c>
      <c r="V265" s="165"/>
      <c r="W265" s="166" t="s">
        <v>93</v>
      </c>
      <c r="X265" s="382">
        <v>234</v>
      </c>
      <c r="Y265" s="166" t="s">
        <v>93</v>
      </c>
      <c r="Z265" s="383"/>
      <c r="AA265" s="164"/>
      <c r="AB265" s="165"/>
      <c r="AC265" s="166" t="s">
        <v>93</v>
      </c>
      <c r="AD265" s="382"/>
      <c r="AE265" s="166" t="s">
        <v>93</v>
      </c>
      <c r="AF265" s="383"/>
      <c r="AG265" s="164"/>
      <c r="AH265" s="165"/>
      <c r="AI265" s="166" t="s">
        <v>93</v>
      </c>
      <c r="AJ265" s="382"/>
      <c r="AK265" s="166" t="s">
        <v>93</v>
      </c>
      <c r="AL265" s="383"/>
      <c r="AM265" s="191"/>
      <c r="AN265" s="171" t="s">
        <v>902</v>
      </c>
      <c r="AO265" s="189" t="s">
        <v>66</v>
      </c>
      <c r="AP265" s="189"/>
      <c r="AQ265" s="190"/>
    </row>
    <row r="266" spans="1:44" ht="99.75" customHeight="1" x14ac:dyDescent="0.15">
      <c r="A266" s="282">
        <v>241</v>
      </c>
      <c r="B266" s="193" t="s">
        <v>750</v>
      </c>
      <c r="C266" s="193" t="s">
        <v>514</v>
      </c>
      <c r="D266" s="193" t="s">
        <v>420</v>
      </c>
      <c r="E266" s="243">
        <v>55.143999999999998</v>
      </c>
      <c r="F266" s="284">
        <v>55</v>
      </c>
      <c r="G266" s="243">
        <v>47</v>
      </c>
      <c r="H266" s="322" t="s">
        <v>1473</v>
      </c>
      <c r="I266" s="239" t="s">
        <v>47</v>
      </c>
      <c r="J266" s="240" t="s">
        <v>1502</v>
      </c>
      <c r="K266" s="243">
        <v>52.063000000000002</v>
      </c>
      <c r="L266" s="243">
        <v>68.340999999999994</v>
      </c>
      <c r="M266" s="243">
        <f t="shared" si="5"/>
        <v>16.277999999999992</v>
      </c>
      <c r="N266" s="328">
        <v>0</v>
      </c>
      <c r="O266" s="241" t="s">
        <v>47</v>
      </c>
      <c r="P266" s="193" t="s">
        <v>1678</v>
      </c>
      <c r="Q266" s="186"/>
      <c r="R266" s="186" t="s">
        <v>700</v>
      </c>
      <c r="S266" s="242" t="s">
        <v>430</v>
      </c>
      <c r="T266" s="192" t="s">
        <v>719</v>
      </c>
      <c r="U266" s="164" t="s">
        <v>901</v>
      </c>
      <c r="V266" s="165"/>
      <c r="W266" s="166" t="s">
        <v>93</v>
      </c>
      <c r="X266" s="382">
        <v>235</v>
      </c>
      <c r="Y266" s="166" t="s">
        <v>93</v>
      </c>
      <c r="Z266" s="383"/>
      <c r="AA266" s="164"/>
      <c r="AB266" s="165"/>
      <c r="AC266" s="166" t="s">
        <v>93</v>
      </c>
      <c r="AD266" s="382"/>
      <c r="AE266" s="166" t="s">
        <v>93</v>
      </c>
      <c r="AF266" s="383"/>
      <c r="AG266" s="164"/>
      <c r="AH266" s="165"/>
      <c r="AI266" s="166" t="s">
        <v>93</v>
      </c>
      <c r="AJ266" s="382"/>
      <c r="AK266" s="166" t="s">
        <v>93</v>
      </c>
      <c r="AL266" s="383"/>
      <c r="AM266" s="191"/>
      <c r="AN266" s="171" t="s">
        <v>58</v>
      </c>
      <c r="AO266" s="189" t="s">
        <v>66</v>
      </c>
      <c r="AP266" s="189"/>
      <c r="AQ266" s="190"/>
    </row>
    <row r="267" spans="1:44" ht="78.75" x14ac:dyDescent="0.15">
      <c r="A267" s="282">
        <v>242</v>
      </c>
      <c r="B267" s="193" t="s">
        <v>751</v>
      </c>
      <c r="C267" s="193" t="s">
        <v>489</v>
      </c>
      <c r="D267" s="193" t="s">
        <v>420</v>
      </c>
      <c r="E267" s="243">
        <v>25.373999999999999</v>
      </c>
      <c r="F267" s="284">
        <v>25</v>
      </c>
      <c r="G267" s="243">
        <v>25</v>
      </c>
      <c r="H267" s="293" t="s">
        <v>1142</v>
      </c>
      <c r="I267" s="314" t="s">
        <v>47</v>
      </c>
      <c r="J267" s="296" t="s">
        <v>1294</v>
      </c>
      <c r="K267" s="243">
        <v>28.867999999999999</v>
      </c>
      <c r="L267" s="243">
        <v>28.867999999999999</v>
      </c>
      <c r="M267" s="243">
        <f t="shared" si="5"/>
        <v>0</v>
      </c>
      <c r="N267" s="328">
        <v>0</v>
      </c>
      <c r="O267" s="241" t="s">
        <v>47</v>
      </c>
      <c r="P267" s="193" t="s">
        <v>1679</v>
      </c>
      <c r="Q267" s="186"/>
      <c r="R267" s="186" t="s">
        <v>703</v>
      </c>
      <c r="S267" s="242" t="s">
        <v>430</v>
      </c>
      <c r="T267" s="192" t="s">
        <v>701</v>
      </c>
      <c r="U267" s="164" t="s">
        <v>901</v>
      </c>
      <c r="V267" s="165"/>
      <c r="W267" s="166" t="s">
        <v>93</v>
      </c>
      <c r="X267" s="382">
        <v>236</v>
      </c>
      <c r="Y267" s="166" t="s">
        <v>93</v>
      </c>
      <c r="Z267" s="383"/>
      <c r="AA267" s="164"/>
      <c r="AB267" s="165"/>
      <c r="AC267" s="166" t="s">
        <v>93</v>
      </c>
      <c r="AD267" s="382"/>
      <c r="AE267" s="166" t="s">
        <v>93</v>
      </c>
      <c r="AF267" s="383"/>
      <c r="AG267" s="164"/>
      <c r="AH267" s="165"/>
      <c r="AI267" s="166" t="s">
        <v>93</v>
      </c>
      <c r="AJ267" s="382"/>
      <c r="AK267" s="166" t="s">
        <v>93</v>
      </c>
      <c r="AL267" s="383"/>
      <c r="AM267" s="191"/>
      <c r="AN267" s="171" t="s">
        <v>437</v>
      </c>
      <c r="AO267" s="189" t="s">
        <v>66</v>
      </c>
      <c r="AP267" s="189"/>
      <c r="AQ267" s="190"/>
    </row>
    <row r="268" spans="1:44" ht="56.25" customHeight="1" x14ac:dyDescent="0.15">
      <c r="A268" s="387">
        <v>243</v>
      </c>
      <c r="B268" s="411" t="s">
        <v>752</v>
      </c>
      <c r="C268" s="411" t="s">
        <v>522</v>
      </c>
      <c r="D268" s="411" t="s">
        <v>420</v>
      </c>
      <c r="E268" s="243">
        <v>170.38300000000001</v>
      </c>
      <c r="F268" s="284">
        <v>170</v>
      </c>
      <c r="G268" s="243">
        <v>137</v>
      </c>
      <c r="H268" s="403" t="s">
        <v>1142</v>
      </c>
      <c r="I268" s="405" t="s">
        <v>47</v>
      </c>
      <c r="J268" s="407" t="s">
        <v>1371</v>
      </c>
      <c r="K268" s="243">
        <v>195.79300000000001</v>
      </c>
      <c r="L268" s="243">
        <v>240.79300000000001</v>
      </c>
      <c r="M268" s="243">
        <f t="shared" si="5"/>
        <v>45</v>
      </c>
      <c r="N268" s="328">
        <v>0</v>
      </c>
      <c r="O268" s="409" t="s">
        <v>47</v>
      </c>
      <c r="P268" s="411" t="s">
        <v>1680</v>
      </c>
      <c r="Q268" s="186"/>
      <c r="R268" s="186" t="s">
        <v>700</v>
      </c>
      <c r="S268" s="242" t="s">
        <v>430</v>
      </c>
      <c r="T268" s="192" t="s">
        <v>701</v>
      </c>
      <c r="U268" s="164" t="s">
        <v>901</v>
      </c>
      <c r="V268" s="165"/>
      <c r="W268" s="166" t="s">
        <v>93</v>
      </c>
      <c r="X268" s="382">
        <v>237</v>
      </c>
      <c r="Y268" s="166" t="s">
        <v>93</v>
      </c>
      <c r="Z268" s="383"/>
      <c r="AA268" s="164"/>
      <c r="AB268" s="165"/>
      <c r="AC268" s="166" t="s">
        <v>93</v>
      </c>
      <c r="AD268" s="382"/>
      <c r="AE268" s="166" t="s">
        <v>93</v>
      </c>
      <c r="AF268" s="383"/>
      <c r="AG268" s="164"/>
      <c r="AH268" s="165"/>
      <c r="AI268" s="166" t="s">
        <v>93</v>
      </c>
      <c r="AJ268" s="382"/>
      <c r="AK268" s="166" t="s">
        <v>93</v>
      </c>
      <c r="AL268" s="383"/>
      <c r="AM268" s="191"/>
      <c r="AN268" s="171" t="s">
        <v>438</v>
      </c>
      <c r="AO268" s="189" t="s">
        <v>66</v>
      </c>
      <c r="AP268" s="189"/>
      <c r="AQ268" s="190"/>
    </row>
    <row r="269" spans="1:44" ht="33.75" x14ac:dyDescent="0.15">
      <c r="A269" s="388"/>
      <c r="B269" s="412"/>
      <c r="C269" s="412"/>
      <c r="D269" s="412"/>
      <c r="E269" s="243">
        <v>6.1379999999999999</v>
      </c>
      <c r="F269" s="284">
        <v>6</v>
      </c>
      <c r="G269" s="243">
        <v>3</v>
      </c>
      <c r="H269" s="404"/>
      <c r="I269" s="406"/>
      <c r="J269" s="408"/>
      <c r="K269" s="243">
        <v>5.5110000000000001</v>
      </c>
      <c r="L269" s="243">
        <v>5.5110000000000001</v>
      </c>
      <c r="M269" s="243">
        <f t="shared" si="5"/>
        <v>0</v>
      </c>
      <c r="N269" s="328">
        <v>0</v>
      </c>
      <c r="O269" s="410"/>
      <c r="P269" s="412"/>
      <c r="Q269" s="186"/>
      <c r="R269" s="186" t="s">
        <v>700</v>
      </c>
      <c r="S269" s="242" t="s">
        <v>430</v>
      </c>
      <c r="T269" s="192" t="s">
        <v>736</v>
      </c>
      <c r="U269" s="164"/>
      <c r="V269" s="165"/>
      <c r="W269" s="166" t="s">
        <v>93</v>
      </c>
      <c r="X269" s="382"/>
      <c r="Y269" s="166" t="s">
        <v>93</v>
      </c>
      <c r="Z269" s="383"/>
      <c r="AA269" s="164"/>
      <c r="AB269" s="165"/>
      <c r="AC269" s="166" t="s">
        <v>93</v>
      </c>
      <c r="AD269" s="382"/>
      <c r="AE269" s="166" t="s">
        <v>93</v>
      </c>
      <c r="AF269" s="383"/>
      <c r="AG269" s="164"/>
      <c r="AH269" s="165"/>
      <c r="AI269" s="166" t="s">
        <v>93</v>
      </c>
      <c r="AJ269" s="382"/>
      <c r="AK269" s="166" t="s">
        <v>93</v>
      </c>
      <c r="AL269" s="383"/>
      <c r="AM269" s="191"/>
      <c r="AN269" s="171" t="str">
        <f>AN268</f>
        <v>平成２９年度対象</v>
      </c>
      <c r="AO269" s="189" t="str">
        <f>AO268</f>
        <v>○</v>
      </c>
      <c r="AP269" s="189"/>
      <c r="AQ269" s="190"/>
    </row>
    <row r="270" spans="1:44" ht="33.75" x14ac:dyDescent="0.15">
      <c r="A270" s="282">
        <v>244</v>
      </c>
      <c r="B270" s="193" t="s">
        <v>753</v>
      </c>
      <c r="C270" s="193" t="s">
        <v>531</v>
      </c>
      <c r="D270" s="193" t="s">
        <v>420</v>
      </c>
      <c r="E270" s="243">
        <v>174</v>
      </c>
      <c r="F270" s="284">
        <v>108</v>
      </c>
      <c r="G270" s="243">
        <v>103</v>
      </c>
      <c r="H270" s="293" t="s">
        <v>1142</v>
      </c>
      <c r="I270" s="241" t="s">
        <v>47</v>
      </c>
      <c r="J270" s="193" t="s">
        <v>1328</v>
      </c>
      <c r="K270" s="243">
        <v>174</v>
      </c>
      <c r="L270" s="243">
        <v>174</v>
      </c>
      <c r="M270" s="243">
        <f t="shared" si="5"/>
        <v>0</v>
      </c>
      <c r="N270" s="328">
        <v>0</v>
      </c>
      <c r="O270" s="241" t="s">
        <v>47</v>
      </c>
      <c r="P270" s="193" t="s">
        <v>1681</v>
      </c>
      <c r="Q270" s="186"/>
      <c r="R270" s="186" t="s">
        <v>700</v>
      </c>
      <c r="S270" s="242" t="s">
        <v>430</v>
      </c>
      <c r="T270" s="192" t="s">
        <v>701</v>
      </c>
      <c r="U270" s="164" t="s">
        <v>901</v>
      </c>
      <c r="V270" s="165"/>
      <c r="W270" s="166" t="s">
        <v>93</v>
      </c>
      <c r="X270" s="382">
        <v>238</v>
      </c>
      <c r="Y270" s="166" t="s">
        <v>93</v>
      </c>
      <c r="Z270" s="383"/>
      <c r="AA270" s="164"/>
      <c r="AB270" s="165"/>
      <c r="AC270" s="166" t="s">
        <v>93</v>
      </c>
      <c r="AD270" s="382"/>
      <c r="AE270" s="166" t="s">
        <v>93</v>
      </c>
      <c r="AF270" s="383"/>
      <c r="AG270" s="164"/>
      <c r="AH270" s="165"/>
      <c r="AI270" s="166" t="s">
        <v>93</v>
      </c>
      <c r="AJ270" s="382"/>
      <c r="AK270" s="166" t="s">
        <v>93</v>
      </c>
      <c r="AL270" s="383"/>
      <c r="AM270" s="191"/>
      <c r="AN270" s="171" t="s">
        <v>902</v>
      </c>
      <c r="AO270" s="189"/>
      <c r="AP270" s="189" t="s">
        <v>66</v>
      </c>
      <c r="AQ270" s="190"/>
    </row>
    <row r="271" spans="1:44" ht="78.75" x14ac:dyDescent="0.15">
      <c r="A271" s="282">
        <v>245</v>
      </c>
      <c r="B271" s="193" t="s">
        <v>756</v>
      </c>
      <c r="C271" s="193" t="s">
        <v>424</v>
      </c>
      <c r="D271" s="193" t="s">
        <v>420</v>
      </c>
      <c r="E271" s="243">
        <v>5.0970000000000004</v>
      </c>
      <c r="F271" s="284">
        <v>5</v>
      </c>
      <c r="G271" s="243">
        <v>4</v>
      </c>
      <c r="H271" s="293" t="s">
        <v>1142</v>
      </c>
      <c r="I271" s="314" t="s">
        <v>47</v>
      </c>
      <c r="J271" s="296" t="s">
        <v>1372</v>
      </c>
      <c r="K271" s="243">
        <v>4.0759999999999996</v>
      </c>
      <c r="L271" s="243">
        <v>4.0759999999999996</v>
      </c>
      <c r="M271" s="243">
        <f t="shared" si="5"/>
        <v>0</v>
      </c>
      <c r="N271" s="328">
        <v>0</v>
      </c>
      <c r="O271" s="241" t="s">
        <v>47</v>
      </c>
      <c r="P271" s="193" t="s">
        <v>1682</v>
      </c>
      <c r="Q271" s="186"/>
      <c r="R271" s="186" t="s">
        <v>700</v>
      </c>
      <c r="S271" s="242" t="s">
        <v>430</v>
      </c>
      <c r="T271" s="192" t="s">
        <v>701</v>
      </c>
      <c r="U271" s="164" t="s">
        <v>901</v>
      </c>
      <c r="V271" s="165"/>
      <c r="W271" s="166" t="s">
        <v>93</v>
      </c>
      <c r="X271" s="382">
        <v>239</v>
      </c>
      <c r="Y271" s="166" t="s">
        <v>93</v>
      </c>
      <c r="Z271" s="383"/>
      <c r="AA271" s="164"/>
      <c r="AB271" s="165"/>
      <c r="AC271" s="166" t="s">
        <v>93</v>
      </c>
      <c r="AD271" s="382"/>
      <c r="AE271" s="166" t="s">
        <v>93</v>
      </c>
      <c r="AF271" s="383"/>
      <c r="AG271" s="164"/>
      <c r="AH271" s="165"/>
      <c r="AI271" s="166" t="s">
        <v>93</v>
      </c>
      <c r="AJ271" s="382"/>
      <c r="AK271" s="166" t="s">
        <v>93</v>
      </c>
      <c r="AL271" s="383"/>
      <c r="AM271" s="191"/>
      <c r="AN271" s="171" t="s">
        <v>438</v>
      </c>
      <c r="AO271" s="189" t="s">
        <v>66</v>
      </c>
      <c r="AP271" s="189"/>
      <c r="AQ271" s="190"/>
    </row>
    <row r="272" spans="1:44" ht="56.25" x14ac:dyDescent="0.15">
      <c r="A272" s="282">
        <v>246</v>
      </c>
      <c r="B272" s="193" t="s">
        <v>757</v>
      </c>
      <c r="C272" s="193" t="s">
        <v>522</v>
      </c>
      <c r="D272" s="193" t="s">
        <v>420</v>
      </c>
      <c r="E272" s="243">
        <v>25.236999999999998</v>
      </c>
      <c r="F272" s="284">
        <v>25</v>
      </c>
      <c r="G272" s="243">
        <v>19</v>
      </c>
      <c r="H272" s="293" t="s">
        <v>1142</v>
      </c>
      <c r="I272" s="314" t="s">
        <v>47</v>
      </c>
      <c r="J272" s="296" t="s">
        <v>1329</v>
      </c>
      <c r="K272" s="243">
        <v>25.236999999999998</v>
      </c>
      <c r="L272" s="243">
        <v>35.225999999999999</v>
      </c>
      <c r="M272" s="243">
        <f t="shared" si="5"/>
        <v>9.9890000000000008</v>
      </c>
      <c r="N272" s="328">
        <v>0</v>
      </c>
      <c r="O272" s="241" t="s">
        <v>47</v>
      </c>
      <c r="P272" s="193" t="s">
        <v>1683</v>
      </c>
      <c r="Q272" s="186"/>
      <c r="R272" s="186" t="s">
        <v>700</v>
      </c>
      <c r="S272" s="242" t="s">
        <v>430</v>
      </c>
      <c r="T272" s="192" t="s">
        <v>701</v>
      </c>
      <c r="U272" s="164" t="s">
        <v>901</v>
      </c>
      <c r="V272" s="165"/>
      <c r="W272" s="166" t="s">
        <v>93</v>
      </c>
      <c r="X272" s="382">
        <v>240</v>
      </c>
      <c r="Y272" s="166" t="s">
        <v>93</v>
      </c>
      <c r="Z272" s="383"/>
      <c r="AA272" s="164"/>
      <c r="AB272" s="165"/>
      <c r="AC272" s="166" t="s">
        <v>93</v>
      </c>
      <c r="AD272" s="382"/>
      <c r="AE272" s="166" t="s">
        <v>93</v>
      </c>
      <c r="AF272" s="383"/>
      <c r="AG272" s="164"/>
      <c r="AH272" s="165"/>
      <c r="AI272" s="166" t="s">
        <v>93</v>
      </c>
      <c r="AJ272" s="382"/>
      <c r="AK272" s="166" t="s">
        <v>93</v>
      </c>
      <c r="AL272" s="383"/>
      <c r="AM272" s="191"/>
      <c r="AN272" s="171" t="s">
        <v>389</v>
      </c>
      <c r="AO272" s="189" t="s">
        <v>66</v>
      </c>
      <c r="AP272" s="189"/>
      <c r="AQ272" s="190"/>
    </row>
    <row r="273" spans="1:43" ht="56.25" customHeight="1" x14ac:dyDescent="0.15">
      <c r="A273" s="387">
        <v>247</v>
      </c>
      <c r="B273" s="411" t="s">
        <v>758</v>
      </c>
      <c r="C273" s="193" t="s">
        <v>693</v>
      </c>
      <c r="D273" s="411" t="s">
        <v>420</v>
      </c>
      <c r="E273" s="243">
        <v>17357.02</v>
      </c>
      <c r="F273" s="284">
        <v>16485</v>
      </c>
      <c r="G273" s="243">
        <v>13655</v>
      </c>
      <c r="H273" s="403" t="s">
        <v>1142</v>
      </c>
      <c r="I273" s="405" t="s">
        <v>47</v>
      </c>
      <c r="J273" s="407" t="s">
        <v>1330</v>
      </c>
      <c r="K273" s="243">
        <v>7190.9369999999999</v>
      </c>
      <c r="L273" s="243">
        <v>0</v>
      </c>
      <c r="M273" s="243">
        <f>L273-K273</f>
        <v>-7190.9369999999999</v>
      </c>
      <c r="N273" s="328">
        <v>0</v>
      </c>
      <c r="O273" s="409" t="s">
        <v>47</v>
      </c>
      <c r="P273" s="411" t="s">
        <v>1684</v>
      </c>
      <c r="Q273" s="186" t="s">
        <v>1695</v>
      </c>
      <c r="R273" s="186" t="s">
        <v>700</v>
      </c>
      <c r="S273" s="242" t="s">
        <v>430</v>
      </c>
      <c r="T273" s="192" t="s">
        <v>760</v>
      </c>
      <c r="U273" s="164" t="s">
        <v>901</v>
      </c>
      <c r="V273" s="165"/>
      <c r="W273" s="166" t="s">
        <v>93</v>
      </c>
      <c r="X273" s="382">
        <v>241</v>
      </c>
      <c r="Y273" s="166" t="s">
        <v>93</v>
      </c>
      <c r="Z273" s="383"/>
      <c r="AA273" s="164"/>
      <c r="AB273" s="165"/>
      <c r="AC273" s="166" t="s">
        <v>93</v>
      </c>
      <c r="AD273" s="382"/>
      <c r="AE273" s="166" t="s">
        <v>93</v>
      </c>
      <c r="AF273" s="383"/>
      <c r="AG273" s="164"/>
      <c r="AH273" s="165"/>
      <c r="AI273" s="166" t="s">
        <v>93</v>
      </c>
      <c r="AJ273" s="382"/>
      <c r="AK273" s="166" t="s">
        <v>93</v>
      </c>
      <c r="AL273" s="383"/>
      <c r="AM273" s="191"/>
      <c r="AN273" s="171" t="s">
        <v>389</v>
      </c>
      <c r="AO273" s="189" t="s">
        <v>66</v>
      </c>
      <c r="AP273" s="189" t="s">
        <v>66</v>
      </c>
      <c r="AQ273" s="190"/>
    </row>
    <row r="274" spans="1:43" ht="33.75" x14ac:dyDescent="0.15">
      <c r="A274" s="426"/>
      <c r="B274" s="421"/>
      <c r="C274" s="193" t="s">
        <v>643</v>
      </c>
      <c r="D274" s="421"/>
      <c r="E274" s="243">
        <v>1369.049</v>
      </c>
      <c r="F274" s="284">
        <v>2090</v>
      </c>
      <c r="G274" s="243">
        <v>2075</v>
      </c>
      <c r="H274" s="417"/>
      <c r="I274" s="418"/>
      <c r="J274" s="419"/>
      <c r="K274" s="243">
        <v>307.10700000000003</v>
      </c>
      <c r="L274" s="243">
        <v>1329.107</v>
      </c>
      <c r="M274" s="243">
        <f t="shared" si="5"/>
        <v>1022</v>
      </c>
      <c r="N274" s="328">
        <v>0</v>
      </c>
      <c r="O274" s="420"/>
      <c r="P274" s="421"/>
      <c r="Q274" s="186" t="s">
        <v>1696</v>
      </c>
      <c r="R274" s="186" t="s">
        <v>700</v>
      </c>
      <c r="S274" s="242" t="s">
        <v>430</v>
      </c>
      <c r="T274" s="192" t="s">
        <v>735</v>
      </c>
      <c r="U274" s="164"/>
      <c r="V274" s="165"/>
      <c r="W274" s="166" t="s">
        <v>93</v>
      </c>
      <c r="X274" s="382"/>
      <c r="Y274" s="166" t="s">
        <v>93</v>
      </c>
      <c r="Z274" s="383"/>
      <c r="AA274" s="164"/>
      <c r="AB274" s="165"/>
      <c r="AC274" s="166" t="s">
        <v>93</v>
      </c>
      <c r="AD274" s="382"/>
      <c r="AE274" s="166" t="s">
        <v>93</v>
      </c>
      <c r="AF274" s="383"/>
      <c r="AG274" s="164"/>
      <c r="AH274" s="165"/>
      <c r="AI274" s="166" t="s">
        <v>93</v>
      </c>
      <c r="AJ274" s="382"/>
      <c r="AK274" s="166" t="s">
        <v>93</v>
      </c>
      <c r="AL274" s="383"/>
      <c r="AM274" s="191"/>
      <c r="AN274" s="171" t="str">
        <f>AN273</f>
        <v>平成３０年度対象</v>
      </c>
      <c r="AO274" s="189" t="s">
        <v>66</v>
      </c>
      <c r="AP274" s="189" t="s">
        <v>66</v>
      </c>
      <c r="AQ274" s="190"/>
    </row>
    <row r="275" spans="1:43" ht="33.75" x14ac:dyDescent="0.15">
      <c r="A275" s="388"/>
      <c r="B275" s="412"/>
      <c r="C275" s="193"/>
      <c r="D275" s="412"/>
      <c r="E275" s="243">
        <v>270.26799999999997</v>
      </c>
      <c r="F275" s="284">
        <v>262</v>
      </c>
      <c r="G275" s="243">
        <v>176</v>
      </c>
      <c r="H275" s="404"/>
      <c r="I275" s="406"/>
      <c r="J275" s="408"/>
      <c r="K275" s="243">
        <v>270.26799999999997</v>
      </c>
      <c r="L275" s="243">
        <v>270.26799999999997</v>
      </c>
      <c r="M275" s="243">
        <f t="shared" si="5"/>
        <v>0</v>
      </c>
      <c r="N275" s="328">
        <v>0</v>
      </c>
      <c r="O275" s="410"/>
      <c r="P275" s="412"/>
      <c r="Q275" s="186"/>
      <c r="R275" s="186" t="s">
        <v>700</v>
      </c>
      <c r="S275" s="242" t="s">
        <v>430</v>
      </c>
      <c r="T275" s="192" t="s">
        <v>701</v>
      </c>
      <c r="U275" s="164"/>
      <c r="V275" s="165"/>
      <c r="W275" s="166" t="s">
        <v>93</v>
      </c>
      <c r="X275" s="382"/>
      <c r="Y275" s="166" t="s">
        <v>93</v>
      </c>
      <c r="Z275" s="383"/>
      <c r="AA275" s="164"/>
      <c r="AB275" s="165"/>
      <c r="AC275" s="166" t="s">
        <v>93</v>
      </c>
      <c r="AD275" s="382"/>
      <c r="AE275" s="166" t="s">
        <v>93</v>
      </c>
      <c r="AF275" s="383"/>
      <c r="AG275" s="164"/>
      <c r="AH275" s="165"/>
      <c r="AI275" s="166" t="s">
        <v>93</v>
      </c>
      <c r="AJ275" s="382"/>
      <c r="AK275" s="166" t="s">
        <v>93</v>
      </c>
      <c r="AL275" s="383"/>
      <c r="AM275" s="191"/>
      <c r="AN275" s="171" t="str">
        <f>AN274</f>
        <v>平成３０年度対象</v>
      </c>
      <c r="AO275" s="189" t="s">
        <v>66</v>
      </c>
      <c r="AP275" s="189"/>
      <c r="AQ275" s="190"/>
    </row>
    <row r="276" spans="1:43" ht="81" customHeight="1" x14ac:dyDescent="0.15">
      <c r="A276" s="282">
        <v>248</v>
      </c>
      <c r="B276" s="193" t="s">
        <v>759</v>
      </c>
      <c r="C276" s="193" t="s">
        <v>514</v>
      </c>
      <c r="D276" s="193" t="s">
        <v>420</v>
      </c>
      <c r="E276" s="243">
        <v>8.8209999999999997</v>
      </c>
      <c r="F276" s="284">
        <v>9</v>
      </c>
      <c r="G276" s="243">
        <v>5</v>
      </c>
      <c r="H276" s="293" t="s">
        <v>1198</v>
      </c>
      <c r="I276" s="239" t="s">
        <v>47</v>
      </c>
      <c r="J276" s="240" t="s">
        <v>1331</v>
      </c>
      <c r="K276" s="243">
        <v>8.8209999999999997</v>
      </c>
      <c r="L276" s="243">
        <v>8.8209999999999997</v>
      </c>
      <c r="M276" s="243">
        <f t="shared" si="5"/>
        <v>0</v>
      </c>
      <c r="N276" s="328">
        <v>0</v>
      </c>
      <c r="O276" s="241" t="s">
        <v>47</v>
      </c>
      <c r="P276" s="193" t="s">
        <v>1685</v>
      </c>
      <c r="Q276" s="186"/>
      <c r="R276" s="186" t="s">
        <v>700</v>
      </c>
      <c r="S276" s="242" t="s">
        <v>430</v>
      </c>
      <c r="T276" s="192" t="s">
        <v>719</v>
      </c>
      <c r="U276" s="164" t="s">
        <v>901</v>
      </c>
      <c r="V276" s="165"/>
      <c r="W276" s="166" t="s">
        <v>93</v>
      </c>
      <c r="X276" s="382">
        <v>242</v>
      </c>
      <c r="Y276" s="166" t="s">
        <v>93</v>
      </c>
      <c r="Z276" s="383"/>
      <c r="AA276" s="164"/>
      <c r="AB276" s="165"/>
      <c r="AC276" s="166" t="s">
        <v>93</v>
      </c>
      <c r="AD276" s="382"/>
      <c r="AE276" s="166" t="s">
        <v>93</v>
      </c>
      <c r="AF276" s="383"/>
      <c r="AG276" s="164"/>
      <c r="AH276" s="165"/>
      <c r="AI276" s="166" t="s">
        <v>93</v>
      </c>
      <c r="AJ276" s="382"/>
      <c r="AK276" s="166" t="s">
        <v>93</v>
      </c>
      <c r="AL276" s="383"/>
      <c r="AM276" s="191"/>
      <c r="AN276" s="171" t="s">
        <v>58</v>
      </c>
      <c r="AO276" s="189" t="s">
        <v>66</v>
      </c>
      <c r="AP276" s="189"/>
      <c r="AQ276" s="190"/>
    </row>
    <row r="277" spans="1:43" ht="45" x14ac:dyDescent="0.15">
      <c r="A277" s="282">
        <v>249</v>
      </c>
      <c r="B277" s="193" t="s">
        <v>761</v>
      </c>
      <c r="C277" s="193" t="s">
        <v>694</v>
      </c>
      <c r="D277" s="193" t="s">
        <v>427</v>
      </c>
      <c r="E277" s="243">
        <v>27.553999999999998</v>
      </c>
      <c r="F277" s="284">
        <v>28</v>
      </c>
      <c r="G277" s="243">
        <v>23</v>
      </c>
      <c r="H277" s="293" t="s">
        <v>1142</v>
      </c>
      <c r="I277" s="241" t="s">
        <v>1152</v>
      </c>
      <c r="J277" s="193" t="s">
        <v>1332</v>
      </c>
      <c r="K277" s="243">
        <v>0</v>
      </c>
      <c r="L277" s="243">
        <v>0</v>
      </c>
      <c r="M277" s="243">
        <f t="shared" si="5"/>
        <v>0</v>
      </c>
      <c r="N277" s="328">
        <v>0</v>
      </c>
      <c r="O277" s="241" t="s">
        <v>1579</v>
      </c>
      <c r="P277" s="193" t="s">
        <v>1686</v>
      </c>
      <c r="Q277" s="186"/>
      <c r="R277" s="186" t="s">
        <v>703</v>
      </c>
      <c r="S277" s="242" t="s">
        <v>649</v>
      </c>
      <c r="T277" s="192" t="s">
        <v>701</v>
      </c>
      <c r="U277" s="164" t="s">
        <v>901</v>
      </c>
      <c r="V277" s="165"/>
      <c r="W277" s="166" t="s">
        <v>93</v>
      </c>
      <c r="X277" s="382">
        <v>243</v>
      </c>
      <c r="Y277" s="166" t="s">
        <v>93</v>
      </c>
      <c r="Z277" s="383"/>
      <c r="AA277" s="164"/>
      <c r="AB277" s="165"/>
      <c r="AC277" s="166" t="s">
        <v>93</v>
      </c>
      <c r="AD277" s="382"/>
      <c r="AE277" s="166" t="s">
        <v>93</v>
      </c>
      <c r="AF277" s="383"/>
      <c r="AG277" s="164"/>
      <c r="AH277" s="165"/>
      <c r="AI277" s="166" t="s">
        <v>93</v>
      </c>
      <c r="AJ277" s="382"/>
      <c r="AK277" s="166" t="s">
        <v>93</v>
      </c>
      <c r="AL277" s="383"/>
      <c r="AM277" s="191"/>
      <c r="AN277" s="171" t="s">
        <v>902</v>
      </c>
      <c r="AO277" s="189" t="s">
        <v>66</v>
      </c>
      <c r="AP277" s="189"/>
      <c r="AQ277" s="190"/>
    </row>
    <row r="278" spans="1:43" ht="33.75" x14ac:dyDescent="0.15">
      <c r="A278" s="282">
        <v>250</v>
      </c>
      <c r="B278" s="193" t="s">
        <v>710</v>
      </c>
      <c r="C278" s="193" t="s">
        <v>611</v>
      </c>
      <c r="D278" s="193" t="s">
        <v>1042</v>
      </c>
      <c r="E278" s="243">
        <v>160</v>
      </c>
      <c r="F278" s="284">
        <v>108.34699999999999</v>
      </c>
      <c r="G278" s="243">
        <v>83</v>
      </c>
      <c r="H278" s="322" t="s">
        <v>1400</v>
      </c>
      <c r="I278" s="239" t="s">
        <v>47</v>
      </c>
      <c r="J278" s="240" t="s">
        <v>1409</v>
      </c>
      <c r="K278" s="243">
        <v>180</v>
      </c>
      <c r="L278" s="243">
        <v>180</v>
      </c>
      <c r="M278" s="243">
        <f t="shared" si="5"/>
        <v>0</v>
      </c>
      <c r="N278" s="328">
        <v>0</v>
      </c>
      <c r="O278" s="241" t="s">
        <v>47</v>
      </c>
      <c r="P278" s="193" t="s">
        <v>1687</v>
      </c>
      <c r="Q278" s="186"/>
      <c r="R278" s="186" t="s">
        <v>711</v>
      </c>
      <c r="S278" s="242" t="s">
        <v>712</v>
      </c>
      <c r="T278" s="192" t="s">
        <v>701</v>
      </c>
      <c r="U278" s="164" t="s">
        <v>901</v>
      </c>
      <c r="V278" s="165" t="s">
        <v>1019</v>
      </c>
      <c r="W278" s="166" t="s">
        <v>93</v>
      </c>
      <c r="X278" s="382">
        <v>20</v>
      </c>
      <c r="Y278" s="166" t="s">
        <v>93</v>
      </c>
      <c r="Z278" s="383"/>
      <c r="AA278" s="164"/>
      <c r="AB278" s="165"/>
      <c r="AC278" s="166" t="s">
        <v>93</v>
      </c>
      <c r="AD278" s="382"/>
      <c r="AE278" s="166" t="s">
        <v>93</v>
      </c>
      <c r="AF278" s="383"/>
      <c r="AG278" s="164"/>
      <c r="AH278" s="165"/>
      <c r="AI278" s="166" t="s">
        <v>93</v>
      </c>
      <c r="AJ278" s="382"/>
      <c r="AK278" s="166" t="s">
        <v>93</v>
      </c>
      <c r="AL278" s="383"/>
      <c r="AM278" s="191"/>
      <c r="AN278" s="171" t="s">
        <v>56</v>
      </c>
      <c r="AO278" s="189" t="s">
        <v>66</v>
      </c>
      <c r="AP278" s="189"/>
      <c r="AQ278" s="190"/>
    </row>
    <row r="279" spans="1:43" ht="72.75" customHeight="1" x14ac:dyDescent="0.15">
      <c r="A279" s="282">
        <v>251</v>
      </c>
      <c r="B279" s="193" t="s">
        <v>732</v>
      </c>
      <c r="C279" s="193" t="s">
        <v>611</v>
      </c>
      <c r="D279" s="193" t="s">
        <v>564</v>
      </c>
      <c r="E279" s="243">
        <v>20.65</v>
      </c>
      <c r="F279" s="284">
        <v>21</v>
      </c>
      <c r="G279" s="243">
        <v>16</v>
      </c>
      <c r="H279" s="293" t="s">
        <v>1199</v>
      </c>
      <c r="I279" s="239" t="s">
        <v>47</v>
      </c>
      <c r="J279" s="240" t="s">
        <v>1333</v>
      </c>
      <c r="K279" s="243">
        <v>18.498999999999999</v>
      </c>
      <c r="L279" s="243">
        <v>0</v>
      </c>
      <c r="M279" s="243">
        <f t="shared" si="5"/>
        <v>-18.498999999999999</v>
      </c>
      <c r="N279" s="328">
        <v>0</v>
      </c>
      <c r="O279" s="241" t="s">
        <v>47</v>
      </c>
      <c r="P279" s="193" t="s">
        <v>1688</v>
      </c>
      <c r="Q279" s="186"/>
      <c r="R279" s="186" t="s">
        <v>711</v>
      </c>
      <c r="S279" s="242" t="s">
        <v>712</v>
      </c>
      <c r="T279" s="192" t="s">
        <v>701</v>
      </c>
      <c r="U279" s="164" t="s">
        <v>901</v>
      </c>
      <c r="V279" s="165" t="s">
        <v>1019</v>
      </c>
      <c r="W279" s="166" t="s">
        <v>93</v>
      </c>
      <c r="X279" s="382">
        <v>17</v>
      </c>
      <c r="Y279" s="166" t="s">
        <v>93</v>
      </c>
      <c r="Z279" s="383"/>
      <c r="AA279" s="164"/>
      <c r="AB279" s="165"/>
      <c r="AC279" s="166" t="s">
        <v>93</v>
      </c>
      <c r="AD279" s="382"/>
      <c r="AE279" s="166" t="s">
        <v>93</v>
      </c>
      <c r="AF279" s="383"/>
      <c r="AG279" s="164"/>
      <c r="AH279" s="165"/>
      <c r="AI279" s="166" t="s">
        <v>93</v>
      </c>
      <c r="AJ279" s="382"/>
      <c r="AK279" s="166" t="s">
        <v>93</v>
      </c>
      <c r="AL279" s="383"/>
      <c r="AM279" s="191"/>
      <c r="AN279" s="171" t="s">
        <v>56</v>
      </c>
      <c r="AO279" s="189" t="s">
        <v>66</v>
      </c>
      <c r="AP279" s="189"/>
      <c r="AQ279" s="190"/>
    </row>
    <row r="280" spans="1:43" ht="56.25" x14ac:dyDescent="0.15">
      <c r="A280" s="282">
        <v>252</v>
      </c>
      <c r="B280" s="193" t="s">
        <v>733</v>
      </c>
      <c r="C280" s="193" t="s">
        <v>611</v>
      </c>
      <c r="D280" s="193" t="s">
        <v>1043</v>
      </c>
      <c r="E280" s="243">
        <v>40.043999999999997</v>
      </c>
      <c r="F280" s="284">
        <v>180</v>
      </c>
      <c r="G280" s="243">
        <v>165</v>
      </c>
      <c r="H280" s="322" t="s">
        <v>1451</v>
      </c>
      <c r="I280" s="239" t="s">
        <v>47</v>
      </c>
      <c r="J280" s="240" t="s">
        <v>1452</v>
      </c>
      <c r="K280" s="243">
        <v>40.043999999999997</v>
      </c>
      <c r="L280" s="243">
        <v>40.043999999999997</v>
      </c>
      <c r="M280" s="243">
        <f t="shared" ref="M280:M284" si="6">L280-K280</f>
        <v>0</v>
      </c>
      <c r="N280" s="328">
        <v>0</v>
      </c>
      <c r="O280" s="241" t="s">
        <v>47</v>
      </c>
      <c r="P280" s="193" t="s">
        <v>1689</v>
      </c>
      <c r="Q280" s="186"/>
      <c r="R280" s="186" t="s">
        <v>711</v>
      </c>
      <c r="S280" s="242" t="s">
        <v>712</v>
      </c>
      <c r="T280" s="192" t="s">
        <v>701</v>
      </c>
      <c r="U280" s="164" t="s">
        <v>901</v>
      </c>
      <c r="V280" s="165" t="s">
        <v>1019</v>
      </c>
      <c r="W280" s="166" t="s">
        <v>93</v>
      </c>
      <c r="X280" s="382">
        <v>21</v>
      </c>
      <c r="Y280" s="166" t="s">
        <v>93</v>
      </c>
      <c r="Z280" s="383"/>
      <c r="AA280" s="164"/>
      <c r="AB280" s="165"/>
      <c r="AC280" s="166" t="s">
        <v>93</v>
      </c>
      <c r="AD280" s="382"/>
      <c r="AE280" s="166" t="s">
        <v>93</v>
      </c>
      <c r="AF280" s="383"/>
      <c r="AG280" s="164"/>
      <c r="AH280" s="165"/>
      <c r="AI280" s="166" t="s">
        <v>93</v>
      </c>
      <c r="AJ280" s="382"/>
      <c r="AK280" s="166" t="s">
        <v>93</v>
      </c>
      <c r="AL280" s="383"/>
      <c r="AM280" s="191"/>
      <c r="AN280" s="171" t="s">
        <v>56</v>
      </c>
      <c r="AO280" s="189" t="s">
        <v>66</v>
      </c>
      <c r="AP280" s="189"/>
      <c r="AQ280" s="190"/>
    </row>
    <row r="281" spans="1:43" ht="78" customHeight="1" x14ac:dyDescent="0.15">
      <c r="A281" s="282">
        <v>253</v>
      </c>
      <c r="B281" s="193" t="s">
        <v>734</v>
      </c>
      <c r="C281" s="193" t="s">
        <v>611</v>
      </c>
      <c r="D281" s="193" t="s">
        <v>564</v>
      </c>
      <c r="E281" s="243">
        <v>80</v>
      </c>
      <c r="F281" s="284">
        <v>4</v>
      </c>
      <c r="G281" s="243">
        <v>1</v>
      </c>
      <c r="H281" s="322" t="s">
        <v>1474</v>
      </c>
      <c r="I281" s="239" t="s">
        <v>47</v>
      </c>
      <c r="J281" s="240" t="s">
        <v>1497</v>
      </c>
      <c r="K281" s="243">
        <v>80</v>
      </c>
      <c r="L281" s="243">
        <v>80</v>
      </c>
      <c r="M281" s="243">
        <f t="shared" si="6"/>
        <v>0</v>
      </c>
      <c r="N281" s="328">
        <v>0</v>
      </c>
      <c r="O281" s="241" t="s">
        <v>47</v>
      </c>
      <c r="P281" s="193" t="s">
        <v>1690</v>
      </c>
      <c r="Q281" s="186"/>
      <c r="R281" s="186" t="s">
        <v>711</v>
      </c>
      <c r="S281" s="242" t="s">
        <v>712</v>
      </c>
      <c r="T281" s="192" t="s">
        <v>701</v>
      </c>
      <c r="U281" s="164" t="s">
        <v>901</v>
      </c>
      <c r="V281" s="165" t="s">
        <v>1019</v>
      </c>
      <c r="W281" s="166" t="s">
        <v>93</v>
      </c>
      <c r="X281" s="382">
        <v>22</v>
      </c>
      <c r="Y281" s="166" t="s">
        <v>93</v>
      </c>
      <c r="Z281" s="383"/>
      <c r="AA281" s="164"/>
      <c r="AB281" s="165"/>
      <c r="AC281" s="166" t="s">
        <v>93</v>
      </c>
      <c r="AD281" s="382"/>
      <c r="AE281" s="166" t="s">
        <v>93</v>
      </c>
      <c r="AF281" s="383"/>
      <c r="AG281" s="164"/>
      <c r="AH281" s="165"/>
      <c r="AI281" s="166" t="s">
        <v>93</v>
      </c>
      <c r="AJ281" s="382"/>
      <c r="AK281" s="166" t="s">
        <v>93</v>
      </c>
      <c r="AL281" s="383"/>
      <c r="AM281" s="191"/>
      <c r="AN281" s="171" t="s">
        <v>56</v>
      </c>
      <c r="AO281" s="189" t="s">
        <v>66</v>
      </c>
      <c r="AP281" s="189"/>
      <c r="AQ281" s="190"/>
    </row>
    <row r="282" spans="1:43" ht="98.25" customHeight="1" x14ac:dyDescent="0.15">
      <c r="A282" s="282">
        <v>254</v>
      </c>
      <c r="B282" s="193" t="s">
        <v>754</v>
      </c>
      <c r="C282" s="193" t="s">
        <v>611</v>
      </c>
      <c r="D282" s="193" t="s">
        <v>420</v>
      </c>
      <c r="E282" s="243">
        <v>13.504</v>
      </c>
      <c r="F282" s="284">
        <v>14</v>
      </c>
      <c r="G282" s="243">
        <v>11</v>
      </c>
      <c r="H282" s="293" t="s">
        <v>1200</v>
      </c>
      <c r="I282" s="239" t="s">
        <v>47</v>
      </c>
      <c r="J282" s="240" t="s">
        <v>1334</v>
      </c>
      <c r="K282" s="243">
        <v>11.69</v>
      </c>
      <c r="L282" s="243">
        <v>10</v>
      </c>
      <c r="M282" s="243">
        <f t="shared" si="6"/>
        <v>-1.6899999999999995</v>
      </c>
      <c r="N282" s="328">
        <v>0</v>
      </c>
      <c r="O282" s="241" t="s">
        <v>47</v>
      </c>
      <c r="P282" s="193" t="s">
        <v>1691</v>
      </c>
      <c r="Q282" s="186"/>
      <c r="R282" s="186" t="s">
        <v>711</v>
      </c>
      <c r="S282" s="242" t="s">
        <v>712</v>
      </c>
      <c r="T282" s="192" t="s">
        <v>701</v>
      </c>
      <c r="U282" s="164"/>
      <c r="V282" s="165"/>
      <c r="W282" s="166" t="s">
        <v>93</v>
      </c>
      <c r="X282" s="382"/>
      <c r="Y282" s="166" t="s">
        <v>93</v>
      </c>
      <c r="Z282" s="383"/>
      <c r="AA282" s="164"/>
      <c r="AB282" s="165"/>
      <c r="AC282" s="166" t="s">
        <v>93</v>
      </c>
      <c r="AD282" s="382"/>
      <c r="AE282" s="166" t="s">
        <v>93</v>
      </c>
      <c r="AF282" s="383"/>
      <c r="AG282" s="164"/>
      <c r="AH282" s="165"/>
      <c r="AI282" s="166" t="s">
        <v>93</v>
      </c>
      <c r="AJ282" s="382"/>
      <c r="AK282" s="166" t="s">
        <v>93</v>
      </c>
      <c r="AL282" s="383"/>
      <c r="AM282" s="191"/>
      <c r="AN282" s="171" t="s">
        <v>56</v>
      </c>
      <c r="AO282" s="189" t="s">
        <v>66</v>
      </c>
      <c r="AP282" s="189"/>
      <c r="AQ282" s="190"/>
    </row>
    <row r="283" spans="1:43" ht="76.5" customHeight="1" x14ac:dyDescent="0.15">
      <c r="A283" s="282">
        <v>255</v>
      </c>
      <c r="B283" s="193" t="s">
        <v>755</v>
      </c>
      <c r="C283" s="193" t="s">
        <v>611</v>
      </c>
      <c r="D283" s="193" t="s">
        <v>1044</v>
      </c>
      <c r="E283" s="243">
        <v>160</v>
      </c>
      <c r="F283" s="284">
        <v>160</v>
      </c>
      <c r="G283" s="243">
        <v>160</v>
      </c>
      <c r="H283" s="322" t="s">
        <v>1401</v>
      </c>
      <c r="I283" s="239" t="s">
        <v>47</v>
      </c>
      <c r="J283" s="240" t="s">
        <v>1410</v>
      </c>
      <c r="K283" s="243">
        <v>88</v>
      </c>
      <c r="L283" s="243">
        <v>0</v>
      </c>
      <c r="M283" s="243">
        <f t="shared" si="6"/>
        <v>-88</v>
      </c>
      <c r="N283" s="328">
        <v>0</v>
      </c>
      <c r="O283" s="241" t="s">
        <v>47</v>
      </c>
      <c r="P283" s="193" t="s">
        <v>1692</v>
      </c>
      <c r="Q283" s="186"/>
      <c r="R283" s="186" t="s">
        <v>711</v>
      </c>
      <c r="S283" s="242" t="s">
        <v>712</v>
      </c>
      <c r="T283" s="192" t="s">
        <v>701</v>
      </c>
      <c r="U283" s="164"/>
      <c r="V283" s="165"/>
      <c r="W283" s="166" t="s">
        <v>93</v>
      </c>
      <c r="X283" s="382"/>
      <c r="Y283" s="166" t="s">
        <v>93</v>
      </c>
      <c r="Z283" s="383"/>
      <c r="AA283" s="164"/>
      <c r="AB283" s="165"/>
      <c r="AC283" s="166" t="s">
        <v>93</v>
      </c>
      <c r="AD283" s="382"/>
      <c r="AE283" s="166" t="s">
        <v>93</v>
      </c>
      <c r="AF283" s="383"/>
      <c r="AG283" s="164"/>
      <c r="AH283" s="165"/>
      <c r="AI283" s="166" t="s">
        <v>93</v>
      </c>
      <c r="AJ283" s="382"/>
      <c r="AK283" s="166" t="s">
        <v>93</v>
      </c>
      <c r="AL283" s="383"/>
      <c r="AM283" s="191"/>
      <c r="AN283" s="171" t="s">
        <v>56</v>
      </c>
      <c r="AO283" s="189" t="s">
        <v>66</v>
      </c>
      <c r="AP283" s="189"/>
      <c r="AQ283" s="190"/>
    </row>
    <row r="284" spans="1:43" ht="78.75" x14ac:dyDescent="0.15">
      <c r="A284" s="282">
        <v>256</v>
      </c>
      <c r="B284" s="193" t="s">
        <v>1076</v>
      </c>
      <c r="C284" s="193" t="s">
        <v>611</v>
      </c>
      <c r="D284" s="193" t="s">
        <v>1112</v>
      </c>
      <c r="E284" s="243">
        <v>5992.75</v>
      </c>
      <c r="F284" s="284">
        <v>2083</v>
      </c>
      <c r="G284" s="243">
        <v>1813</v>
      </c>
      <c r="H284" s="322" t="s">
        <v>1402</v>
      </c>
      <c r="I284" s="239" t="s">
        <v>1152</v>
      </c>
      <c r="J284" s="240" t="s">
        <v>1411</v>
      </c>
      <c r="K284" s="243">
        <v>0</v>
      </c>
      <c r="L284" s="243">
        <v>0</v>
      </c>
      <c r="M284" s="243">
        <f t="shared" si="6"/>
        <v>0</v>
      </c>
      <c r="N284" s="328">
        <v>0</v>
      </c>
      <c r="O284" s="241" t="s">
        <v>1579</v>
      </c>
      <c r="P284" s="193" t="s">
        <v>1693</v>
      </c>
      <c r="Q284" s="186"/>
      <c r="R284" s="186" t="s">
        <v>711</v>
      </c>
      <c r="S284" s="242" t="s">
        <v>712</v>
      </c>
      <c r="T284" s="192" t="s">
        <v>701</v>
      </c>
      <c r="U284" s="164" t="s">
        <v>901</v>
      </c>
      <c r="V284" s="165" t="s">
        <v>1019</v>
      </c>
      <c r="W284" s="166" t="s">
        <v>93</v>
      </c>
      <c r="X284" s="382">
        <v>23</v>
      </c>
      <c r="Y284" s="166" t="s">
        <v>93</v>
      </c>
      <c r="Z284" s="383"/>
      <c r="AA284" s="164"/>
      <c r="AB284" s="165"/>
      <c r="AC284" s="166" t="s">
        <v>93</v>
      </c>
      <c r="AD284" s="382"/>
      <c r="AE284" s="166" t="s">
        <v>93</v>
      </c>
      <c r="AF284" s="383"/>
      <c r="AG284" s="164"/>
      <c r="AH284" s="165"/>
      <c r="AI284" s="166" t="s">
        <v>93</v>
      </c>
      <c r="AJ284" s="382"/>
      <c r="AK284" s="166" t="s">
        <v>93</v>
      </c>
      <c r="AL284" s="383"/>
      <c r="AM284" s="191"/>
      <c r="AN284" s="171" t="s">
        <v>56</v>
      </c>
      <c r="AO284" s="189" t="s">
        <v>66</v>
      </c>
      <c r="AP284" s="189" t="s">
        <v>66</v>
      </c>
      <c r="AQ284" s="190"/>
    </row>
    <row r="285" spans="1:43" ht="21.6" customHeight="1" x14ac:dyDescent="0.15">
      <c r="A285" s="272"/>
      <c r="B285" s="280" t="s">
        <v>762</v>
      </c>
      <c r="C285" s="273"/>
      <c r="D285" s="273"/>
      <c r="E285" s="274"/>
      <c r="F285" s="274"/>
      <c r="G285" s="274"/>
      <c r="H285" s="294"/>
      <c r="I285" s="275"/>
      <c r="J285" s="276"/>
      <c r="K285" s="274"/>
      <c r="L285" s="274"/>
      <c r="M285" s="274"/>
      <c r="N285" s="329"/>
      <c r="O285" s="277"/>
      <c r="P285" s="273"/>
      <c r="Q285" s="273"/>
      <c r="R285" s="273"/>
      <c r="S285" s="278"/>
      <c r="T285" s="278"/>
      <c r="U285" s="279"/>
      <c r="V285" s="279"/>
      <c r="W285" s="279"/>
      <c r="X285" s="279"/>
      <c r="Y285" s="279"/>
      <c r="Z285" s="279"/>
      <c r="AA285" s="279"/>
      <c r="AB285" s="279"/>
      <c r="AC285" s="279"/>
      <c r="AD285" s="279"/>
      <c r="AE285" s="279"/>
      <c r="AF285" s="279"/>
      <c r="AG285" s="279"/>
      <c r="AH285" s="279"/>
      <c r="AI285" s="279"/>
      <c r="AJ285" s="279"/>
      <c r="AK285" s="279"/>
      <c r="AL285" s="279"/>
      <c r="AM285" s="279"/>
      <c r="AN285" s="279"/>
      <c r="AO285" s="200"/>
      <c r="AP285" s="200"/>
      <c r="AQ285" s="201"/>
    </row>
    <row r="286" spans="1:43" ht="87.75" customHeight="1" x14ac:dyDescent="0.15">
      <c r="A286" s="282">
        <v>257</v>
      </c>
      <c r="B286" s="193" t="s">
        <v>763</v>
      </c>
      <c r="C286" s="193" t="s">
        <v>528</v>
      </c>
      <c r="D286" s="193" t="s">
        <v>420</v>
      </c>
      <c r="E286" s="243">
        <v>82.712000000000003</v>
      </c>
      <c r="F286" s="284">
        <v>83</v>
      </c>
      <c r="G286" s="243">
        <v>80</v>
      </c>
      <c r="H286" s="293" t="s">
        <v>1142</v>
      </c>
      <c r="I286" s="241" t="s">
        <v>47</v>
      </c>
      <c r="J286" s="193" t="s">
        <v>1158</v>
      </c>
      <c r="K286" s="243">
        <v>84.331999999999994</v>
      </c>
      <c r="L286" s="243">
        <v>84.33</v>
      </c>
      <c r="M286" s="243">
        <f t="shared" ref="M286:M294" si="7">L286-K286</f>
        <v>-1.9999999999953388E-3</v>
      </c>
      <c r="N286" s="328">
        <v>0</v>
      </c>
      <c r="O286" s="241" t="s">
        <v>47</v>
      </c>
      <c r="P286" s="193" t="s">
        <v>1762</v>
      </c>
      <c r="Q286" s="186"/>
      <c r="R286" s="186" t="s">
        <v>772</v>
      </c>
      <c r="S286" s="242" t="s">
        <v>430</v>
      </c>
      <c r="T286" s="192" t="s">
        <v>773</v>
      </c>
      <c r="U286" s="164" t="s">
        <v>901</v>
      </c>
      <c r="V286" s="165"/>
      <c r="W286" s="166" t="s">
        <v>93</v>
      </c>
      <c r="X286" s="382">
        <v>244</v>
      </c>
      <c r="Y286" s="166" t="s">
        <v>93</v>
      </c>
      <c r="Z286" s="383"/>
      <c r="AA286" s="164"/>
      <c r="AB286" s="165"/>
      <c r="AC286" s="166" t="s">
        <v>93</v>
      </c>
      <c r="AD286" s="382"/>
      <c r="AE286" s="166" t="s">
        <v>93</v>
      </c>
      <c r="AF286" s="383"/>
      <c r="AG286" s="164"/>
      <c r="AH286" s="165"/>
      <c r="AI286" s="166" t="s">
        <v>93</v>
      </c>
      <c r="AJ286" s="382"/>
      <c r="AK286" s="166" t="s">
        <v>93</v>
      </c>
      <c r="AL286" s="383"/>
      <c r="AM286" s="191"/>
      <c r="AN286" s="171" t="s">
        <v>437</v>
      </c>
      <c r="AO286" s="189" t="s">
        <v>66</v>
      </c>
      <c r="AP286" s="189"/>
      <c r="AQ286" s="190"/>
    </row>
    <row r="287" spans="1:43" ht="91.5" customHeight="1" x14ac:dyDescent="0.15">
      <c r="A287" s="282">
        <v>258</v>
      </c>
      <c r="B287" s="193" t="s">
        <v>764</v>
      </c>
      <c r="C287" s="193" t="s">
        <v>445</v>
      </c>
      <c r="D287" s="193" t="s">
        <v>420</v>
      </c>
      <c r="E287" s="243">
        <v>248.749</v>
      </c>
      <c r="F287" s="284">
        <v>249</v>
      </c>
      <c r="G287" s="243">
        <v>190</v>
      </c>
      <c r="H287" s="293" t="s">
        <v>1142</v>
      </c>
      <c r="I287" s="241" t="s">
        <v>47</v>
      </c>
      <c r="J287" s="193" t="s">
        <v>1159</v>
      </c>
      <c r="K287" s="243">
        <v>253.52099999999999</v>
      </c>
      <c r="L287" s="243">
        <v>244.95799999999997</v>
      </c>
      <c r="M287" s="243">
        <f t="shared" si="7"/>
        <v>-8.5630000000000166</v>
      </c>
      <c r="N287" s="328" t="s">
        <v>882</v>
      </c>
      <c r="O287" s="241" t="s">
        <v>47</v>
      </c>
      <c r="P287" s="193" t="s">
        <v>1763</v>
      </c>
      <c r="Q287" s="186"/>
      <c r="R287" s="186" t="s">
        <v>772</v>
      </c>
      <c r="S287" s="242" t="s">
        <v>430</v>
      </c>
      <c r="T287" s="192" t="s">
        <v>773</v>
      </c>
      <c r="U287" s="164" t="s">
        <v>901</v>
      </c>
      <c r="V287" s="165"/>
      <c r="W287" s="166" t="s">
        <v>93</v>
      </c>
      <c r="X287" s="382">
        <v>245</v>
      </c>
      <c r="Y287" s="166" t="s">
        <v>93</v>
      </c>
      <c r="Z287" s="383"/>
      <c r="AA287" s="164" t="s">
        <v>1034</v>
      </c>
      <c r="AB287" s="165"/>
      <c r="AC287" s="166" t="s">
        <v>1035</v>
      </c>
      <c r="AD287" s="382">
        <v>372</v>
      </c>
      <c r="AE287" s="166" t="s">
        <v>1035</v>
      </c>
      <c r="AF287" s="383"/>
      <c r="AG287" s="164"/>
      <c r="AH287" s="165"/>
      <c r="AI287" s="166" t="s">
        <v>1035</v>
      </c>
      <c r="AJ287" s="382"/>
      <c r="AK287" s="166" t="s">
        <v>1035</v>
      </c>
      <c r="AL287" s="383"/>
      <c r="AM287" s="191"/>
      <c r="AN287" s="171" t="s">
        <v>438</v>
      </c>
      <c r="AO287" s="189" t="s">
        <v>66</v>
      </c>
      <c r="AP287" s="189"/>
      <c r="AQ287" s="190"/>
    </row>
    <row r="288" spans="1:43" ht="99" customHeight="1" x14ac:dyDescent="0.15">
      <c r="A288" s="282">
        <v>259</v>
      </c>
      <c r="B288" s="193" t="s">
        <v>765</v>
      </c>
      <c r="C288" s="193" t="s">
        <v>424</v>
      </c>
      <c r="D288" s="193" t="s">
        <v>420</v>
      </c>
      <c r="E288" s="243">
        <v>315.44900000000001</v>
      </c>
      <c r="F288" s="284">
        <v>315</v>
      </c>
      <c r="G288" s="243">
        <v>315</v>
      </c>
      <c r="H288" s="293" t="s">
        <v>1201</v>
      </c>
      <c r="I288" s="239" t="s">
        <v>47</v>
      </c>
      <c r="J288" s="240" t="s">
        <v>1353</v>
      </c>
      <c r="K288" s="243">
        <v>324.238</v>
      </c>
      <c r="L288" s="243">
        <v>334.404</v>
      </c>
      <c r="M288" s="243">
        <f t="shared" si="7"/>
        <v>10.165999999999997</v>
      </c>
      <c r="N288" s="328" t="s">
        <v>882</v>
      </c>
      <c r="O288" s="241" t="s">
        <v>47</v>
      </c>
      <c r="P288" s="193" t="s">
        <v>1764</v>
      </c>
      <c r="Q288" s="186"/>
      <c r="R288" s="186" t="s">
        <v>772</v>
      </c>
      <c r="S288" s="242" t="s">
        <v>430</v>
      </c>
      <c r="T288" s="192" t="s">
        <v>773</v>
      </c>
      <c r="U288" s="164" t="s">
        <v>901</v>
      </c>
      <c r="V288" s="165"/>
      <c r="W288" s="166" t="s">
        <v>93</v>
      </c>
      <c r="X288" s="382">
        <v>246</v>
      </c>
      <c r="Y288" s="166" t="s">
        <v>93</v>
      </c>
      <c r="Z288" s="383"/>
      <c r="AA288" s="164"/>
      <c r="AB288" s="165"/>
      <c r="AC288" s="166" t="s">
        <v>93</v>
      </c>
      <c r="AD288" s="382"/>
      <c r="AE288" s="166" t="s">
        <v>93</v>
      </c>
      <c r="AF288" s="383"/>
      <c r="AG288" s="164"/>
      <c r="AH288" s="165"/>
      <c r="AI288" s="166" t="s">
        <v>93</v>
      </c>
      <c r="AJ288" s="382"/>
      <c r="AK288" s="166" t="s">
        <v>93</v>
      </c>
      <c r="AL288" s="383"/>
      <c r="AM288" s="191"/>
      <c r="AN288" s="171" t="s">
        <v>58</v>
      </c>
      <c r="AO288" s="189" t="s">
        <v>66</v>
      </c>
      <c r="AP288" s="189"/>
      <c r="AQ288" s="190"/>
    </row>
    <row r="289" spans="1:43" ht="72.75" customHeight="1" x14ac:dyDescent="0.15">
      <c r="A289" s="282">
        <v>260</v>
      </c>
      <c r="B289" s="193" t="s">
        <v>766</v>
      </c>
      <c r="C289" s="193" t="s">
        <v>439</v>
      </c>
      <c r="D289" s="193" t="s">
        <v>420</v>
      </c>
      <c r="E289" s="243">
        <v>279.464</v>
      </c>
      <c r="F289" s="284">
        <v>279</v>
      </c>
      <c r="G289" s="243">
        <v>171</v>
      </c>
      <c r="H289" s="293" t="s">
        <v>1142</v>
      </c>
      <c r="I289" s="241" t="s">
        <v>47</v>
      </c>
      <c r="J289" s="193" t="s">
        <v>1354</v>
      </c>
      <c r="K289" s="243">
        <v>283.52800000000002</v>
      </c>
      <c r="L289" s="243">
        <v>215.30500000000001</v>
      </c>
      <c r="M289" s="243">
        <f t="shared" si="7"/>
        <v>-68.223000000000013</v>
      </c>
      <c r="N289" s="328">
        <v>-68</v>
      </c>
      <c r="O289" s="241" t="s">
        <v>1656</v>
      </c>
      <c r="P289" s="193" t="s">
        <v>1765</v>
      </c>
      <c r="Q289" s="186"/>
      <c r="R289" s="186" t="s">
        <v>772</v>
      </c>
      <c r="S289" s="242" t="s">
        <v>430</v>
      </c>
      <c r="T289" s="192" t="s">
        <v>773</v>
      </c>
      <c r="U289" s="164" t="s">
        <v>901</v>
      </c>
      <c r="V289" s="165"/>
      <c r="W289" s="166" t="s">
        <v>93</v>
      </c>
      <c r="X289" s="382">
        <v>247</v>
      </c>
      <c r="Y289" s="166" t="s">
        <v>93</v>
      </c>
      <c r="Z289" s="383"/>
      <c r="AA289" s="164"/>
      <c r="AB289" s="165"/>
      <c r="AC289" s="166" t="s">
        <v>93</v>
      </c>
      <c r="AD289" s="382"/>
      <c r="AE289" s="166" t="s">
        <v>93</v>
      </c>
      <c r="AF289" s="383"/>
      <c r="AG289" s="164"/>
      <c r="AH289" s="165"/>
      <c r="AI289" s="166" t="s">
        <v>93</v>
      </c>
      <c r="AJ289" s="382"/>
      <c r="AK289" s="166" t="s">
        <v>93</v>
      </c>
      <c r="AL289" s="383"/>
      <c r="AM289" s="191"/>
      <c r="AN289" s="171" t="s">
        <v>902</v>
      </c>
      <c r="AO289" s="189" t="s">
        <v>66</v>
      </c>
      <c r="AP289" s="189"/>
      <c r="AQ289" s="190"/>
    </row>
    <row r="290" spans="1:43" ht="33.75" x14ac:dyDescent="0.15">
      <c r="A290" s="282">
        <v>261</v>
      </c>
      <c r="B290" s="193" t="s">
        <v>684</v>
      </c>
      <c r="C290" s="193" t="s">
        <v>419</v>
      </c>
      <c r="D290" s="193" t="s">
        <v>420</v>
      </c>
      <c r="E290" s="243">
        <v>188.82300000000001</v>
      </c>
      <c r="F290" s="284">
        <v>189</v>
      </c>
      <c r="G290" s="243">
        <v>189</v>
      </c>
      <c r="H290" s="293" t="s">
        <v>1142</v>
      </c>
      <c r="I290" s="241" t="s">
        <v>47</v>
      </c>
      <c r="J290" s="193" t="s">
        <v>1160</v>
      </c>
      <c r="K290" s="243">
        <v>109.128</v>
      </c>
      <c r="L290" s="243">
        <v>108.687</v>
      </c>
      <c r="M290" s="243">
        <f t="shared" si="7"/>
        <v>-0.4410000000000025</v>
      </c>
      <c r="N290" s="328" t="s">
        <v>882</v>
      </c>
      <c r="O290" s="241" t="s">
        <v>47</v>
      </c>
      <c r="P290" s="193" t="s">
        <v>1766</v>
      </c>
      <c r="Q290" s="186"/>
      <c r="R290" s="186" t="s">
        <v>772</v>
      </c>
      <c r="S290" s="242" t="s">
        <v>430</v>
      </c>
      <c r="T290" s="192" t="s">
        <v>773</v>
      </c>
      <c r="U290" s="164" t="s">
        <v>901</v>
      </c>
      <c r="V290" s="165"/>
      <c r="W290" s="166" t="s">
        <v>93</v>
      </c>
      <c r="X290" s="382">
        <v>248</v>
      </c>
      <c r="Y290" s="166" t="s">
        <v>93</v>
      </c>
      <c r="Z290" s="383"/>
      <c r="AA290" s="164" t="s">
        <v>1036</v>
      </c>
      <c r="AB290" s="165"/>
      <c r="AC290" s="166" t="s">
        <v>93</v>
      </c>
      <c r="AD290" s="382">
        <v>309</v>
      </c>
      <c r="AE290" s="166" t="s">
        <v>93</v>
      </c>
      <c r="AF290" s="383"/>
      <c r="AG290" s="164" t="s">
        <v>1036</v>
      </c>
      <c r="AH290" s="165"/>
      <c r="AI290" s="166" t="s">
        <v>93</v>
      </c>
      <c r="AJ290" s="382">
        <v>365</v>
      </c>
      <c r="AK290" s="166" t="s">
        <v>93</v>
      </c>
      <c r="AL290" s="383"/>
      <c r="AM290" s="191" t="s">
        <v>1037</v>
      </c>
      <c r="AN290" s="171" t="s">
        <v>438</v>
      </c>
      <c r="AO290" s="189"/>
      <c r="AP290" s="189" t="s">
        <v>66</v>
      </c>
      <c r="AQ290" s="190"/>
    </row>
    <row r="291" spans="1:43" ht="219" customHeight="1" x14ac:dyDescent="0.15">
      <c r="A291" s="282">
        <v>262</v>
      </c>
      <c r="B291" s="193" t="s">
        <v>767</v>
      </c>
      <c r="C291" s="193" t="s">
        <v>539</v>
      </c>
      <c r="D291" s="193" t="s">
        <v>420</v>
      </c>
      <c r="E291" s="243">
        <v>229.16499999999999</v>
      </c>
      <c r="F291" s="284">
        <v>229</v>
      </c>
      <c r="G291" s="243">
        <v>189</v>
      </c>
      <c r="H291" s="322" t="s">
        <v>1475</v>
      </c>
      <c r="I291" s="239" t="s">
        <v>47</v>
      </c>
      <c r="J291" s="240" t="s">
        <v>1492</v>
      </c>
      <c r="K291" s="243">
        <v>238.869</v>
      </c>
      <c r="L291" s="243">
        <v>238.249</v>
      </c>
      <c r="M291" s="243">
        <f t="shared" si="7"/>
        <v>-0.62000000000000455</v>
      </c>
      <c r="N291" s="328" t="s">
        <v>882</v>
      </c>
      <c r="O291" s="241" t="s">
        <v>47</v>
      </c>
      <c r="P291" s="193" t="s">
        <v>1767</v>
      </c>
      <c r="Q291" s="186"/>
      <c r="R291" s="186" t="s">
        <v>772</v>
      </c>
      <c r="S291" s="242" t="s">
        <v>430</v>
      </c>
      <c r="T291" s="192" t="s">
        <v>773</v>
      </c>
      <c r="U291" s="164" t="s">
        <v>901</v>
      </c>
      <c r="V291" s="165"/>
      <c r="W291" s="166" t="s">
        <v>93</v>
      </c>
      <c r="X291" s="382">
        <v>249</v>
      </c>
      <c r="Y291" s="166" t="s">
        <v>93</v>
      </c>
      <c r="Z291" s="383"/>
      <c r="AA291" s="164" t="s">
        <v>901</v>
      </c>
      <c r="AB291" s="165"/>
      <c r="AC291" s="166" t="s">
        <v>93</v>
      </c>
      <c r="AD291" s="382">
        <v>145</v>
      </c>
      <c r="AE291" s="166" t="s">
        <v>93</v>
      </c>
      <c r="AF291" s="383"/>
      <c r="AG291" s="164"/>
      <c r="AH291" s="165"/>
      <c r="AI291" s="166" t="s">
        <v>93</v>
      </c>
      <c r="AJ291" s="382"/>
      <c r="AK291" s="166" t="s">
        <v>93</v>
      </c>
      <c r="AL291" s="383"/>
      <c r="AM291" s="191"/>
      <c r="AN291" s="171" t="s">
        <v>58</v>
      </c>
      <c r="AO291" s="189" t="s">
        <v>66</v>
      </c>
      <c r="AP291" s="189"/>
      <c r="AQ291" s="190"/>
    </row>
    <row r="292" spans="1:43" ht="45" x14ac:dyDescent="0.15">
      <c r="A292" s="282">
        <v>263</v>
      </c>
      <c r="B292" s="193" t="s">
        <v>768</v>
      </c>
      <c r="C292" s="193" t="s">
        <v>531</v>
      </c>
      <c r="D292" s="193" t="s">
        <v>420</v>
      </c>
      <c r="E292" s="243">
        <v>36.527999999999999</v>
      </c>
      <c r="F292" s="284">
        <v>37</v>
      </c>
      <c r="G292" s="243">
        <v>34</v>
      </c>
      <c r="H292" s="293" t="s">
        <v>1142</v>
      </c>
      <c r="I292" s="241" t="s">
        <v>47</v>
      </c>
      <c r="J292" s="193" t="s">
        <v>1383</v>
      </c>
      <c r="K292" s="243">
        <v>41.463999999999999</v>
      </c>
      <c r="L292" s="243">
        <v>41.511000000000003</v>
      </c>
      <c r="M292" s="243">
        <f t="shared" si="7"/>
        <v>4.700000000000415E-2</v>
      </c>
      <c r="N292" s="328" t="s">
        <v>882</v>
      </c>
      <c r="O292" s="241" t="s">
        <v>47</v>
      </c>
      <c r="P292" s="193" t="s">
        <v>1768</v>
      </c>
      <c r="Q292" s="186"/>
      <c r="R292" s="186" t="s">
        <v>772</v>
      </c>
      <c r="S292" s="242" t="s">
        <v>430</v>
      </c>
      <c r="T292" s="192" t="s">
        <v>773</v>
      </c>
      <c r="U292" s="164" t="s">
        <v>901</v>
      </c>
      <c r="V292" s="165"/>
      <c r="W292" s="166" t="s">
        <v>93</v>
      </c>
      <c r="X292" s="382">
        <v>250</v>
      </c>
      <c r="Y292" s="166" t="s">
        <v>93</v>
      </c>
      <c r="Z292" s="383"/>
      <c r="AA292" s="164"/>
      <c r="AB292" s="165"/>
      <c r="AC292" s="166" t="s">
        <v>93</v>
      </c>
      <c r="AD292" s="382"/>
      <c r="AE292" s="166" t="s">
        <v>93</v>
      </c>
      <c r="AF292" s="383"/>
      <c r="AG292" s="164"/>
      <c r="AH292" s="165"/>
      <c r="AI292" s="166" t="s">
        <v>93</v>
      </c>
      <c r="AJ292" s="382"/>
      <c r="AK292" s="166" t="s">
        <v>93</v>
      </c>
      <c r="AL292" s="383"/>
      <c r="AM292" s="191"/>
      <c r="AN292" s="171" t="s">
        <v>438</v>
      </c>
      <c r="AO292" s="189" t="s">
        <v>66</v>
      </c>
      <c r="AP292" s="189"/>
      <c r="AQ292" s="190"/>
    </row>
    <row r="293" spans="1:43" ht="66.599999999999994" customHeight="1" x14ac:dyDescent="0.15">
      <c r="A293" s="282">
        <v>264</v>
      </c>
      <c r="B293" s="193" t="s">
        <v>769</v>
      </c>
      <c r="C293" s="193" t="s">
        <v>770</v>
      </c>
      <c r="D293" s="193" t="s">
        <v>677</v>
      </c>
      <c r="E293" s="243">
        <v>322.79500000000002</v>
      </c>
      <c r="F293" s="284">
        <v>323</v>
      </c>
      <c r="G293" s="243">
        <v>297</v>
      </c>
      <c r="H293" s="293" t="s">
        <v>1202</v>
      </c>
      <c r="I293" s="239" t="s">
        <v>47</v>
      </c>
      <c r="J293" s="240" t="s">
        <v>1355</v>
      </c>
      <c r="K293" s="243">
        <v>325.53300000000002</v>
      </c>
      <c r="L293" s="243">
        <v>330.05900000000003</v>
      </c>
      <c r="M293" s="243">
        <f t="shared" si="7"/>
        <v>4.5260000000000105</v>
      </c>
      <c r="N293" s="328" t="s">
        <v>882</v>
      </c>
      <c r="O293" s="241" t="s">
        <v>47</v>
      </c>
      <c r="P293" s="193" t="s">
        <v>1769</v>
      </c>
      <c r="Q293" s="186"/>
      <c r="R293" s="186" t="s">
        <v>772</v>
      </c>
      <c r="S293" s="242" t="s">
        <v>430</v>
      </c>
      <c r="T293" s="192" t="s">
        <v>773</v>
      </c>
      <c r="U293" s="164" t="s">
        <v>901</v>
      </c>
      <c r="V293" s="165"/>
      <c r="W293" s="166" t="s">
        <v>93</v>
      </c>
      <c r="X293" s="382">
        <v>251</v>
      </c>
      <c r="Y293" s="166" t="s">
        <v>93</v>
      </c>
      <c r="Z293" s="383"/>
      <c r="AA293" s="164"/>
      <c r="AB293" s="165"/>
      <c r="AC293" s="166" t="s">
        <v>93</v>
      </c>
      <c r="AD293" s="382"/>
      <c r="AE293" s="166" t="s">
        <v>93</v>
      </c>
      <c r="AF293" s="383"/>
      <c r="AG293" s="164"/>
      <c r="AH293" s="165"/>
      <c r="AI293" s="166" t="s">
        <v>93</v>
      </c>
      <c r="AJ293" s="382"/>
      <c r="AK293" s="166" t="s">
        <v>93</v>
      </c>
      <c r="AL293" s="383"/>
      <c r="AM293" s="191"/>
      <c r="AN293" s="171" t="s">
        <v>58</v>
      </c>
      <c r="AO293" s="189" t="s">
        <v>66</v>
      </c>
      <c r="AP293" s="189"/>
      <c r="AQ293" s="190"/>
    </row>
    <row r="294" spans="1:43" ht="67.5" x14ac:dyDescent="0.15">
      <c r="A294" s="282">
        <v>265</v>
      </c>
      <c r="B294" s="193" t="s">
        <v>771</v>
      </c>
      <c r="C294" s="193" t="s">
        <v>691</v>
      </c>
      <c r="D294" s="193" t="s">
        <v>420</v>
      </c>
      <c r="E294" s="243">
        <v>490.45499999999998</v>
      </c>
      <c r="F294" s="284">
        <v>501</v>
      </c>
      <c r="G294" s="243">
        <v>367</v>
      </c>
      <c r="H294" s="293" t="s">
        <v>1142</v>
      </c>
      <c r="I294" s="241" t="s">
        <v>47</v>
      </c>
      <c r="J294" s="193" t="s">
        <v>1161</v>
      </c>
      <c r="K294" s="243">
        <v>498.863</v>
      </c>
      <c r="L294" s="243">
        <v>498.63099999999997</v>
      </c>
      <c r="M294" s="243">
        <f t="shared" si="7"/>
        <v>-0.23200000000002774</v>
      </c>
      <c r="N294" s="328">
        <v>0</v>
      </c>
      <c r="O294" s="241" t="s">
        <v>47</v>
      </c>
      <c r="P294" s="193" t="s">
        <v>1770</v>
      </c>
      <c r="Q294" s="186"/>
      <c r="R294" s="186" t="s">
        <v>772</v>
      </c>
      <c r="S294" s="242" t="s">
        <v>430</v>
      </c>
      <c r="T294" s="192" t="s">
        <v>773</v>
      </c>
      <c r="U294" s="164" t="s">
        <v>901</v>
      </c>
      <c r="V294" s="165"/>
      <c r="W294" s="166" t="s">
        <v>93</v>
      </c>
      <c r="X294" s="382">
        <v>252</v>
      </c>
      <c r="Y294" s="166" t="s">
        <v>93</v>
      </c>
      <c r="Z294" s="383"/>
      <c r="AA294" s="164"/>
      <c r="AB294" s="165"/>
      <c r="AC294" s="166" t="s">
        <v>93</v>
      </c>
      <c r="AD294" s="382"/>
      <c r="AE294" s="166" t="s">
        <v>93</v>
      </c>
      <c r="AF294" s="383"/>
      <c r="AG294" s="164"/>
      <c r="AH294" s="165"/>
      <c r="AI294" s="166" t="s">
        <v>93</v>
      </c>
      <c r="AJ294" s="382"/>
      <c r="AK294" s="166" t="s">
        <v>93</v>
      </c>
      <c r="AL294" s="383"/>
      <c r="AM294" s="191"/>
      <c r="AN294" s="171" t="s">
        <v>389</v>
      </c>
      <c r="AO294" s="189" t="s">
        <v>66</v>
      </c>
      <c r="AP294" s="189"/>
      <c r="AQ294" s="190"/>
    </row>
    <row r="295" spans="1:43" ht="21.6" customHeight="1" x14ac:dyDescent="0.15">
      <c r="A295" s="272"/>
      <c r="B295" s="280" t="s">
        <v>774</v>
      </c>
      <c r="C295" s="273"/>
      <c r="D295" s="273"/>
      <c r="E295" s="274"/>
      <c r="F295" s="274"/>
      <c r="G295" s="274"/>
      <c r="H295" s="294"/>
      <c r="I295" s="275"/>
      <c r="J295" s="276"/>
      <c r="K295" s="274"/>
      <c r="L295" s="274"/>
      <c r="M295" s="274"/>
      <c r="N295" s="329"/>
      <c r="O295" s="277"/>
      <c r="P295" s="273"/>
      <c r="Q295" s="273"/>
      <c r="R295" s="273"/>
      <c r="S295" s="278"/>
      <c r="T295" s="278"/>
      <c r="U295" s="279"/>
      <c r="V295" s="279"/>
      <c r="W295" s="279"/>
      <c r="X295" s="279"/>
      <c r="Y295" s="279"/>
      <c r="Z295" s="279"/>
      <c r="AA295" s="279"/>
      <c r="AB295" s="279"/>
      <c r="AC295" s="279"/>
      <c r="AD295" s="279"/>
      <c r="AE295" s="279"/>
      <c r="AF295" s="279"/>
      <c r="AG295" s="279"/>
      <c r="AH295" s="279"/>
      <c r="AI295" s="279"/>
      <c r="AJ295" s="279"/>
      <c r="AK295" s="279"/>
      <c r="AL295" s="279"/>
      <c r="AM295" s="279"/>
      <c r="AN295" s="279"/>
      <c r="AO295" s="200"/>
      <c r="AP295" s="200"/>
      <c r="AQ295" s="201"/>
    </row>
    <row r="296" spans="1:43" ht="33.75" x14ac:dyDescent="0.15">
      <c r="A296" s="282">
        <v>266</v>
      </c>
      <c r="B296" s="193" t="s">
        <v>775</v>
      </c>
      <c r="C296" s="193" t="s">
        <v>674</v>
      </c>
      <c r="D296" s="193" t="s">
        <v>420</v>
      </c>
      <c r="E296" s="243">
        <v>4.7279999999999998</v>
      </c>
      <c r="F296" s="284">
        <v>5</v>
      </c>
      <c r="G296" s="243">
        <v>3.7</v>
      </c>
      <c r="H296" s="293" t="s">
        <v>1142</v>
      </c>
      <c r="I296" s="241" t="s">
        <v>47</v>
      </c>
      <c r="J296" s="193" t="s">
        <v>1162</v>
      </c>
      <c r="K296" s="243">
        <v>4.5330000000000004</v>
      </c>
      <c r="L296" s="243">
        <v>3.0640000000000001</v>
      </c>
      <c r="M296" s="243">
        <f t="shared" ref="M296:M306" si="8">L296-K296</f>
        <v>-1.4690000000000003</v>
      </c>
      <c r="N296" s="328">
        <v>0</v>
      </c>
      <c r="O296" s="241" t="s">
        <v>47</v>
      </c>
      <c r="P296" s="193" t="s">
        <v>1751</v>
      </c>
      <c r="Q296" s="186"/>
      <c r="R296" s="186" t="s">
        <v>772</v>
      </c>
      <c r="S296" s="242" t="s">
        <v>430</v>
      </c>
      <c r="T296" s="192" t="s">
        <v>786</v>
      </c>
      <c r="U296" s="164" t="s">
        <v>901</v>
      </c>
      <c r="V296" s="165"/>
      <c r="W296" s="166" t="s">
        <v>93</v>
      </c>
      <c r="X296" s="382">
        <v>253</v>
      </c>
      <c r="Y296" s="166" t="s">
        <v>93</v>
      </c>
      <c r="Z296" s="383"/>
      <c r="AA296" s="164"/>
      <c r="AB296" s="165"/>
      <c r="AC296" s="166" t="s">
        <v>93</v>
      </c>
      <c r="AD296" s="382"/>
      <c r="AE296" s="166" t="s">
        <v>93</v>
      </c>
      <c r="AF296" s="383"/>
      <c r="AG296" s="164"/>
      <c r="AH296" s="165"/>
      <c r="AI296" s="166" t="s">
        <v>93</v>
      </c>
      <c r="AJ296" s="382"/>
      <c r="AK296" s="166" t="s">
        <v>93</v>
      </c>
      <c r="AL296" s="383"/>
      <c r="AM296" s="191"/>
      <c r="AN296" s="171" t="s">
        <v>902</v>
      </c>
      <c r="AO296" s="189" t="s">
        <v>66</v>
      </c>
      <c r="AP296" s="189"/>
      <c r="AQ296" s="190"/>
    </row>
    <row r="297" spans="1:43" ht="122.25" customHeight="1" x14ac:dyDescent="0.15">
      <c r="A297" s="282">
        <v>267</v>
      </c>
      <c r="B297" s="193" t="s">
        <v>776</v>
      </c>
      <c r="C297" s="193" t="s">
        <v>674</v>
      </c>
      <c r="D297" s="193" t="s">
        <v>420</v>
      </c>
      <c r="E297" s="243">
        <v>190.655</v>
      </c>
      <c r="F297" s="284">
        <v>191</v>
      </c>
      <c r="G297" s="243">
        <v>153</v>
      </c>
      <c r="H297" s="322" t="s">
        <v>1403</v>
      </c>
      <c r="I297" s="239" t="s">
        <v>47</v>
      </c>
      <c r="J297" s="240" t="s">
        <v>1426</v>
      </c>
      <c r="K297" s="243">
        <v>193.78200000000001</v>
      </c>
      <c r="L297" s="243">
        <v>193.77500000000001</v>
      </c>
      <c r="M297" s="243">
        <f t="shared" si="8"/>
        <v>-7.0000000000050022E-3</v>
      </c>
      <c r="N297" s="328" t="s">
        <v>882</v>
      </c>
      <c r="O297" s="241" t="s">
        <v>47</v>
      </c>
      <c r="P297" s="193" t="s">
        <v>1752</v>
      </c>
      <c r="Q297" s="186"/>
      <c r="R297" s="186" t="s">
        <v>772</v>
      </c>
      <c r="S297" s="242" t="s">
        <v>430</v>
      </c>
      <c r="T297" s="192" t="s">
        <v>786</v>
      </c>
      <c r="U297" s="164" t="s">
        <v>901</v>
      </c>
      <c r="V297" s="165"/>
      <c r="W297" s="166" t="s">
        <v>93</v>
      </c>
      <c r="X297" s="382">
        <v>254</v>
      </c>
      <c r="Y297" s="166" t="s">
        <v>93</v>
      </c>
      <c r="Z297" s="383"/>
      <c r="AA297" s="164"/>
      <c r="AB297" s="165"/>
      <c r="AC297" s="166" t="s">
        <v>93</v>
      </c>
      <c r="AD297" s="382"/>
      <c r="AE297" s="166" t="s">
        <v>93</v>
      </c>
      <c r="AF297" s="383"/>
      <c r="AG297" s="164"/>
      <c r="AH297" s="165"/>
      <c r="AI297" s="166" t="s">
        <v>93</v>
      </c>
      <c r="AJ297" s="382"/>
      <c r="AK297" s="166" t="s">
        <v>93</v>
      </c>
      <c r="AL297" s="383"/>
      <c r="AM297" s="191"/>
      <c r="AN297" s="171" t="s">
        <v>58</v>
      </c>
      <c r="AO297" s="189" t="s">
        <v>66</v>
      </c>
      <c r="AP297" s="189"/>
      <c r="AQ297" s="190"/>
    </row>
    <row r="298" spans="1:43" ht="33.75" x14ac:dyDescent="0.15">
      <c r="A298" s="282">
        <v>268</v>
      </c>
      <c r="B298" s="193" t="s">
        <v>777</v>
      </c>
      <c r="C298" s="193" t="s">
        <v>543</v>
      </c>
      <c r="D298" s="193" t="s">
        <v>420</v>
      </c>
      <c r="E298" s="243">
        <v>1070.8130000000001</v>
      </c>
      <c r="F298" s="284">
        <v>1071</v>
      </c>
      <c r="G298" s="243">
        <v>1071</v>
      </c>
      <c r="H298" s="293" t="s">
        <v>1142</v>
      </c>
      <c r="I298" s="241" t="s">
        <v>47</v>
      </c>
      <c r="J298" s="193" t="s">
        <v>1163</v>
      </c>
      <c r="K298" s="243">
        <v>1031.7190000000001</v>
      </c>
      <c r="L298" s="243">
        <v>1031.674</v>
      </c>
      <c r="M298" s="243">
        <f t="shared" si="8"/>
        <v>-4.500000000007276E-2</v>
      </c>
      <c r="N298" s="328" t="s">
        <v>882</v>
      </c>
      <c r="O298" s="241" t="s">
        <v>47</v>
      </c>
      <c r="P298" s="193" t="s">
        <v>1753</v>
      </c>
      <c r="Q298" s="186"/>
      <c r="R298" s="186" t="s">
        <v>772</v>
      </c>
      <c r="S298" s="242" t="s">
        <v>430</v>
      </c>
      <c r="T298" s="192" t="s">
        <v>786</v>
      </c>
      <c r="U298" s="164" t="s">
        <v>901</v>
      </c>
      <c r="V298" s="165"/>
      <c r="W298" s="166" t="s">
        <v>93</v>
      </c>
      <c r="X298" s="382">
        <v>255</v>
      </c>
      <c r="Y298" s="166" t="s">
        <v>93</v>
      </c>
      <c r="Z298" s="383"/>
      <c r="AA298" s="164"/>
      <c r="AB298" s="165"/>
      <c r="AC298" s="166" t="s">
        <v>93</v>
      </c>
      <c r="AD298" s="382"/>
      <c r="AE298" s="166" t="s">
        <v>93</v>
      </c>
      <c r="AF298" s="383"/>
      <c r="AG298" s="164"/>
      <c r="AH298" s="165"/>
      <c r="AI298" s="166" t="s">
        <v>93</v>
      </c>
      <c r="AJ298" s="382"/>
      <c r="AK298" s="166" t="s">
        <v>93</v>
      </c>
      <c r="AL298" s="383"/>
      <c r="AM298" s="191"/>
      <c r="AN298" s="171" t="s">
        <v>389</v>
      </c>
      <c r="AO298" s="189"/>
      <c r="AP298" s="189" t="s">
        <v>66</v>
      </c>
      <c r="AQ298" s="190"/>
    </row>
    <row r="299" spans="1:43" ht="78.75" x14ac:dyDescent="0.15">
      <c r="A299" s="282">
        <v>269</v>
      </c>
      <c r="B299" s="193" t="s">
        <v>778</v>
      </c>
      <c r="C299" s="193" t="s">
        <v>543</v>
      </c>
      <c r="D299" s="193" t="s">
        <v>420</v>
      </c>
      <c r="E299" s="243">
        <v>41.661999999999999</v>
      </c>
      <c r="F299" s="284">
        <v>42</v>
      </c>
      <c r="G299" s="243">
        <v>27</v>
      </c>
      <c r="H299" s="293" t="s">
        <v>1142</v>
      </c>
      <c r="I299" s="241" t="s">
        <v>47</v>
      </c>
      <c r="J299" s="193" t="s">
        <v>1164</v>
      </c>
      <c r="K299" s="243">
        <v>40.975000000000001</v>
      </c>
      <c r="L299" s="243">
        <v>40.965000000000003</v>
      </c>
      <c r="M299" s="243">
        <f t="shared" si="8"/>
        <v>-9.9999999999980105E-3</v>
      </c>
      <c r="N299" s="328" t="s">
        <v>882</v>
      </c>
      <c r="O299" s="241" t="s">
        <v>47</v>
      </c>
      <c r="P299" s="193" t="s">
        <v>1754</v>
      </c>
      <c r="Q299" s="186"/>
      <c r="R299" s="186" t="s">
        <v>772</v>
      </c>
      <c r="S299" s="242" t="s">
        <v>430</v>
      </c>
      <c r="T299" s="192" t="s">
        <v>786</v>
      </c>
      <c r="U299" s="164" t="s">
        <v>901</v>
      </c>
      <c r="V299" s="165"/>
      <c r="W299" s="166" t="s">
        <v>93</v>
      </c>
      <c r="X299" s="382">
        <v>256</v>
      </c>
      <c r="Y299" s="166" t="s">
        <v>93</v>
      </c>
      <c r="Z299" s="383"/>
      <c r="AA299" s="164"/>
      <c r="AB299" s="165"/>
      <c r="AC299" s="166" t="s">
        <v>93</v>
      </c>
      <c r="AD299" s="382"/>
      <c r="AE299" s="166" t="s">
        <v>93</v>
      </c>
      <c r="AF299" s="383"/>
      <c r="AG299" s="164"/>
      <c r="AH299" s="165"/>
      <c r="AI299" s="166" t="s">
        <v>93</v>
      </c>
      <c r="AJ299" s="382"/>
      <c r="AK299" s="166" t="s">
        <v>93</v>
      </c>
      <c r="AL299" s="383"/>
      <c r="AM299" s="191"/>
      <c r="AN299" s="171" t="s">
        <v>438</v>
      </c>
      <c r="AO299" s="189"/>
      <c r="AP299" s="189" t="s">
        <v>66</v>
      </c>
      <c r="AQ299" s="190"/>
    </row>
    <row r="300" spans="1:43" ht="33.75" x14ac:dyDescent="0.15">
      <c r="A300" s="282">
        <v>270</v>
      </c>
      <c r="B300" s="193" t="s">
        <v>779</v>
      </c>
      <c r="C300" s="193" t="s">
        <v>780</v>
      </c>
      <c r="D300" s="193" t="s">
        <v>420</v>
      </c>
      <c r="E300" s="243">
        <v>15.895</v>
      </c>
      <c r="F300" s="284">
        <v>16</v>
      </c>
      <c r="G300" s="243">
        <v>10</v>
      </c>
      <c r="H300" s="293" t="s">
        <v>1142</v>
      </c>
      <c r="I300" s="241" t="s">
        <v>47</v>
      </c>
      <c r="J300" s="193" t="s">
        <v>1165</v>
      </c>
      <c r="K300" s="243">
        <v>16.363</v>
      </c>
      <c r="L300" s="243">
        <v>16.164000000000001</v>
      </c>
      <c r="M300" s="243">
        <f t="shared" si="8"/>
        <v>-0.19899999999999807</v>
      </c>
      <c r="N300" s="328" t="s">
        <v>882</v>
      </c>
      <c r="O300" s="241" t="s">
        <v>47</v>
      </c>
      <c r="P300" s="193" t="s">
        <v>1755</v>
      </c>
      <c r="Q300" s="186"/>
      <c r="R300" s="186" t="s">
        <v>772</v>
      </c>
      <c r="S300" s="242" t="s">
        <v>430</v>
      </c>
      <c r="T300" s="192" t="s">
        <v>786</v>
      </c>
      <c r="U300" s="164" t="s">
        <v>901</v>
      </c>
      <c r="V300" s="165"/>
      <c r="W300" s="166" t="s">
        <v>93</v>
      </c>
      <c r="X300" s="382">
        <v>257</v>
      </c>
      <c r="Y300" s="166" t="s">
        <v>93</v>
      </c>
      <c r="Z300" s="383"/>
      <c r="AA300" s="164"/>
      <c r="AB300" s="165"/>
      <c r="AC300" s="166" t="s">
        <v>93</v>
      </c>
      <c r="AD300" s="382"/>
      <c r="AE300" s="166" t="s">
        <v>93</v>
      </c>
      <c r="AF300" s="383"/>
      <c r="AG300" s="164"/>
      <c r="AH300" s="165"/>
      <c r="AI300" s="166" t="s">
        <v>93</v>
      </c>
      <c r="AJ300" s="382"/>
      <c r="AK300" s="166" t="s">
        <v>93</v>
      </c>
      <c r="AL300" s="383"/>
      <c r="AM300" s="191"/>
      <c r="AN300" s="171" t="s">
        <v>902</v>
      </c>
      <c r="AO300" s="189" t="s">
        <v>66</v>
      </c>
      <c r="AP300" s="189"/>
      <c r="AQ300" s="190"/>
    </row>
    <row r="301" spans="1:43" ht="177.75" customHeight="1" x14ac:dyDescent="0.15">
      <c r="A301" s="282">
        <v>271</v>
      </c>
      <c r="B301" s="193" t="s">
        <v>781</v>
      </c>
      <c r="C301" s="193" t="s">
        <v>446</v>
      </c>
      <c r="D301" s="193" t="s">
        <v>420</v>
      </c>
      <c r="E301" s="243">
        <v>203.70400000000001</v>
      </c>
      <c r="F301" s="284">
        <v>204</v>
      </c>
      <c r="G301" s="243">
        <v>199</v>
      </c>
      <c r="H301" s="322" t="s">
        <v>1440</v>
      </c>
      <c r="I301" s="239" t="s">
        <v>47</v>
      </c>
      <c r="J301" s="240" t="s">
        <v>1461</v>
      </c>
      <c r="K301" s="243">
        <v>203.70400000000001</v>
      </c>
      <c r="L301" s="243">
        <v>203.70400000000001</v>
      </c>
      <c r="M301" s="243">
        <f t="shared" si="8"/>
        <v>0</v>
      </c>
      <c r="N301" s="328" t="s">
        <v>882</v>
      </c>
      <c r="O301" s="241" t="s">
        <v>47</v>
      </c>
      <c r="P301" s="193" t="s">
        <v>1756</v>
      </c>
      <c r="Q301" s="186"/>
      <c r="R301" s="186" t="s">
        <v>772</v>
      </c>
      <c r="S301" s="242" t="s">
        <v>430</v>
      </c>
      <c r="T301" s="192" t="s">
        <v>786</v>
      </c>
      <c r="U301" s="164" t="s">
        <v>901</v>
      </c>
      <c r="V301" s="165"/>
      <c r="W301" s="166" t="s">
        <v>93</v>
      </c>
      <c r="X301" s="382">
        <v>258</v>
      </c>
      <c r="Y301" s="166" t="s">
        <v>93</v>
      </c>
      <c r="Z301" s="383"/>
      <c r="AA301" s="164"/>
      <c r="AB301" s="165"/>
      <c r="AC301" s="166" t="s">
        <v>93</v>
      </c>
      <c r="AD301" s="382"/>
      <c r="AE301" s="166" t="s">
        <v>93</v>
      </c>
      <c r="AF301" s="383"/>
      <c r="AG301" s="164"/>
      <c r="AH301" s="165"/>
      <c r="AI301" s="166" t="s">
        <v>93</v>
      </c>
      <c r="AJ301" s="382"/>
      <c r="AK301" s="166" t="s">
        <v>93</v>
      </c>
      <c r="AL301" s="383"/>
      <c r="AM301" s="191"/>
      <c r="AN301" s="171" t="s">
        <v>58</v>
      </c>
      <c r="AO301" s="189"/>
      <c r="AP301" s="189" t="s">
        <v>66</v>
      </c>
      <c r="AQ301" s="190"/>
    </row>
    <row r="302" spans="1:43" ht="61.9" customHeight="1" x14ac:dyDescent="0.15">
      <c r="A302" s="282">
        <v>272</v>
      </c>
      <c r="B302" s="193" t="s">
        <v>782</v>
      </c>
      <c r="C302" s="193" t="s">
        <v>543</v>
      </c>
      <c r="D302" s="193" t="s">
        <v>420</v>
      </c>
      <c r="E302" s="243">
        <v>7201</v>
      </c>
      <c r="F302" s="284">
        <v>7201</v>
      </c>
      <c r="G302" s="243">
        <v>7198</v>
      </c>
      <c r="H302" s="293" t="s">
        <v>1142</v>
      </c>
      <c r="I302" s="241" t="s">
        <v>47</v>
      </c>
      <c r="J302" s="193" t="s">
        <v>1356</v>
      </c>
      <c r="K302" s="243">
        <v>7038</v>
      </c>
      <c r="L302" s="243">
        <v>6767</v>
      </c>
      <c r="M302" s="243">
        <f t="shared" si="8"/>
        <v>-271</v>
      </c>
      <c r="N302" s="328" t="s">
        <v>882</v>
      </c>
      <c r="O302" s="241" t="s">
        <v>47</v>
      </c>
      <c r="P302" s="193" t="s">
        <v>1757</v>
      </c>
      <c r="Q302" s="186"/>
      <c r="R302" s="186" t="s">
        <v>772</v>
      </c>
      <c r="S302" s="242" t="s">
        <v>430</v>
      </c>
      <c r="T302" s="192" t="s">
        <v>787</v>
      </c>
      <c r="U302" s="164" t="s">
        <v>901</v>
      </c>
      <c r="V302" s="165"/>
      <c r="W302" s="166" t="s">
        <v>93</v>
      </c>
      <c r="X302" s="382">
        <v>259</v>
      </c>
      <c r="Y302" s="166" t="s">
        <v>93</v>
      </c>
      <c r="Z302" s="383"/>
      <c r="AA302" s="164"/>
      <c r="AB302" s="165"/>
      <c r="AC302" s="166" t="s">
        <v>93</v>
      </c>
      <c r="AD302" s="382"/>
      <c r="AE302" s="166" t="s">
        <v>93</v>
      </c>
      <c r="AF302" s="383"/>
      <c r="AG302" s="164"/>
      <c r="AH302" s="165"/>
      <c r="AI302" s="166" t="s">
        <v>93</v>
      </c>
      <c r="AJ302" s="382"/>
      <c r="AK302" s="166" t="s">
        <v>93</v>
      </c>
      <c r="AL302" s="383"/>
      <c r="AM302" s="191"/>
      <c r="AN302" s="171" t="s">
        <v>437</v>
      </c>
      <c r="AO302" s="189"/>
      <c r="AP302" s="189" t="s">
        <v>66</v>
      </c>
      <c r="AQ302" s="190"/>
    </row>
    <row r="303" spans="1:43" ht="67.5" x14ac:dyDescent="0.15">
      <c r="A303" s="282">
        <v>273</v>
      </c>
      <c r="B303" s="193" t="s">
        <v>783</v>
      </c>
      <c r="C303" s="193" t="s">
        <v>543</v>
      </c>
      <c r="D303" s="193" t="s">
        <v>420</v>
      </c>
      <c r="E303" s="243">
        <v>11192.492</v>
      </c>
      <c r="F303" s="284">
        <v>11290</v>
      </c>
      <c r="G303" s="243">
        <v>10727</v>
      </c>
      <c r="H303" s="293" t="s">
        <v>1142</v>
      </c>
      <c r="I303" s="241" t="s">
        <v>47</v>
      </c>
      <c r="J303" s="193" t="s">
        <v>1166</v>
      </c>
      <c r="K303" s="243">
        <v>11033.415999999999</v>
      </c>
      <c r="L303" s="243">
        <v>11125.867</v>
      </c>
      <c r="M303" s="243">
        <f t="shared" si="8"/>
        <v>92.451000000000931</v>
      </c>
      <c r="N303" s="328" t="s">
        <v>882</v>
      </c>
      <c r="O303" s="241" t="s">
        <v>47</v>
      </c>
      <c r="P303" s="193" t="s">
        <v>1758</v>
      </c>
      <c r="Q303" s="186"/>
      <c r="R303" s="186" t="s">
        <v>772</v>
      </c>
      <c r="S303" s="242" t="s">
        <v>430</v>
      </c>
      <c r="T303" s="192" t="s">
        <v>786</v>
      </c>
      <c r="U303" s="164" t="s">
        <v>901</v>
      </c>
      <c r="V303" s="165"/>
      <c r="W303" s="166" t="s">
        <v>93</v>
      </c>
      <c r="X303" s="382">
        <v>260</v>
      </c>
      <c r="Y303" s="166" t="s">
        <v>93</v>
      </c>
      <c r="Z303" s="383"/>
      <c r="AA303" s="164"/>
      <c r="AB303" s="165"/>
      <c r="AC303" s="166" t="s">
        <v>93</v>
      </c>
      <c r="AD303" s="382"/>
      <c r="AE303" s="166" t="s">
        <v>93</v>
      </c>
      <c r="AF303" s="383"/>
      <c r="AG303" s="164"/>
      <c r="AH303" s="165"/>
      <c r="AI303" s="166" t="s">
        <v>93</v>
      </c>
      <c r="AJ303" s="382"/>
      <c r="AK303" s="166" t="s">
        <v>93</v>
      </c>
      <c r="AL303" s="383"/>
      <c r="AM303" s="191"/>
      <c r="AN303" s="171" t="s">
        <v>438</v>
      </c>
      <c r="AO303" s="189" t="s">
        <v>66</v>
      </c>
      <c r="AP303" s="189" t="s">
        <v>66</v>
      </c>
      <c r="AQ303" s="190"/>
    </row>
    <row r="304" spans="1:43" ht="93" customHeight="1" x14ac:dyDescent="0.15">
      <c r="A304" s="282">
        <v>274</v>
      </c>
      <c r="B304" s="193" t="s">
        <v>785</v>
      </c>
      <c r="C304" s="193" t="s">
        <v>522</v>
      </c>
      <c r="D304" s="193" t="s">
        <v>420</v>
      </c>
      <c r="E304" s="243">
        <v>662.10799999999995</v>
      </c>
      <c r="F304" s="284">
        <v>662</v>
      </c>
      <c r="G304" s="243">
        <v>556</v>
      </c>
      <c r="H304" s="293" t="s">
        <v>1142</v>
      </c>
      <c r="I304" s="241" t="s">
        <v>47</v>
      </c>
      <c r="J304" s="193" t="s">
        <v>1167</v>
      </c>
      <c r="K304" s="243">
        <v>714.41099999999994</v>
      </c>
      <c r="L304" s="243">
        <v>708.95699999999999</v>
      </c>
      <c r="M304" s="243">
        <f t="shared" si="8"/>
        <v>-5.4539999999999509</v>
      </c>
      <c r="N304" s="328" t="s">
        <v>882</v>
      </c>
      <c r="O304" s="241" t="s">
        <v>47</v>
      </c>
      <c r="P304" s="193" t="s">
        <v>1759</v>
      </c>
      <c r="Q304" s="186"/>
      <c r="R304" s="186" t="s">
        <v>772</v>
      </c>
      <c r="S304" s="242" t="s">
        <v>430</v>
      </c>
      <c r="T304" s="192" t="s">
        <v>786</v>
      </c>
      <c r="U304" s="164" t="s">
        <v>901</v>
      </c>
      <c r="V304" s="165"/>
      <c r="W304" s="166" t="s">
        <v>93</v>
      </c>
      <c r="X304" s="382">
        <v>261</v>
      </c>
      <c r="Y304" s="166" t="s">
        <v>93</v>
      </c>
      <c r="Z304" s="383"/>
      <c r="AA304" s="164"/>
      <c r="AB304" s="165"/>
      <c r="AC304" s="166" t="s">
        <v>93</v>
      </c>
      <c r="AD304" s="382"/>
      <c r="AE304" s="166" t="s">
        <v>93</v>
      </c>
      <c r="AF304" s="383"/>
      <c r="AG304" s="164"/>
      <c r="AH304" s="165"/>
      <c r="AI304" s="166" t="s">
        <v>93</v>
      </c>
      <c r="AJ304" s="382"/>
      <c r="AK304" s="166" t="s">
        <v>93</v>
      </c>
      <c r="AL304" s="383"/>
      <c r="AM304" s="191"/>
      <c r="AN304" s="171" t="s">
        <v>389</v>
      </c>
      <c r="AO304" s="189" t="s">
        <v>66</v>
      </c>
      <c r="AP304" s="189" t="s">
        <v>66</v>
      </c>
      <c r="AQ304" s="190"/>
    </row>
    <row r="305" spans="1:43" ht="105.75" customHeight="1" x14ac:dyDescent="0.15">
      <c r="A305" s="282">
        <v>275</v>
      </c>
      <c r="B305" s="193" t="s">
        <v>788</v>
      </c>
      <c r="C305" s="193" t="s">
        <v>531</v>
      </c>
      <c r="D305" s="193" t="s">
        <v>420</v>
      </c>
      <c r="E305" s="243">
        <v>19.498000000000001</v>
      </c>
      <c r="F305" s="284">
        <v>19</v>
      </c>
      <c r="G305" s="243">
        <v>9</v>
      </c>
      <c r="H305" s="293" t="s">
        <v>1142</v>
      </c>
      <c r="I305" s="241" t="s">
        <v>47</v>
      </c>
      <c r="J305" s="193" t="s">
        <v>1182</v>
      </c>
      <c r="K305" s="243">
        <v>20.286000000000001</v>
      </c>
      <c r="L305" s="243">
        <v>15.21</v>
      </c>
      <c r="M305" s="243">
        <f t="shared" si="8"/>
        <v>-5.0760000000000005</v>
      </c>
      <c r="N305" s="328" t="s">
        <v>882</v>
      </c>
      <c r="O305" s="241" t="s">
        <v>47</v>
      </c>
      <c r="P305" s="193" t="s">
        <v>1760</v>
      </c>
      <c r="Q305" s="186"/>
      <c r="R305" s="186" t="s">
        <v>772</v>
      </c>
      <c r="S305" s="242" t="s">
        <v>430</v>
      </c>
      <c r="T305" s="192" t="s">
        <v>789</v>
      </c>
      <c r="U305" s="164" t="s">
        <v>901</v>
      </c>
      <c r="V305" s="165"/>
      <c r="W305" s="166" t="s">
        <v>93</v>
      </c>
      <c r="X305" s="382">
        <v>262</v>
      </c>
      <c r="Y305" s="166" t="s">
        <v>93</v>
      </c>
      <c r="Z305" s="383"/>
      <c r="AA305" s="164" t="s">
        <v>901</v>
      </c>
      <c r="AB305" s="165"/>
      <c r="AC305" s="166" t="s">
        <v>1039</v>
      </c>
      <c r="AD305" s="382">
        <v>109</v>
      </c>
      <c r="AE305" s="166" t="s">
        <v>1039</v>
      </c>
      <c r="AF305" s="383"/>
      <c r="AG305" s="164"/>
      <c r="AH305" s="165"/>
      <c r="AI305" s="166" t="s">
        <v>1039</v>
      </c>
      <c r="AJ305" s="382"/>
      <c r="AK305" s="166" t="s">
        <v>1039</v>
      </c>
      <c r="AL305" s="383"/>
      <c r="AM305" s="191"/>
      <c r="AN305" s="171" t="s">
        <v>437</v>
      </c>
      <c r="AO305" s="189" t="s">
        <v>66</v>
      </c>
      <c r="AP305" s="189"/>
      <c r="AQ305" s="190"/>
    </row>
    <row r="306" spans="1:43" ht="195" customHeight="1" x14ac:dyDescent="0.15">
      <c r="A306" s="282">
        <v>276</v>
      </c>
      <c r="B306" s="193" t="s">
        <v>784</v>
      </c>
      <c r="C306" s="193" t="s">
        <v>1038</v>
      </c>
      <c r="D306" s="193" t="s">
        <v>420</v>
      </c>
      <c r="E306" s="243">
        <v>323.49299999999999</v>
      </c>
      <c r="F306" s="284">
        <v>324</v>
      </c>
      <c r="G306" s="243">
        <v>323</v>
      </c>
      <c r="H306" s="322" t="s">
        <v>1441</v>
      </c>
      <c r="I306" s="239" t="s">
        <v>47</v>
      </c>
      <c r="J306" s="240" t="s">
        <v>1508</v>
      </c>
      <c r="K306" s="243">
        <v>429.28300000000002</v>
      </c>
      <c r="L306" s="243">
        <v>429.28100000000001</v>
      </c>
      <c r="M306" s="243">
        <f t="shared" si="8"/>
        <v>-2.0000000000095497E-3</v>
      </c>
      <c r="N306" s="328" t="s">
        <v>882</v>
      </c>
      <c r="O306" s="241" t="s">
        <v>47</v>
      </c>
      <c r="P306" s="193" t="s">
        <v>1761</v>
      </c>
      <c r="Q306" s="186"/>
      <c r="R306" s="186" t="s">
        <v>772</v>
      </c>
      <c r="S306" s="242" t="s">
        <v>430</v>
      </c>
      <c r="T306" s="192" t="s">
        <v>786</v>
      </c>
      <c r="U306" s="164" t="s">
        <v>901</v>
      </c>
      <c r="V306" s="165" t="s">
        <v>1019</v>
      </c>
      <c r="W306" s="166" t="s">
        <v>1039</v>
      </c>
      <c r="X306" s="382">
        <v>24</v>
      </c>
      <c r="Y306" s="166" t="s">
        <v>93</v>
      </c>
      <c r="Z306" s="383"/>
      <c r="AA306" s="164"/>
      <c r="AB306" s="165"/>
      <c r="AC306" s="166" t="s">
        <v>93</v>
      </c>
      <c r="AD306" s="382"/>
      <c r="AE306" s="166" t="s">
        <v>93</v>
      </c>
      <c r="AF306" s="383"/>
      <c r="AG306" s="164"/>
      <c r="AH306" s="165"/>
      <c r="AI306" s="166" t="s">
        <v>93</v>
      </c>
      <c r="AJ306" s="382"/>
      <c r="AK306" s="166" t="s">
        <v>93</v>
      </c>
      <c r="AL306" s="383"/>
      <c r="AM306" s="191"/>
      <c r="AN306" s="171" t="s">
        <v>56</v>
      </c>
      <c r="AO306" s="189"/>
      <c r="AP306" s="189" t="s">
        <v>66</v>
      </c>
      <c r="AQ306" s="190"/>
    </row>
    <row r="307" spans="1:43" ht="21.6" customHeight="1" x14ac:dyDescent="0.15">
      <c r="A307" s="272"/>
      <c r="B307" s="280" t="s">
        <v>1105</v>
      </c>
      <c r="C307" s="273"/>
      <c r="D307" s="273"/>
      <c r="E307" s="274"/>
      <c r="F307" s="274"/>
      <c r="G307" s="274"/>
      <c r="H307" s="294"/>
      <c r="I307" s="275"/>
      <c r="J307" s="276"/>
      <c r="K307" s="274"/>
      <c r="L307" s="274"/>
      <c r="M307" s="274"/>
      <c r="N307" s="329"/>
      <c r="O307" s="277"/>
      <c r="P307" s="273"/>
      <c r="Q307" s="273"/>
      <c r="R307" s="273"/>
      <c r="S307" s="278"/>
      <c r="T307" s="278"/>
      <c r="U307" s="279"/>
      <c r="V307" s="279"/>
      <c r="W307" s="279"/>
      <c r="X307" s="279"/>
      <c r="Y307" s="279"/>
      <c r="Z307" s="279"/>
      <c r="AA307" s="279"/>
      <c r="AB307" s="279"/>
      <c r="AC307" s="279"/>
      <c r="AD307" s="279"/>
      <c r="AE307" s="279"/>
      <c r="AF307" s="279"/>
      <c r="AG307" s="279"/>
      <c r="AH307" s="279"/>
      <c r="AI307" s="279"/>
      <c r="AJ307" s="279"/>
      <c r="AK307" s="279"/>
      <c r="AL307" s="279"/>
      <c r="AM307" s="279"/>
      <c r="AN307" s="279"/>
      <c r="AO307" s="200"/>
      <c r="AP307" s="200"/>
      <c r="AQ307" s="201"/>
    </row>
    <row r="308" spans="1:43" ht="222.75" customHeight="1" x14ac:dyDescent="0.15">
      <c r="A308" s="282">
        <v>277</v>
      </c>
      <c r="B308" s="193" t="s">
        <v>790</v>
      </c>
      <c r="C308" s="193" t="s">
        <v>516</v>
      </c>
      <c r="D308" s="193" t="s">
        <v>420</v>
      </c>
      <c r="E308" s="243">
        <v>47.911000000000001</v>
      </c>
      <c r="F308" s="284">
        <v>48</v>
      </c>
      <c r="G308" s="243">
        <v>36</v>
      </c>
      <c r="H308" s="322" t="s">
        <v>1442</v>
      </c>
      <c r="I308" s="239" t="s">
        <v>47</v>
      </c>
      <c r="J308" s="240" t="s">
        <v>1501</v>
      </c>
      <c r="K308" s="243">
        <v>42.456000000000003</v>
      </c>
      <c r="L308" s="243">
        <v>42.209000000000003</v>
      </c>
      <c r="M308" s="243">
        <f t="shared" ref="M308:M321" si="9">L308-K308</f>
        <v>-0.24699999999999989</v>
      </c>
      <c r="N308" s="328">
        <v>0</v>
      </c>
      <c r="O308" s="241" t="s">
        <v>47</v>
      </c>
      <c r="P308" s="193" t="s">
        <v>1703</v>
      </c>
      <c r="Q308" s="186"/>
      <c r="R308" s="186" t="s">
        <v>431</v>
      </c>
      <c r="S308" s="242" t="s">
        <v>430</v>
      </c>
      <c r="T308" s="192" t="s">
        <v>795</v>
      </c>
      <c r="U308" s="164" t="s">
        <v>901</v>
      </c>
      <c r="V308" s="165"/>
      <c r="W308" s="166" t="s">
        <v>93</v>
      </c>
      <c r="X308" s="382">
        <v>263</v>
      </c>
      <c r="Y308" s="166" t="s">
        <v>93</v>
      </c>
      <c r="Z308" s="383"/>
      <c r="AA308" s="164"/>
      <c r="AB308" s="165"/>
      <c r="AC308" s="166" t="s">
        <v>93</v>
      </c>
      <c r="AD308" s="382"/>
      <c r="AE308" s="166" t="s">
        <v>93</v>
      </c>
      <c r="AF308" s="383"/>
      <c r="AG308" s="164"/>
      <c r="AH308" s="165"/>
      <c r="AI308" s="166" t="s">
        <v>93</v>
      </c>
      <c r="AJ308" s="382"/>
      <c r="AK308" s="166" t="s">
        <v>93</v>
      </c>
      <c r="AL308" s="383"/>
      <c r="AM308" s="191"/>
      <c r="AN308" s="171" t="s">
        <v>58</v>
      </c>
      <c r="AO308" s="189" t="s">
        <v>66</v>
      </c>
      <c r="AP308" s="189"/>
      <c r="AQ308" s="190"/>
    </row>
    <row r="309" spans="1:43" ht="91.5" customHeight="1" x14ac:dyDescent="0.15">
      <c r="A309" s="282">
        <v>278</v>
      </c>
      <c r="B309" s="193" t="s">
        <v>791</v>
      </c>
      <c r="C309" s="193" t="s">
        <v>539</v>
      </c>
      <c r="D309" s="193" t="s">
        <v>420</v>
      </c>
      <c r="E309" s="243">
        <v>21.082999999999998</v>
      </c>
      <c r="F309" s="284">
        <v>21</v>
      </c>
      <c r="G309" s="243">
        <v>26</v>
      </c>
      <c r="H309" s="293" t="s">
        <v>1142</v>
      </c>
      <c r="I309" s="241" t="s">
        <v>1128</v>
      </c>
      <c r="J309" s="193" t="s">
        <v>1385</v>
      </c>
      <c r="K309" s="243">
        <v>21.097999999999999</v>
      </c>
      <c r="L309" s="243">
        <v>16.786999999999999</v>
      </c>
      <c r="M309" s="243">
        <f t="shared" si="9"/>
        <v>-4.3109999999999999</v>
      </c>
      <c r="N309" s="328" t="s">
        <v>1884</v>
      </c>
      <c r="O309" s="241" t="s">
        <v>1559</v>
      </c>
      <c r="P309" s="193" t="s">
        <v>1704</v>
      </c>
      <c r="Q309" s="186"/>
      <c r="R309" s="186" t="s">
        <v>431</v>
      </c>
      <c r="S309" s="242" t="s">
        <v>430</v>
      </c>
      <c r="T309" s="192" t="s">
        <v>795</v>
      </c>
      <c r="U309" s="164" t="s">
        <v>901</v>
      </c>
      <c r="V309" s="165"/>
      <c r="W309" s="166" t="s">
        <v>93</v>
      </c>
      <c r="X309" s="382">
        <v>264</v>
      </c>
      <c r="Y309" s="166" t="s">
        <v>93</v>
      </c>
      <c r="Z309" s="383"/>
      <c r="AA309" s="164"/>
      <c r="AB309" s="165"/>
      <c r="AC309" s="166" t="s">
        <v>93</v>
      </c>
      <c r="AD309" s="382"/>
      <c r="AE309" s="166" t="s">
        <v>93</v>
      </c>
      <c r="AF309" s="383"/>
      <c r="AG309" s="164"/>
      <c r="AH309" s="165"/>
      <c r="AI309" s="166" t="s">
        <v>93</v>
      </c>
      <c r="AJ309" s="382"/>
      <c r="AK309" s="166" t="s">
        <v>93</v>
      </c>
      <c r="AL309" s="383"/>
      <c r="AM309" s="191"/>
      <c r="AN309" s="171" t="s">
        <v>389</v>
      </c>
      <c r="AO309" s="189" t="s">
        <v>66</v>
      </c>
      <c r="AP309" s="189"/>
      <c r="AQ309" s="190"/>
    </row>
    <row r="310" spans="1:43" ht="67.5" x14ac:dyDescent="0.15">
      <c r="A310" s="282">
        <v>279</v>
      </c>
      <c r="B310" s="193" t="s">
        <v>792</v>
      </c>
      <c r="C310" s="193" t="s">
        <v>446</v>
      </c>
      <c r="D310" s="193" t="s">
        <v>420</v>
      </c>
      <c r="E310" s="243">
        <v>20.73</v>
      </c>
      <c r="F310" s="284">
        <v>21</v>
      </c>
      <c r="G310" s="243">
        <v>19</v>
      </c>
      <c r="H310" s="293" t="s">
        <v>1142</v>
      </c>
      <c r="I310" s="241" t="s">
        <v>47</v>
      </c>
      <c r="J310" s="193" t="s">
        <v>1183</v>
      </c>
      <c r="K310" s="243">
        <v>20.777999999999999</v>
      </c>
      <c r="L310" s="243">
        <v>18.89</v>
      </c>
      <c r="M310" s="243">
        <f t="shared" si="9"/>
        <v>-1.8879999999999981</v>
      </c>
      <c r="N310" s="328">
        <v>0</v>
      </c>
      <c r="O310" s="241" t="s">
        <v>47</v>
      </c>
      <c r="P310" s="193" t="s">
        <v>1705</v>
      </c>
      <c r="Q310" s="186"/>
      <c r="R310" s="186" t="s">
        <v>431</v>
      </c>
      <c r="S310" s="242" t="s">
        <v>430</v>
      </c>
      <c r="T310" s="192" t="s">
        <v>795</v>
      </c>
      <c r="U310" s="164" t="s">
        <v>901</v>
      </c>
      <c r="V310" s="165"/>
      <c r="W310" s="166" t="s">
        <v>93</v>
      </c>
      <c r="X310" s="382">
        <v>265</v>
      </c>
      <c r="Y310" s="166" t="s">
        <v>93</v>
      </c>
      <c r="Z310" s="383"/>
      <c r="AA310" s="164"/>
      <c r="AB310" s="165"/>
      <c r="AC310" s="166" t="s">
        <v>93</v>
      </c>
      <c r="AD310" s="382"/>
      <c r="AE310" s="166" t="s">
        <v>93</v>
      </c>
      <c r="AF310" s="383"/>
      <c r="AG310" s="164"/>
      <c r="AH310" s="165"/>
      <c r="AI310" s="166" t="s">
        <v>93</v>
      </c>
      <c r="AJ310" s="382"/>
      <c r="AK310" s="166" t="s">
        <v>93</v>
      </c>
      <c r="AL310" s="383"/>
      <c r="AM310" s="191"/>
      <c r="AN310" s="171" t="s">
        <v>438</v>
      </c>
      <c r="AO310" s="189" t="s">
        <v>66</v>
      </c>
      <c r="AP310" s="189"/>
      <c r="AQ310" s="190"/>
    </row>
    <row r="311" spans="1:43" ht="75" customHeight="1" x14ac:dyDescent="0.15">
      <c r="A311" s="282">
        <v>280</v>
      </c>
      <c r="B311" s="193" t="s">
        <v>793</v>
      </c>
      <c r="C311" s="193" t="s">
        <v>516</v>
      </c>
      <c r="D311" s="193" t="s">
        <v>420</v>
      </c>
      <c r="E311" s="243">
        <v>31.545000000000002</v>
      </c>
      <c r="F311" s="284">
        <v>32</v>
      </c>
      <c r="G311" s="243">
        <v>31</v>
      </c>
      <c r="H311" s="293" t="s">
        <v>1203</v>
      </c>
      <c r="I311" s="239" t="s">
        <v>47</v>
      </c>
      <c r="J311" s="240" t="s">
        <v>1335</v>
      </c>
      <c r="K311" s="243">
        <v>31.545000000000002</v>
      </c>
      <c r="L311" s="243">
        <v>31.847000000000001</v>
      </c>
      <c r="M311" s="243">
        <f t="shared" si="9"/>
        <v>0.3019999999999996</v>
      </c>
      <c r="N311" s="328">
        <v>0</v>
      </c>
      <c r="O311" s="241" t="s">
        <v>47</v>
      </c>
      <c r="P311" s="193" t="s">
        <v>1706</v>
      </c>
      <c r="Q311" s="186"/>
      <c r="R311" s="186" t="s">
        <v>431</v>
      </c>
      <c r="S311" s="242" t="s">
        <v>430</v>
      </c>
      <c r="T311" s="192" t="s">
        <v>795</v>
      </c>
      <c r="U311" s="164" t="s">
        <v>901</v>
      </c>
      <c r="V311" s="165"/>
      <c r="W311" s="166" t="s">
        <v>93</v>
      </c>
      <c r="X311" s="382">
        <v>266</v>
      </c>
      <c r="Y311" s="166" t="s">
        <v>93</v>
      </c>
      <c r="Z311" s="383"/>
      <c r="AA311" s="164"/>
      <c r="AB311" s="165"/>
      <c r="AC311" s="166" t="s">
        <v>93</v>
      </c>
      <c r="AD311" s="382"/>
      <c r="AE311" s="166" t="s">
        <v>93</v>
      </c>
      <c r="AF311" s="383"/>
      <c r="AG311" s="164"/>
      <c r="AH311" s="165"/>
      <c r="AI311" s="166" t="s">
        <v>93</v>
      </c>
      <c r="AJ311" s="382"/>
      <c r="AK311" s="166" t="s">
        <v>93</v>
      </c>
      <c r="AL311" s="383"/>
      <c r="AM311" s="191"/>
      <c r="AN311" s="171" t="s">
        <v>58</v>
      </c>
      <c r="AO311" s="189" t="s">
        <v>66</v>
      </c>
      <c r="AP311" s="189"/>
      <c r="AQ311" s="190"/>
    </row>
    <row r="312" spans="1:43" ht="33.75" x14ac:dyDescent="0.15">
      <c r="A312" s="282">
        <v>281</v>
      </c>
      <c r="B312" s="193" t="s">
        <v>794</v>
      </c>
      <c r="C312" s="193" t="s">
        <v>516</v>
      </c>
      <c r="D312" s="193" t="s">
        <v>420</v>
      </c>
      <c r="E312" s="243">
        <v>146.52699999999999</v>
      </c>
      <c r="F312" s="284">
        <v>266.52699999999999</v>
      </c>
      <c r="G312" s="243">
        <v>240</v>
      </c>
      <c r="H312" s="293" t="s">
        <v>1142</v>
      </c>
      <c r="I312" s="241" t="s">
        <v>47</v>
      </c>
      <c r="J312" s="193" t="s">
        <v>1184</v>
      </c>
      <c r="K312" s="243">
        <v>145.315</v>
      </c>
      <c r="L312" s="243">
        <v>134.298</v>
      </c>
      <c r="M312" s="243">
        <f t="shared" si="9"/>
        <v>-11.016999999999996</v>
      </c>
      <c r="N312" s="328">
        <v>0</v>
      </c>
      <c r="O312" s="241" t="s">
        <v>47</v>
      </c>
      <c r="P312" s="193" t="s">
        <v>1707</v>
      </c>
      <c r="Q312" s="186"/>
      <c r="R312" s="186" t="s">
        <v>431</v>
      </c>
      <c r="S312" s="242" t="s">
        <v>430</v>
      </c>
      <c r="T312" s="192" t="s">
        <v>795</v>
      </c>
      <c r="U312" s="164" t="s">
        <v>901</v>
      </c>
      <c r="V312" s="165"/>
      <c r="W312" s="166" t="s">
        <v>93</v>
      </c>
      <c r="X312" s="382">
        <v>267</v>
      </c>
      <c r="Y312" s="166" t="s">
        <v>93</v>
      </c>
      <c r="Z312" s="383"/>
      <c r="AA312" s="164"/>
      <c r="AB312" s="165"/>
      <c r="AC312" s="166" t="s">
        <v>93</v>
      </c>
      <c r="AD312" s="382"/>
      <c r="AE312" s="166" t="s">
        <v>93</v>
      </c>
      <c r="AF312" s="383"/>
      <c r="AG312" s="164"/>
      <c r="AH312" s="165"/>
      <c r="AI312" s="166" t="s">
        <v>93</v>
      </c>
      <c r="AJ312" s="382"/>
      <c r="AK312" s="166" t="s">
        <v>93</v>
      </c>
      <c r="AL312" s="383"/>
      <c r="AM312" s="191"/>
      <c r="AN312" s="171" t="s">
        <v>438</v>
      </c>
      <c r="AO312" s="189" t="s">
        <v>66</v>
      </c>
      <c r="AP312" s="189" t="s">
        <v>66</v>
      </c>
      <c r="AQ312" s="190"/>
    </row>
    <row r="313" spans="1:43" ht="33.75" x14ac:dyDescent="0.15">
      <c r="A313" s="282">
        <v>282</v>
      </c>
      <c r="B313" s="193" t="s">
        <v>796</v>
      </c>
      <c r="C313" s="193" t="s">
        <v>797</v>
      </c>
      <c r="D313" s="193" t="s">
        <v>1698</v>
      </c>
      <c r="E313" s="243">
        <v>3.8479999999999999</v>
      </c>
      <c r="F313" s="284">
        <v>3.8479999999999999</v>
      </c>
      <c r="G313" s="243">
        <v>1.98</v>
      </c>
      <c r="H313" s="322" t="s">
        <v>1404</v>
      </c>
      <c r="I313" s="239" t="s">
        <v>47</v>
      </c>
      <c r="J313" s="240" t="s">
        <v>1427</v>
      </c>
      <c r="K313" s="243">
        <v>2.0979999999999999</v>
      </c>
      <c r="L313" s="243">
        <v>0</v>
      </c>
      <c r="M313" s="243">
        <f t="shared" si="9"/>
        <v>-2.0979999999999999</v>
      </c>
      <c r="N313" s="328">
        <v>-2.0979999999999999</v>
      </c>
      <c r="O313" s="241" t="s">
        <v>1708</v>
      </c>
      <c r="P313" s="193" t="s">
        <v>1709</v>
      </c>
      <c r="Q313" s="186"/>
      <c r="R313" s="186" t="s">
        <v>801</v>
      </c>
      <c r="S313" s="242" t="s">
        <v>430</v>
      </c>
      <c r="T313" s="192" t="s">
        <v>795</v>
      </c>
      <c r="U313" s="164" t="s">
        <v>901</v>
      </c>
      <c r="V313" s="165"/>
      <c r="W313" s="166" t="s">
        <v>93</v>
      </c>
      <c r="X313" s="382">
        <v>268</v>
      </c>
      <c r="Y313" s="166" t="s">
        <v>93</v>
      </c>
      <c r="Z313" s="383"/>
      <c r="AA313" s="164"/>
      <c r="AB313" s="165"/>
      <c r="AC313" s="166" t="s">
        <v>93</v>
      </c>
      <c r="AD313" s="382"/>
      <c r="AE313" s="166" t="s">
        <v>93</v>
      </c>
      <c r="AF313" s="383"/>
      <c r="AG313" s="164"/>
      <c r="AH313" s="165"/>
      <c r="AI313" s="166" t="s">
        <v>93</v>
      </c>
      <c r="AJ313" s="382"/>
      <c r="AK313" s="166" t="s">
        <v>93</v>
      </c>
      <c r="AL313" s="383"/>
      <c r="AM313" s="191"/>
      <c r="AN313" s="171" t="s">
        <v>58</v>
      </c>
      <c r="AO313" s="189" t="s">
        <v>66</v>
      </c>
      <c r="AP313" s="189"/>
      <c r="AQ313" s="190"/>
    </row>
    <row r="314" spans="1:43" ht="33.75" x14ac:dyDescent="0.15">
      <c r="A314" s="282">
        <v>283</v>
      </c>
      <c r="B314" s="193" t="s">
        <v>798</v>
      </c>
      <c r="C314" s="193" t="s">
        <v>422</v>
      </c>
      <c r="D314" s="193" t="s">
        <v>427</v>
      </c>
      <c r="E314" s="243">
        <v>452.32</v>
      </c>
      <c r="F314" s="284">
        <v>452.32</v>
      </c>
      <c r="G314" s="243">
        <v>425.422099</v>
      </c>
      <c r="H314" s="293" t="s">
        <v>1142</v>
      </c>
      <c r="I314" s="241" t="s">
        <v>1152</v>
      </c>
      <c r="J314" s="193" t="s">
        <v>1269</v>
      </c>
      <c r="K314" s="243">
        <v>0</v>
      </c>
      <c r="L314" s="243">
        <v>0</v>
      </c>
      <c r="M314" s="243">
        <f t="shared" si="9"/>
        <v>0</v>
      </c>
      <c r="N314" s="328">
        <v>0</v>
      </c>
      <c r="O314" s="241" t="s">
        <v>1579</v>
      </c>
      <c r="P314" s="193" t="s">
        <v>1801</v>
      </c>
      <c r="Q314" s="186"/>
      <c r="R314" s="186" t="s">
        <v>801</v>
      </c>
      <c r="S314" s="242" t="s">
        <v>877</v>
      </c>
      <c r="T314" s="192" t="s">
        <v>436</v>
      </c>
      <c r="U314" s="164" t="s">
        <v>901</v>
      </c>
      <c r="V314" s="165"/>
      <c r="W314" s="166" t="s">
        <v>93</v>
      </c>
      <c r="X314" s="382">
        <v>269</v>
      </c>
      <c r="Y314" s="166" t="s">
        <v>93</v>
      </c>
      <c r="Z314" s="383"/>
      <c r="AA314" s="164"/>
      <c r="AB314" s="165"/>
      <c r="AC314" s="166" t="s">
        <v>93</v>
      </c>
      <c r="AD314" s="382"/>
      <c r="AE314" s="166" t="s">
        <v>93</v>
      </c>
      <c r="AF314" s="383"/>
      <c r="AG314" s="164"/>
      <c r="AH314" s="165"/>
      <c r="AI314" s="166" t="s">
        <v>93</v>
      </c>
      <c r="AJ314" s="382"/>
      <c r="AK314" s="166" t="s">
        <v>93</v>
      </c>
      <c r="AL314" s="383"/>
      <c r="AM314" s="191"/>
      <c r="AN314" s="171" t="s">
        <v>902</v>
      </c>
      <c r="AO314" s="189" t="s">
        <v>66</v>
      </c>
      <c r="AP314" s="189"/>
      <c r="AQ314" s="190"/>
    </row>
    <row r="315" spans="1:43" ht="56.25" x14ac:dyDescent="0.15">
      <c r="A315" s="282">
        <v>284</v>
      </c>
      <c r="B315" s="193" t="s">
        <v>799</v>
      </c>
      <c r="C315" s="193" t="s">
        <v>609</v>
      </c>
      <c r="D315" s="193" t="s">
        <v>800</v>
      </c>
      <c r="E315" s="243">
        <v>500</v>
      </c>
      <c r="F315" s="284">
        <v>500</v>
      </c>
      <c r="G315" s="243">
        <v>446.35180500000001</v>
      </c>
      <c r="H315" s="293" t="s">
        <v>1142</v>
      </c>
      <c r="I315" s="241" t="s">
        <v>47</v>
      </c>
      <c r="J315" s="193" t="s">
        <v>1227</v>
      </c>
      <c r="K315" s="243">
        <v>500</v>
      </c>
      <c r="L315" s="243">
        <v>500</v>
      </c>
      <c r="M315" s="243">
        <f t="shared" si="9"/>
        <v>0</v>
      </c>
      <c r="N315" s="328">
        <v>0</v>
      </c>
      <c r="O315" s="241" t="s">
        <v>47</v>
      </c>
      <c r="P315" s="193" t="s">
        <v>1710</v>
      </c>
      <c r="Q315" s="186"/>
      <c r="R315" s="186" t="s">
        <v>450</v>
      </c>
      <c r="S315" s="242" t="s">
        <v>430</v>
      </c>
      <c r="T315" s="192" t="s">
        <v>802</v>
      </c>
      <c r="U315" s="164" t="s">
        <v>901</v>
      </c>
      <c r="V315" s="165"/>
      <c r="W315" s="166" t="s">
        <v>93</v>
      </c>
      <c r="X315" s="382">
        <v>270</v>
      </c>
      <c r="Y315" s="166" t="s">
        <v>93</v>
      </c>
      <c r="Z315" s="383"/>
      <c r="AA315" s="164"/>
      <c r="AB315" s="165"/>
      <c r="AC315" s="166" t="s">
        <v>93</v>
      </c>
      <c r="AD315" s="382"/>
      <c r="AE315" s="166" t="s">
        <v>93</v>
      </c>
      <c r="AF315" s="383"/>
      <c r="AG315" s="164"/>
      <c r="AH315" s="165"/>
      <c r="AI315" s="166" t="s">
        <v>93</v>
      </c>
      <c r="AJ315" s="382"/>
      <c r="AK315" s="166" t="s">
        <v>93</v>
      </c>
      <c r="AL315" s="383"/>
      <c r="AM315" s="191"/>
      <c r="AN315" s="171" t="s">
        <v>902</v>
      </c>
      <c r="AO315" s="189" t="s">
        <v>66</v>
      </c>
      <c r="AP315" s="189"/>
      <c r="AQ315" s="190"/>
    </row>
    <row r="316" spans="1:43" ht="56.25" x14ac:dyDescent="0.15">
      <c r="A316" s="282">
        <v>285</v>
      </c>
      <c r="B316" s="193" t="s">
        <v>803</v>
      </c>
      <c r="C316" s="193" t="s">
        <v>674</v>
      </c>
      <c r="D316" s="193" t="s">
        <v>420</v>
      </c>
      <c r="E316" s="243">
        <v>72.37</v>
      </c>
      <c r="F316" s="284">
        <v>72.37</v>
      </c>
      <c r="G316" s="243">
        <v>72.37</v>
      </c>
      <c r="H316" s="293" t="s">
        <v>1142</v>
      </c>
      <c r="I316" s="241" t="s">
        <v>47</v>
      </c>
      <c r="J316" s="193" t="s">
        <v>1228</v>
      </c>
      <c r="K316" s="243">
        <v>72.37</v>
      </c>
      <c r="L316" s="243">
        <v>70.951999999999998</v>
      </c>
      <c r="M316" s="243">
        <f t="shared" si="9"/>
        <v>-1.4180000000000064</v>
      </c>
      <c r="N316" s="328" t="s">
        <v>882</v>
      </c>
      <c r="O316" s="241" t="s">
        <v>47</v>
      </c>
      <c r="P316" s="193" t="s">
        <v>1711</v>
      </c>
      <c r="Q316" s="186"/>
      <c r="R316" s="186" t="s">
        <v>806</v>
      </c>
      <c r="S316" s="242" t="s">
        <v>430</v>
      </c>
      <c r="T316" s="192" t="s">
        <v>795</v>
      </c>
      <c r="U316" s="164" t="s">
        <v>901</v>
      </c>
      <c r="V316" s="165"/>
      <c r="W316" s="166" t="s">
        <v>93</v>
      </c>
      <c r="X316" s="382">
        <v>271</v>
      </c>
      <c r="Y316" s="166" t="s">
        <v>93</v>
      </c>
      <c r="Z316" s="383"/>
      <c r="AA316" s="164"/>
      <c r="AB316" s="165"/>
      <c r="AC316" s="166" t="s">
        <v>93</v>
      </c>
      <c r="AD316" s="382"/>
      <c r="AE316" s="166" t="s">
        <v>93</v>
      </c>
      <c r="AF316" s="383"/>
      <c r="AG316" s="164"/>
      <c r="AH316" s="165"/>
      <c r="AI316" s="166" t="s">
        <v>93</v>
      </c>
      <c r="AJ316" s="382"/>
      <c r="AK316" s="166" t="s">
        <v>93</v>
      </c>
      <c r="AL316" s="383"/>
      <c r="AM316" s="191"/>
      <c r="AN316" s="171" t="s">
        <v>438</v>
      </c>
      <c r="AO316" s="189" t="s">
        <v>66</v>
      </c>
      <c r="AP316" s="189"/>
      <c r="AQ316" s="190"/>
    </row>
    <row r="317" spans="1:43" ht="67.5" x14ac:dyDescent="0.15">
      <c r="A317" s="282">
        <v>286</v>
      </c>
      <c r="B317" s="193" t="s">
        <v>804</v>
      </c>
      <c r="C317" s="193" t="s">
        <v>522</v>
      </c>
      <c r="D317" s="193" t="s">
        <v>420</v>
      </c>
      <c r="E317" s="243">
        <v>147.363</v>
      </c>
      <c r="F317" s="284">
        <v>147.363</v>
      </c>
      <c r="G317" s="243">
        <v>147.363</v>
      </c>
      <c r="H317" s="293" t="s">
        <v>1142</v>
      </c>
      <c r="I317" s="241" t="s">
        <v>47</v>
      </c>
      <c r="J317" s="193" t="s">
        <v>1229</v>
      </c>
      <c r="K317" s="243">
        <v>147.363</v>
      </c>
      <c r="L317" s="243">
        <v>148.24199999999999</v>
      </c>
      <c r="M317" s="243">
        <f t="shared" si="9"/>
        <v>0.87899999999999068</v>
      </c>
      <c r="N317" s="328" t="s">
        <v>882</v>
      </c>
      <c r="O317" s="241" t="s">
        <v>47</v>
      </c>
      <c r="P317" s="193" t="s">
        <v>1712</v>
      </c>
      <c r="Q317" s="186"/>
      <c r="R317" s="186" t="s">
        <v>806</v>
      </c>
      <c r="S317" s="242" t="s">
        <v>430</v>
      </c>
      <c r="T317" s="192" t="s">
        <v>807</v>
      </c>
      <c r="U317" s="164" t="s">
        <v>901</v>
      </c>
      <c r="V317" s="165"/>
      <c r="W317" s="166" t="s">
        <v>93</v>
      </c>
      <c r="X317" s="382">
        <v>272</v>
      </c>
      <c r="Y317" s="166" t="s">
        <v>93</v>
      </c>
      <c r="Z317" s="383"/>
      <c r="AA317" s="164"/>
      <c r="AB317" s="165"/>
      <c r="AC317" s="166" t="s">
        <v>93</v>
      </c>
      <c r="AD317" s="382"/>
      <c r="AE317" s="166" t="s">
        <v>93</v>
      </c>
      <c r="AF317" s="383"/>
      <c r="AG317" s="164"/>
      <c r="AH317" s="165"/>
      <c r="AI317" s="166" t="s">
        <v>93</v>
      </c>
      <c r="AJ317" s="382"/>
      <c r="AK317" s="166" t="s">
        <v>93</v>
      </c>
      <c r="AL317" s="383"/>
      <c r="AM317" s="191"/>
      <c r="AN317" s="171" t="s">
        <v>902</v>
      </c>
      <c r="AO317" s="189" t="s">
        <v>66</v>
      </c>
      <c r="AP317" s="189"/>
      <c r="AQ317" s="190"/>
    </row>
    <row r="318" spans="1:43" ht="83.25" customHeight="1" x14ac:dyDescent="0.15">
      <c r="A318" s="282">
        <v>287</v>
      </c>
      <c r="B318" s="193" t="s">
        <v>810</v>
      </c>
      <c r="C318" s="193" t="s">
        <v>691</v>
      </c>
      <c r="D318" s="193" t="s">
        <v>420</v>
      </c>
      <c r="E318" s="243">
        <v>140</v>
      </c>
      <c r="F318" s="243">
        <v>140</v>
      </c>
      <c r="G318" s="243">
        <v>140</v>
      </c>
      <c r="H318" s="293" t="s">
        <v>1142</v>
      </c>
      <c r="I318" s="241" t="s">
        <v>47</v>
      </c>
      <c r="J318" s="89" t="s">
        <v>1230</v>
      </c>
      <c r="K318" s="243">
        <v>150</v>
      </c>
      <c r="L318" s="243">
        <v>150</v>
      </c>
      <c r="M318" s="243">
        <f t="shared" si="9"/>
        <v>0</v>
      </c>
      <c r="N318" s="328">
        <v>0</v>
      </c>
      <c r="O318" s="241" t="s">
        <v>47</v>
      </c>
      <c r="P318" s="193" t="s">
        <v>1713</v>
      </c>
      <c r="Q318" s="186"/>
      <c r="R318" s="186" t="s">
        <v>806</v>
      </c>
      <c r="S318" s="242" t="s">
        <v>430</v>
      </c>
      <c r="T318" s="192" t="s">
        <v>795</v>
      </c>
      <c r="U318" s="164" t="s">
        <v>901</v>
      </c>
      <c r="V318" s="165"/>
      <c r="W318" s="166" t="s">
        <v>93</v>
      </c>
      <c r="X318" s="382">
        <v>273</v>
      </c>
      <c r="Y318" s="166" t="s">
        <v>93</v>
      </c>
      <c r="Z318" s="383"/>
      <c r="AA318" s="164"/>
      <c r="AB318" s="165"/>
      <c r="AC318" s="166" t="s">
        <v>93</v>
      </c>
      <c r="AD318" s="382"/>
      <c r="AE318" s="166" t="s">
        <v>93</v>
      </c>
      <c r="AF318" s="383"/>
      <c r="AG318" s="164"/>
      <c r="AH318" s="165"/>
      <c r="AI318" s="166" t="s">
        <v>93</v>
      </c>
      <c r="AJ318" s="382"/>
      <c r="AK318" s="166" t="s">
        <v>93</v>
      </c>
      <c r="AL318" s="383"/>
      <c r="AM318" s="191"/>
      <c r="AN318" s="171" t="s">
        <v>902</v>
      </c>
      <c r="AO318" s="189"/>
      <c r="AP318" s="189" t="s">
        <v>66</v>
      </c>
      <c r="AQ318" s="190"/>
    </row>
    <row r="319" spans="1:43" ht="87" customHeight="1" x14ac:dyDescent="0.15">
      <c r="A319" s="282">
        <v>288</v>
      </c>
      <c r="B319" s="193" t="s">
        <v>811</v>
      </c>
      <c r="C319" s="193" t="s">
        <v>674</v>
      </c>
      <c r="D319" s="193" t="s">
        <v>420</v>
      </c>
      <c r="E319" s="243">
        <v>61.686999999999998</v>
      </c>
      <c r="F319" s="243">
        <v>61.686999999999998</v>
      </c>
      <c r="G319" s="243">
        <v>60</v>
      </c>
      <c r="H319" s="293" t="s">
        <v>1142</v>
      </c>
      <c r="I319" s="241" t="s">
        <v>47</v>
      </c>
      <c r="J319" s="193" t="s">
        <v>1232</v>
      </c>
      <c r="K319" s="243">
        <v>60.03</v>
      </c>
      <c r="L319" s="243">
        <v>58.540999999999997</v>
      </c>
      <c r="M319" s="243">
        <f t="shared" si="9"/>
        <v>-1.4890000000000043</v>
      </c>
      <c r="N319" s="328">
        <v>0</v>
      </c>
      <c r="O319" s="241" t="s">
        <v>47</v>
      </c>
      <c r="P319" s="193" t="s">
        <v>1714</v>
      </c>
      <c r="Q319" s="186"/>
      <c r="R319" s="186" t="s">
        <v>806</v>
      </c>
      <c r="S319" s="242" t="s">
        <v>430</v>
      </c>
      <c r="T319" s="192" t="s">
        <v>795</v>
      </c>
      <c r="U319" s="164" t="s">
        <v>901</v>
      </c>
      <c r="V319" s="165"/>
      <c r="W319" s="166" t="s">
        <v>93</v>
      </c>
      <c r="X319" s="382">
        <v>274</v>
      </c>
      <c r="Y319" s="166" t="s">
        <v>93</v>
      </c>
      <c r="Z319" s="383"/>
      <c r="AA319" s="164"/>
      <c r="AB319" s="165"/>
      <c r="AC319" s="166" t="s">
        <v>93</v>
      </c>
      <c r="AD319" s="382"/>
      <c r="AE319" s="166" t="s">
        <v>93</v>
      </c>
      <c r="AF319" s="383"/>
      <c r="AG319" s="164"/>
      <c r="AH319" s="165"/>
      <c r="AI319" s="166" t="s">
        <v>93</v>
      </c>
      <c r="AJ319" s="382"/>
      <c r="AK319" s="166" t="s">
        <v>93</v>
      </c>
      <c r="AL319" s="383"/>
      <c r="AM319" s="191"/>
      <c r="AN319" s="171" t="s">
        <v>902</v>
      </c>
      <c r="AO319" s="189" t="s">
        <v>66</v>
      </c>
      <c r="AP319" s="189"/>
      <c r="AQ319" s="190"/>
    </row>
    <row r="320" spans="1:43" ht="203.25" customHeight="1" x14ac:dyDescent="0.15">
      <c r="A320" s="282">
        <v>289</v>
      </c>
      <c r="B320" s="193" t="s">
        <v>812</v>
      </c>
      <c r="C320" s="193" t="s">
        <v>666</v>
      </c>
      <c r="D320" s="193" t="s">
        <v>677</v>
      </c>
      <c r="E320" s="243">
        <v>132.39099999999999</v>
      </c>
      <c r="F320" s="243">
        <v>132.39099999999999</v>
      </c>
      <c r="G320" s="243">
        <v>116.5</v>
      </c>
      <c r="H320" s="322" t="s">
        <v>1146</v>
      </c>
      <c r="I320" s="241" t="s">
        <v>1128</v>
      </c>
      <c r="J320" s="193" t="s">
        <v>1280</v>
      </c>
      <c r="K320" s="243">
        <v>126.89100000000001</v>
      </c>
      <c r="L320" s="243">
        <v>126.89100000000001</v>
      </c>
      <c r="M320" s="243">
        <f t="shared" si="9"/>
        <v>0</v>
      </c>
      <c r="N320" s="328" t="s">
        <v>1777</v>
      </c>
      <c r="O320" s="241" t="s">
        <v>1603</v>
      </c>
      <c r="P320" s="193" t="s">
        <v>1715</v>
      </c>
      <c r="Q320" s="186" t="s">
        <v>1699</v>
      </c>
      <c r="R320" s="186" t="s">
        <v>806</v>
      </c>
      <c r="S320" s="242" t="s">
        <v>430</v>
      </c>
      <c r="T320" s="192" t="s">
        <v>813</v>
      </c>
      <c r="U320" s="164" t="s">
        <v>901</v>
      </c>
      <c r="V320" s="165"/>
      <c r="W320" s="166" t="s">
        <v>93</v>
      </c>
      <c r="X320" s="382">
        <v>275</v>
      </c>
      <c r="Y320" s="166" t="s">
        <v>93</v>
      </c>
      <c r="Z320" s="383"/>
      <c r="AA320" s="164"/>
      <c r="AB320" s="165"/>
      <c r="AC320" s="166" t="s">
        <v>93</v>
      </c>
      <c r="AD320" s="382"/>
      <c r="AE320" s="166" t="s">
        <v>93</v>
      </c>
      <c r="AF320" s="383"/>
      <c r="AG320" s="164"/>
      <c r="AH320" s="165"/>
      <c r="AI320" s="166" t="s">
        <v>93</v>
      </c>
      <c r="AJ320" s="382"/>
      <c r="AK320" s="166" t="s">
        <v>93</v>
      </c>
      <c r="AL320" s="383"/>
      <c r="AM320" s="191"/>
      <c r="AN320" s="171" t="s">
        <v>58</v>
      </c>
      <c r="AO320" s="189" t="s">
        <v>66</v>
      </c>
      <c r="AP320" s="189"/>
      <c r="AQ320" s="190"/>
    </row>
    <row r="321" spans="1:43" ht="276.75" customHeight="1" x14ac:dyDescent="0.15">
      <c r="A321" s="282">
        <v>290</v>
      </c>
      <c r="B321" s="193" t="s">
        <v>805</v>
      </c>
      <c r="C321" s="193" t="s">
        <v>611</v>
      </c>
      <c r="D321" s="193" t="s">
        <v>1032</v>
      </c>
      <c r="E321" s="243">
        <v>30</v>
      </c>
      <c r="F321" s="284">
        <v>30</v>
      </c>
      <c r="G321" s="243">
        <v>30</v>
      </c>
      <c r="H321" s="322" t="s">
        <v>1476</v>
      </c>
      <c r="I321" s="239" t="s">
        <v>47</v>
      </c>
      <c r="J321" s="240" t="s">
        <v>1494</v>
      </c>
      <c r="K321" s="243">
        <v>30</v>
      </c>
      <c r="L321" s="243">
        <v>27.1</v>
      </c>
      <c r="M321" s="243">
        <f t="shared" si="9"/>
        <v>-2.8999999999999986</v>
      </c>
      <c r="N321" s="328">
        <v>0</v>
      </c>
      <c r="O321" s="241" t="s">
        <v>47</v>
      </c>
      <c r="P321" s="193" t="s">
        <v>1716</v>
      </c>
      <c r="Q321" s="186"/>
      <c r="R321" s="186" t="s">
        <v>808</v>
      </c>
      <c r="S321" s="242" t="s">
        <v>430</v>
      </c>
      <c r="T321" s="192" t="s">
        <v>809</v>
      </c>
      <c r="U321" s="164" t="s">
        <v>901</v>
      </c>
      <c r="V321" s="165" t="s">
        <v>1019</v>
      </c>
      <c r="W321" s="166" t="s">
        <v>93</v>
      </c>
      <c r="X321" s="382">
        <v>25</v>
      </c>
      <c r="Y321" s="166" t="s">
        <v>93</v>
      </c>
      <c r="Z321" s="383"/>
      <c r="AA321" s="164"/>
      <c r="AB321" s="165"/>
      <c r="AC321" s="166" t="s">
        <v>93</v>
      </c>
      <c r="AD321" s="382"/>
      <c r="AE321" s="166" t="s">
        <v>93</v>
      </c>
      <c r="AF321" s="383"/>
      <c r="AG321" s="164"/>
      <c r="AH321" s="165"/>
      <c r="AI321" s="166" t="s">
        <v>93</v>
      </c>
      <c r="AJ321" s="382"/>
      <c r="AK321" s="166" t="s">
        <v>93</v>
      </c>
      <c r="AL321" s="383"/>
      <c r="AM321" s="191"/>
      <c r="AN321" s="171" t="s">
        <v>56</v>
      </c>
      <c r="AO321" s="189" t="s">
        <v>66</v>
      </c>
      <c r="AP321" s="189"/>
      <c r="AQ321" s="190"/>
    </row>
    <row r="322" spans="1:43" ht="21.6" customHeight="1" x14ac:dyDescent="0.15">
      <c r="A322" s="272"/>
      <c r="B322" s="280" t="s">
        <v>814</v>
      </c>
      <c r="C322" s="273"/>
      <c r="D322" s="273"/>
      <c r="E322" s="274"/>
      <c r="F322" s="274"/>
      <c r="G322" s="274"/>
      <c r="H322" s="294"/>
      <c r="I322" s="275"/>
      <c r="J322" s="276"/>
      <c r="K322" s="274"/>
      <c r="L322" s="274"/>
      <c r="M322" s="274"/>
      <c r="N322" s="329"/>
      <c r="O322" s="277"/>
      <c r="P322" s="273"/>
      <c r="Q322" s="273"/>
      <c r="R322" s="273"/>
      <c r="S322" s="278"/>
      <c r="T322" s="278"/>
      <c r="U322" s="279"/>
      <c r="V322" s="279"/>
      <c r="W322" s="279"/>
      <c r="X322" s="279"/>
      <c r="Y322" s="279"/>
      <c r="Z322" s="279"/>
      <c r="AA322" s="279"/>
      <c r="AB322" s="279"/>
      <c r="AC322" s="279"/>
      <c r="AD322" s="279"/>
      <c r="AE322" s="279"/>
      <c r="AF322" s="279"/>
      <c r="AG322" s="279"/>
      <c r="AH322" s="279"/>
      <c r="AI322" s="279"/>
      <c r="AJ322" s="279"/>
      <c r="AK322" s="279"/>
      <c r="AL322" s="279"/>
      <c r="AM322" s="279"/>
      <c r="AN322" s="279"/>
      <c r="AO322" s="200"/>
      <c r="AP322" s="200"/>
      <c r="AQ322" s="201"/>
    </row>
    <row r="323" spans="1:43" ht="99.75" customHeight="1" x14ac:dyDescent="0.15">
      <c r="A323" s="282">
        <v>291</v>
      </c>
      <c r="B323" s="193" t="s">
        <v>815</v>
      </c>
      <c r="C323" s="193" t="s">
        <v>816</v>
      </c>
      <c r="D323" s="193" t="s">
        <v>420</v>
      </c>
      <c r="E323" s="243">
        <v>31.654</v>
      </c>
      <c r="F323" s="284">
        <v>31.654</v>
      </c>
      <c r="G323" s="243">
        <v>31.29232</v>
      </c>
      <c r="H323" s="322" t="s">
        <v>1477</v>
      </c>
      <c r="I323" s="239" t="s">
        <v>47</v>
      </c>
      <c r="J323" s="240" t="s">
        <v>1495</v>
      </c>
      <c r="K323" s="243">
        <v>31.242999999999999</v>
      </c>
      <c r="L323" s="243">
        <v>31.155999999999999</v>
      </c>
      <c r="M323" s="243">
        <f t="shared" ref="M323:M352" si="10">L323-K323</f>
        <v>-8.6999999999999744E-2</v>
      </c>
      <c r="N323" s="328" t="s">
        <v>1726</v>
      </c>
      <c r="O323" s="241" t="s">
        <v>47</v>
      </c>
      <c r="P323" s="193" t="s">
        <v>1717</v>
      </c>
      <c r="Q323" s="186"/>
      <c r="R323" s="186" t="s">
        <v>801</v>
      </c>
      <c r="S323" s="242" t="s">
        <v>430</v>
      </c>
      <c r="T323" s="192" t="s">
        <v>802</v>
      </c>
      <c r="U323" s="164" t="s">
        <v>901</v>
      </c>
      <c r="V323" s="165"/>
      <c r="W323" s="166" t="s">
        <v>93</v>
      </c>
      <c r="X323" s="382">
        <v>276</v>
      </c>
      <c r="Y323" s="166" t="s">
        <v>93</v>
      </c>
      <c r="Z323" s="383"/>
      <c r="AA323" s="164"/>
      <c r="AB323" s="165"/>
      <c r="AC323" s="166" t="s">
        <v>93</v>
      </c>
      <c r="AD323" s="382"/>
      <c r="AE323" s="166" t="s">
        <v>93</v>
      </c>
      <c r="AF323" s="383"/>
      <c r="AG323" s="164"/>
      <c r="AH323" s="165"/>
      <c r="AI323" s="166" t="s">
        <v>93</v>
      </c>
      <c r="AJ323" s="382"/>
      <c r="AK323" s="166" t="s">
        <v>93</v>
      </c>
      <c r="AL323" s="383"/>
      <c r="AM323" s="191"/>
      <c r="AN323" s="171" t="s">
        <v>58</v>
      </c>
      <c r="AO323" s="189" t="s">
        <v>66</v>
      </c>
      <c r="AP323" s="189"/>
      <c r="AQ323" s="190"/>
    </row>
    <row r="324" spans="1:43" ht="33.75" x14ac:dyDescent="0.15">
      <c r="A324" s="282">
        <v>292</v>
      </c>
      <c r="B324" s="193" t="s">
        <v>817</v>
      </c>
      <c r="C324" s="193" t="s">
        <v>545</v>
      </c>
      <c r="D324" s="193" t="s">
        <v>420</v>
      </c>
      <c r="E324" s="243">
        <v>2.706</v>
      </c>
      <c r="F324" s="284">
        <v>2.706</v>
      </c>
      <c r="G324" s="243">
        <v>1.0520890000000001</v>
      </c>
      <c r="H324" s="293" t="s">
        <v>1142</v>
      </c>
      <c r="I324" s="241" t="s">
        <v>1128</v>
      </c>
      <c r="J324" s="242" t="s">
        <v>1384</v>
      </c>
      <c r="K324" s="243">
        <v>2.5179999999999998</v>
      </c>
      <c r="L324" s="243">
        <v>2.4980000000000002</v>
      </c>
      <c r="M324" s="243">
        <f t="shared" si="10"/>
        <v>-1.9999999999999574E-2</v>
      </c>
      <c r="N324" s="328" t="s">
        <v>1727</v>
      </c>
      <c r="O324" s="241" t="s">
        <v>1559</v>
      </c>
      <c r="P324" s="193" t="s">
        <v>1718</v>
      </c>
      <c r="Q324" s="186"/>
      <c r="R324" s="186" t="s">
        <v>801</v>
      </c>
      <c r="S324" s="242" t="s">
        <v>430</v>
      </c>
      <c r="T324" s="192" t="s">
        <v>802</v>
      </c>
      <c r="U324" s="164" t="s">
        <v>901</v>
      </c>
      <c r="V324" s="165"/>
      <c r="W324" s="166" t="s">
        <v>93</v>
      </c>
      <c r="X324" s="382">
        <v>277</v>
      </c>
      <c r="Y324" s="166" t="s">
        <v>93</v>
      </c>
      <c r="Z324" s="383"/>
      <c r="AA324" s="164"/>
      <c r="AB324" s="165"/>
      <c r="AC324" s="166" t="s">
        <v>93</v>
      </c>
      <c r="AD324" s="382"/>
      <c r="AE324" s="166" t="s">
        <v>93</v>
      </c>
      <c r="AF324" s="383"/>
      <c r="AG324" s="164"/>
      <c r="AH324" s="165"/>
      <c r="AI324" s="166" t="s">
        <v>93</v>
      </c>
      <c r="AJ324" s="382"/>
      <c r="AK324" s="166" t="s">
        <v>93</v>
      </c>
      <c r="AL324" s="383"/>
      <c r="AM324" s="191"/>
      <c r="AN324" s="171" t="s">
        <v>438</v>
      </c>
      <c r="AO324" s="189" t="s">
        <v>66</v>
      </c>
      <c r="AP324" s="189"/>
      <c r="AQ324" s="190"/>
    </row>
    <row r="325" spans="1:43" ht="72.75" customHeight="1" x14ac:dyDescent="0.15">
      <c r="A325" s="282">
        <v>293</v>
      </c>
      <c r="B325" s="193" t="s">
        <v>818</v>
      </c>
      <c r="C325" s="193" t="s">
        <v>453</v>
      </c>
      <c r="D325" s="193" t="s">
        <v>420</v>
      </c>
      <c r="E325" s="243">
        <v>15.409000000000001</v>
      </c>
      <c r="F325" s="284">
        <v>15.409000000000001</v>
      </c>
      <c r="G325" s="243">
        <v>15</v>
      </c>
      <c r="H325" s="293" t="s">
        <v>1204</v>
      </c>
      <c r="I325" s="239" t="s">
        <v>47</v>
      </c>
      <c r="J325" s="240" t="s">
        <v>1364</v>
      </c>
      <c r="K325" s="243">
        <v>15.407999999999999</v>
      </c>
      <c r="L325" s="243">
        <v>15.425000000000001</v>
      </c>
      <c r="M325" s="243">
        <f t="shared" si="10"/>
        <v>1.7000000000001236E-2</v>
      </c>
      <c r="N325" s="328" t="s">
        <v>1728</v>
      </c>
      <c r="O325" s="241" t="s">
        <v>47</v>
      </c>
      <c r="P325" s="193" t="s">
        <v>1719</v>
      </c>
      <c r="Q325" s="186"/>
      <c r="R325" s="186" t="s">
        <v>801</v>
      </c>
      <c r="S325" s="242" t="s">
        <v>430</v>
      </c>
      <c r="T325" s="192" t="s">
        <v>802</v>
      </c>
      <c r="U325" s="164" t="s">
        <v>901</v>
      </c>
      <c r="V325" s="165"/>
      <c r="W325" s="166" t="s">
        <v>93</v>
      </c>
      <c r="X325" s="382">
        <v>278</v>
      </c>
      <c r="Y325" s="166" t="s">
        <v>93</v>
      </c>
      <c r="Z325" s="383"/>
      <c r="AA325" s="164"/>
      <c r="AB325" s="165"/>
      <c r="AC325" s="166" t="s">
        <v>93</v>
      </c>
      <c r="AD325" s="382"/>
      <c r="AE325" s="166" t="s">
        <v>93</v>
      </c>
      <c r="AF325" s="383"/>
      <c r="AG325" s="164"/>
      <c r="AH325" s="165"/>
      <c r="AI325" s="166" t="s">
        <v>93</v>
      </c>
      <c r="AJ325" s="382"/>
      <c r="AK325" s="166" t="s">
        <v>93</v>
      </c>
      <c r="AL325" s="383"/>
      <c r="AM325" s="191"/>
      <c r="AN325" s="171" t="s">
        <v>58</v>
      </c>
      <c r="AO325" s="189" t="s">
        <v>66</v>
      </c>
      <c r="AP325" s="189"/>
      <c r="AQ325" s="190"/>
    </row>
    <row r="326" spans="1:43" ht="33.75" x14ac:dyDescent="0.15">
      <c r="A326" s="282">
        <v>294</v>
      </c>
      <c r="B326" s="193" t="s">
        <v>819</v>
      </c>
      <c r="C326" s="193" t="s">
        <v>526</v>
      </c>
      <c r="D326" s="193" t="s">
        <v>420</v>
      </c>
      <c r="E326" s="243">
        <v>18.742000000000001</v>
      </c>
      <c r="F326" s="284">
        <v>18.742000000000001</v>
      </c>
      <c r="G326" s="243">
        <v>18.5</v>
      </c>
      <c r="H326" s="293" t="s">
        <v>1142</v>
      </c>
      <c r="I326" s="241" t="s">
        <v>47</v>
      </c>
      <c r="J326" s="193" t="s">
        <v>1233</v>
      </c>
      <c r="K326" s="243">
        <v>18.742000000000001</v>
      </c>
      <c r="L326" s="243">
        <v>40.902000000000001</v>
      </c>
      <c r="M326" s="243">
        <f t="shared" si="10"/>
        <v>22.16</v>
      </c>
      <c r="N326" s="328" t="s">
        <v>1726</v>
      </c>
      <c r="O326" s="241" t="s">
        <v>47</v>
      </c>
      <c r="P326" s="193" t="s">
        <v>1720</v>
      </c>
      <c r="Q326" s="186"/>
      <c r="R326" s="186" t="s">
        <v>801</v>
      </c>
      <c r="S326" s="242" t="s">
        <v>430</v>
      </c>
      <c r="T326" s="192" t="s">
        <v>802</v>
      </c>
      <c r="U326" s="164" t="s">
        <v>901</v>
      </c>
      <c r="V326" s="165"/>
      <c r="W326" s="166" t="s">
        <v>93</v>
      </c>
      <c r="X326" s="382">
        <v>279</v>
      </c>
      <c r="Y326" s="166" t="s">
        <v>93</v>
      </c>
      <c r="Z326" s="383"/>
      <c r="AA326" s="164"/>
      <c r="AB326" s="165"/>
      <c r="AC326" s="166" t="s">
        <v>93</v>
      </c>
      <c r="AD326" s="382"/>
      <c r="AE326" s="166" t="s">
        <v>93</v>
      </c>
      <c r="AF326" s="383"/>
      <c r="AG326" s="164"/>
      <c r="AH326" s="165"/>
      <c r="AI326" s="166" t="s">
        <v>93</v>
      </c>
      <c r="AJ326" s="382"/>
      <c r="AK326" s="166" t="s">
        <v>93</v>
      </c>
      <c r="AL326" s="383"/>
      <c r="AM326" s="191"/>
      <c r="AN326" s="171" t="s">
        <v>438</v>
      </c>
      <c r="AO326" s="189" t="s">
        <v>66</v>
      </c>
      <c r="AP326" s="189"/>
      <c r="AQ326" s="190"/>
    </row>
    <row r="327" spans="1:43" ht="56.25" x14ac:dyDescent="0.15">
      <c r="A327" s="282">
        <v>295</v>
      </c>
      <c r="B327" s="193" t="s">
        <v>820</v>
      </c>
      <c r="C327" s="193" t="s">
        <v>821</v>
      </c>
      <c r="D327" s="193" t="s">
        <v>420</v>
      </c>
      <c r="E327" s="243">
        <v>33.524999999999999</v>
      </c>
      <c r="F327" s="284">
        <v>34</v>
      </c>
      <c r="G327" s="243">
        <v>28</v>
      </c>
      <c r="H327" s="293" t="s">
        <v>1142</v>
      </c>
      <c r="I327" s="241" t="s">
        <v>47</v>
      </c>
      <c r="J327" s="193" t="s">
        <v>1234</v>
      </c>
      <c r="K327" s="243">
        <v>32.268000000000001</v>
      </c>
      <c r="L327" s="243">
        <v>25.765000000000001</v>
      </c>
      <c r="M327" s="243">
        <f t="shared" si="10"/>
        <v>-6.5030000000000001</v>
      </c>
      <c r="N327" s="328" t="s">
        <v>1727</v>
      </c>
      <c r="O327" s="241" t="s">
        <v>47</v>
      </c>
      <c r="P327" s="193" t="s">
        <v>1721</v>
      </c>
      <c r="Q327" s="186"/>
      <c r="R327" s="186" t="s">
        <v>826</v>
      </c>
      <c r="S327" s="242" t="s">
        <v>430</v>
      </c>
      <c r="T327" s="192" t="s">
        <v>802</v>
      </c>
      <c r="U327" s="164" t="s">
        <v>901</v>
      </c>
      <c r="V327" s="165"/>
      <c r="W327" s="166" t="s">
        <v>93</v>
      </c>
      <c r="X327" s="382">
        <v>280</v>
      </c>
      <c r="Y327" s="166" t="s">
        <v>93</v>
      </c>
      <c r="Z327" s="383"/>
      <c r="AA327" s="164"/>
      <c r="AB327" s="165"/>
      <c r="AC327" s="166" t="s">
        <v>93</v>
      </c>
      <c r="AD327" s="382"/>
      <c r="AE327" s="166" t="s">
        <v>93</v>
      </c>
      <c r="AF327" s="383"/>
      <c r="AG327" s="164"/>
      <c r="AH327" s="165"/>
      <c r="AI327" s="166" t="s">
        <v>93</v>
      </c>
      <c r="AJ327" s="382"/>
      <c r="AK327" s="166" t="s">
        <v>93</v>
      </c>
      <c r="AL327" s="383"/>
      <c r="AM327" s="191"/>
      <c r="AN327" s="171" t="s">
        <v>438</v>
      </c>
      <c r="AO327" s="189" t="s">
        <v>66</v>
      </c>
      <c r="AP327" s="189"/>
      <c r="AQ327" s="190"/>
    </row>
    <row r="328" spans="1:43" ht="78.75" x14ac:dyDescent="0.15">
      <c r="A328" s="282">
        <v>296</v>
      </c>
      <c r="B328" s="193" t="s">
        <v>822</v>
      </c>
      <c r="C328" s="193" t="s">
        <v>821</v>
      </c>
      <c r="D328" s="193" t="s">
        <v>420</v>
      </c>
      <c r="E328" s="243">
        <v>43.515999999999998</v>
      </c>
      <c r="F328" s="284">
        <v>44</v>
      </c>
      <c r="G328" s="243">
        <v>28</v>
      </c>
      <c r="H328" s="322" t="s">
        <v>1499</v>
      </c>
      <c r="I328" s="239" t="s">
        <v>47</v>
      </c>
      <c r="J328" s="240" t="s">
        <v>1498</v>
      </c>
      <c r="K328" s="243">
        <v>41</v>
      </c>
      <c r="L328" s="243">
        <v>71.013999999999996</v>
      </c>
      <c r="M328" s="243">
        <f t="shared" si="10"/>
        <v>30.013999999999996</v>
      </c>
      <c r="N328" s="328" t="s">
        <v>1729</v>
      </c>
      <c r="O328" s="241" t="s">
        <v>47</v>
      </c>
      <c r="P328" s="193" t="s">
        <v>1722</v>
      </c>
      <c r="Q328" s="186"/>
      <c r="R328" s="186" t="s">
        <v>827</v>
      </c>
      <c r="S328" s="242" t="s">
        <v>430</v>
      </c>
      <c r="T328" s="192" t="s">
        <v>809</v>
      </c>
      <c r="U328" s="164" t="s">
        <v>901</v>
      </c>
      <c r="V328" s="165"/>
      <c r="W328" s="166" t="s">
        <v>93</v>
      </c>
      <c r="X328" s="382">
        <v>281</v>
      </c>
      <c r="Y328" s="166" t="s">
        <v>93</v>
      </c>
      <c r="Z328" s="383"/>
      <c r="AA328" s="164"/>
      <c r="AB328" s="165"/>
      <c r="AC328" s="166" t="s">
        <v>93</v>
      </c>
      <c r="AD328" s="382"/>
      <c r="AE328" s="166" t="s">
        <v>93</v>
      </c>
      <c r="AF328" s="383"/>
      <c r="AG328" s="164"/>
      <c r="AH328" s="165"/>
      <c r="AI328" s="166" t="s">
        <v>93</v>
      </c>
      <c r="AJ328" s="382"/>
      <c r="AK328" s="166" t="s">
        <v>93</v>
      </c>
      <c r="AL328" s="383"/>
      <c r="AM328" s="191"/>
      <c r="AN328" s="171" t="s">
        <v>58</v>
      </c>
      <c r="AO328" s="189" t="s">
        <v>66</v>
      </c>
      <c r="AP328" s="189"/>
      <c r="AQ328" s="190"/>
    </row>
    <row r="329" spans="1:43" ht="75" customHeight="1" x14ac:dyDescent="0.15">
      <c r="A329" s="282">
        <v>297</v>
      </c>
      <c r="B329" s="193" t="s">
        <v>823</v>
      </c>
      <c r="C329" s="193" t="s">
        <v>453</v>
      </c>
      <c r="D329" s="193" t="s">
        <v>420</v>
      </c>
      <c r="E329" s="243">
        <v>59.259</v>
      </c>
      <c r="F329" s="284">
        <v>59</v>
      </c>
      <c r="G329" s="243">
        <v>59</v>
      </c>
      <c r="H329" s="293" t="s">
        <v>1142</v>
      </c>
      <c r="I329" s="241" t="s">
        <v>47</v>
      </c>
      <c r="J329" s="193" t="s">
        <v>1245</v>
      </c>
      <c r="K329" s="243">
        <v>55.947000000000003</v>
      </c>
      <c r="L329" s="243">
        <v>33.192999999999998</v>
      </c>
      <c r="M329" s="243">
        <f t="shared" si="10"/>
        <v>-22.754000000000005</v>
      </c>
      <c r="N329" s="328" t="s">
        <v>1729</v>
      </c>
      <c r="O329" s="241" t="s">
        <v>47</v>
      </c>
      <c r="P329" s="193" t="s">
        <v>1723</v>
      </c>
      <c r="Q329" s="186"/>
      <c r="R329" s="186" t="s">
        <v>827</v>
      </c>
      <c r="S329" s="242" t="s">
        <v>430</v>
      </c>
      <c r="T329" s="192" t="s">
        <v>809</v>
      </c>
      <c r="U329" s="164" t="s">
        <v>901</v>
      </c>
      <c r="V329" s="165"/>
      <c r="W329" s="166" t="s">
        <v>93</v>
      </c>
      <c r="X329" s="382">
        <v>282</v>
      </c>
      <c r="Y329" s="166" t="s">
        <v>93</v>
      </c>
      <c r="Z329" s="383"/>
      <c r="AA329" s="164"/>
      <c r="AB329" s="165"/>
      <c r="AC329" s="166" t="s">
        <v>93</v>
      </c>
      <c r="AD329" s="382"/>
      <c r="AE329" s="166" t="s">
        <v>93</v>
      </c>
      <c r="AF329" s="383"/>
      <c r="AG329" s="164"/>
      <c r="AH329" s="165"/>
      <c r="AI329" s="166" t="s">
        <v>93</v>
      </c>
      <c r="AJ329" s="382"/>
      <c r="AK329" s="166" t="s">
        <v>93</v>
      </c>
      <c r="AL329" s="383"/>
      <c r="AM329" s="191"/>
      <c r="AN329" s="171" t="s">
        <v>438</v>
      </c>
      <c r="AO329" s="189" t="s">
        <v>66</v>
      </c>
      <c r="AP329" s="189"/>
      <c r="AQ329" s="190"/>
    </row>
    <row r="330" spans="1:43" ht="33.75" x14ac:dyDescent="0.15">
      <c r="A330" s="282">
        <v>298</v>
      </c>
      <c r="B330" s="193" t="s">
        <v>824</v>
      </c>
      <c r="C330" s="193" t="s">
        <v>446</v>
      </c>
      <c r="D330" s="193" t="s">
        <v>420</v>
      </c>
      <c r="E330" s="243">
        <v>36.094999999999999</v>
      </c>
      <c r="F330" s="284">
        <v>36</v>
      </c>
      <c r="G330" s="243">
        <v>31</v>
      </c>
      <c r="H330" s="293" t="s">
        <v>1516</v>
      </c>
      <c r="I330" s="239" t="s">
        <v>47</v>
      </c>
      <c r="J330" s="240" t="s">
        <v>1524</v>
      </c>
      <c r="K330" s="243">
        <v>36.095999999999997</v>
      </c>
      <c r="L330" s="243">
        <v>36.097000000000001</v>
      </c>
      <c r="M330" s="243">
        <f t="shared" si="10"/>
        <v>1.0000000000047748E-3</v>
      </c>
      <c r="N330" s="328" t="s">
        <v>1726</v>
      </c>
      <c r="O330" s="241" t="s">
        <v>47</v>
      </c>
      <c r="P330" s="193" t="s">
        <v>1724</v>
      </c>
      <c r="Q330" s="186"/>
      <c r="R330" s="186" t="s">
        <v>828</v>
      </c>
      <c r="S330" s="242" t="s">
        <v>430</v>
      </c>
      <c r="T330" s="192" t="s">
        <v>829</v>
      </c>
      <c r="U330" s="164" t="s">
        <v>901</v>
      </c>
      <c r="V330" s="165"/>
      <c r="W330" s="166" t="s">
        <v>93</v>
      </c>
      <c r="X330" s="382">
        <v>283</v>
      </c>
      <c r="Y330" s="166" t="s">
        <v>93</v>
      </c>
      <c r="Z330" s="383"/>
      <c r="AA330" s="164"/>
      <c r="AB330" s="165"/>
      <c r="AC330" s="166" t="s">
        <v>93</v>
      </c>
      <c r="AD330" s="382"/>
      <c r="AE330" s="166" t="s">
        <v>93</v>
      </c>
      <c r="AF330" s="383"/>
      <c r="AG330" s="164"/>
      <c r="AH330" s="165"/>
      <c r="AI330" s="166" t="s">
        <v>93</v>
      </c>
      <c r="AJ330" s="382"/>
      <c r="AK330" s="166" t="s">
        <v>93</v>
      </c>
      <c r="AL330" s="383"/>
      <c r="AM330" s="191"/>
      <c r="AN330" s="171" t="s">
        <v>58</v>
      </c>
      <c r="AO330" s="189" t="s">
        <v>66</v>
      </c>
      <c r="AP330" s="189"/>
      <c r="AQ330" s="190"/>
    </row>
    <row r="331" spans="1:43" ht="45" x14ac:dyDescent="0.15">
      <c r="A331" s="282">
        <v>299</v>
      </c>
      <c r="B331" s="193" t="s">
        <v>825</v>
      </c>
      <c r="C331" s="193" t="s">
        <v>426</v>
      </c>
      <c r="D331" s="193" t="s">
        <v>420</v>
      </c>
      <c r="E331" s="243">
        <v>43.670999999999999</v>
      </c>
      <c r="F331" s="284">
        <v>44</v>
      </c>
      <c r="G331" s="243">
        <v>40</v>
      </c>
      <c r="H331" s="293" t="s">
        <v>1142</v>
      </c>
      <c r="I331" s="241" t="s">
        <v>47</v>
      </c>
      <c r="J331" s="193" t="s">
        <v>1246</v>
      </c>
      <c r="K331" s="243">
        <v>42.47</v>
      </c>
      <c r="L331" s="243">
        <v>42.47</v>
      </c>
      <c r="M331" s="243">
        <f t="shared" si="10"/>
        <v>0</v>
      </c>
      <c r="N331" s="328" t="s">
        <v>1730</v>
      </c>
      <c r="O331" s="241" t="s">
        <v>47</v>
      </c>
      <c r="P331" s="193" t="s">
        <v>1725</v>
      </c>
      <c r="Q331" s="186"/>
      <c r="R331" s="186" t="s">
        <v>828</v>
      </c>
      <c r="S331" s="242" t="s">
        <v>430</v>
      </c>
      <c r="T331" s="192" t="s">
        <v>809</v>
      </c>
      <c r="U331" s="164" t="s">
        <v>901</v>
      </c>
      <c r="V331" s="165"/>
      <c r="W331" s="166" t="s">
        <v>93</v>
      </c>
      <c r="X331" s="382">
        <v>284</v>
      </c>
      <c r="Y331" s="166" t="s">
        <v>93</v>
      </c>
      <c r="Z331" s="383"/>
      <c r="AA331" s="164"/>
      <c r="AB331" s="165"/>
      <c r="AC331" s="166" t="s">
        <v>93</v>
      </c>
      <c r="AD331" s="382"/>
      <c r="AE331" s="166" t="s">
        <v>93</v>
      </c>
      <c r="AF331" s="383"/>
      <c r="AG331" s="164"/>
      <c r="AH331" s="165"/>
      <c r="AI331" s="166" t="s">
        <v>93</v>
      </c>
      <c r="AJ331" s="382"/>
      <c r="AK331" s="166" t="s">
        <v>93</v>
      </c>
      <c r="AL331" s="383"/>
      <c r="AM331" s="191"/>
      <c r="AN331" s="171" t="s">
        <v>438</v>
      </c>
      <c r="AO331" s="189" t="s">
        <v>66</v>
      </c>
      <c r="AP331" s="189"/>
      <c r="AQ331" s="190"/>
    </row>
    <row r="332" spans="1:43" ht="45" x14ac:dyDescent="0.15">
      <c r="A332" s="282">
        <v>300</v>
      </c>
      <c r="B332" s="193" t="s">
        <v>830</v>
      </c>
      <c r="C332" s="193" t="s">
        <v>445</v>
      </c>
      <c r="D332" s="193" t="s">
        <v>420</v>
      </c>
      <c r="E332" s="243">
        <v>93.703999999999994</v>
      </c>
      <c r="F332" s="284">
        <v>93.703999999999994</v>
      </c>
      <c r="G332" s="243">
        <v>92.781480000000002</v>
      </c>
      <c r="H332" s="293" t="s">
        <v>1142</v>
      </c>
      <c r="I332" s="241" t="s">
        <v>1128</v>
      </c>
      <c r="J332" s="240" t="s">
        <v>1357</v>
      </c>
      <c r="K332" s="243">
        <v>93.191000000000003</v>
      </c>
      <c r="L332" s="243">
        <v>96.421999999999997</v>
      </c>
      <c r="M332" s="243">
        <f t="shared" si="10"/>
        <v>3.2309999999999945</v>
      </c>
      <c r="N332" s="328">
        <v>0</v>
      </c>
      <c r="O332" s="241" t="s">
        <v>47</v>
      </c>
      <c r="P332" s="193" t="s">
        <v>1606</v>
      </c>
      <c r="Q332" s="186"/>
      <c r="R332" s="186" t="s">
        <v>559</v>
      </c>
      <c r="S332" s="242" t="s">
        <v>560</v>
      </c>
      <c r="T332" s="192" t="s">
        <v>842</v>
      </c>
      <c r="U332" s="164" t="s">
        <v>901</v>
      </c>
      <c r="V332" s="165"/>
      <c r="W332" s="166" t="s">
        <v>93</v>
      </c>
      <c r="X332" s="382">
        <v>285</v>
      </c>
      <c r="Y332" s="166" t="s">
        <v>93</v>
      </c>
      <c r="Z332" s="383"/>
      <c r="AA332" s="164"/>
      <c r="AB332" s="165"/>
      <c r="AC332" s="166" t="s">
        <v>93</v>
      </c>
      <c r="AD332" s="382"/>
      <c r="AE332" s="166" t="s">
        <v>93</v>
      </c>
      <c r="AF332" s="383"/>
      <c r="AG332" s="164"/>
      <c r="AH332" s="165"/>
      <c r="AI332" s="166" t="s">
        <v>93</v>
      </c>
      <c r="AJ332" s="382"/>
      <c r="AK332" s="166" t="s">
        <v>93</v>
      </c>
      <c r="AL332" s="383"/>
      <c r="AM332" s="191"/>
      <c r="AN332" s="171" t="s">
        <v>902</v>
      </c>
      <c r="AO332" s="189" t="s">
        <v>66</v>
      </c>
      <c r="AP332" s="189"/>
      <c r="AQ332" s="190"/>
    </row>
    <row r="333" spans="1:43" ht="56.25" x14ac:dyDescent="0.15">
      <c r="A333" s="282">
        <v>301</v>
      </c>
      <c r="B333" s="193" t="s">
        <v>831</v>
      </c>
      <c r="C333" s="193" t="s">
        <v>514</v>
      </c>
      <c r="D333" s="193" t="s">
        <v>420</v>
      </c>
      <c r="E333" s="243">
        <v>114.931</v>
      </c>
      <c r="F333" s="284">
        <v>114.931</v>
      </c>
      <c r="G333" s="243">
        <v>55.101782</v>
      </c>
      <c r="H333" s="293" t="s">
        <v>1142</v>
      </c>
      <c r="I333" s="241" t="s">
        <v>47</v>
      </c>
      <c r="J333" s="193" t="s">
        <v>1366</v>
      </c>
      <c r="K333" s="243">
        <v>93.147000000000006</v>
      </c>
      <c r="L333" s="243">
        <v>64.022999999999996</v>
      </c>
      <c r="M333" s="243">
        <f t="shared" si="10"/>
        <v>-29.124000000000009</v>
      </c>
      <c r="N333" s="328">
        <v>0</v>
      </c>
      <c r="O333" s="241" t="s">
        <v>1559</v>
      </c>
      <c r="P333" s="193" t="s">
        <v>1607</v>
      </c>
      <c r="Q333" s="186"/>
      <c r="R333" s="186" t="s">
        <v>559</v>
      </c>
      <c r="S333" s="242" t="s">
        <v>560</v>
      </c>
      <c r="T333" s="192" t="s">
        <v>842</v>
      </c>
      <c r="U333" s="164" t="s">
        <v>901</v>
      </c>
      <c r="V333" s="165"/>
      <c r="W333" s="166" t="s">
        <v>93</v>
      </c>
      <c r="X333" s="382">
        <v>286</v>
      </c>
      <c r="Y333" s="166" t="s">
        <v>93</v>
      </c>
      <c r="Z333" s="383"/>
      <c r="AA333" s="164"/>
      <c r="AB333" s="165"/>
      <c r="AC333" s="166" t="s">
        <v>93</v>
      </c>
      <c r="AD333" s="382"/>
      <c r="AE333" s="166" t="s">
        <v>93</v>
      </c>
      <c r="AF333" s="383"/>
      <c r="AG333" s="164"/>
      <c r="AH333" s="165"/>
      <c r="AI333" s="166" t="s">
        <v>93</v>
      </c>
      <c r="AJ333" s="382"/>
      <c r="AK333" s="166" t="s">
        <v>93</v>
      </c>
      <c r="AL333" s="383"/>
      <c r="AM333" s="191"/>
      <c r="AN333" s="171" t="s">
        <v>902</v>
      </c>
      <c r="AO333" s="189" t="s">
        <v>66</v>
      </c>
      <c r="AP333" s="189"/>
      <c r="AQ333" s="190"/>
    </row>
    <row r="334" spans="1:43" ht="45" x14ac:dyDescent="0.15">
      <c r="A334" s="282">
        <v>302</v>
      </c>
      <c r="B334" s="193" t="s">
        <v>832</v>
      </c>
      <c r="C334" s="193" t="s">
        <v>522</v>
      </c>
      <c r="D334" s="193" t="s">
        <v>420</v>
      </c>
      <c r="E334" s="243">
        <v>83.245999999999995</v>
      </c>
      <c r="F334" s="284">
        <v>83</v>
      </c>
      <c r="G334" s="243">
        <v>72</v>
      </c>
      <c r="H334" s="293" t="s">
        <v>1142</v>
      </c>
      <c r="I334" s="241" t="s">
        <v>47</v>
      </c>
      <c r="J334" s="193" t="s">
        <v>1247</v>
      </c>
      <c r="K334" s="243">
        <v>77.298000000000002</v>
      </c>
      <c r="L334" s="243">
        <v>77.298000000000002</v>
      </c>
      <c r="M334" s="243">
        <f t="shared" si="10"/>
        <v>0</v>
      </c>
      <c r="N334" s="328" t="s">
        <v>882</v>
      </c>
      <c r="O334" s="241" t="s">
        <v>47</v>
      </c>
      <c r="P334" s="193" t="s">
        <v>1731</v>
      </c>
      <c r="Q334" s="186"/>
      <c r="R334" s="186" t="s">
        <v>806</v>
      </c>
      <c r="S334" s="242" t="s">
        <v>430</v>
      </c>
      <c r="T334" s="192" t="s">
        <v>843</v>
      </c>
      <c r="U334" s="164" t="s">
        <v>901</v>
      </c>
      <c r="V334" s="165"/>
      <c r="W334" s="166" t="s">
        <v>93</v>
      </c>
      <c r="X334" s="382">
        <v>287</v>
      </c>
      <c r="Y334" s="166" t="s">
        <v>93</v>
      </c>
      <c r="Z334" s="383"/>
      <c r="AA334" s="164"/>
      <c r="AB334" s="165"/>
      <c r="AC334" s="166" t="s">
        <v>93</v>
      </c>
      <c r="AD334" s="382"/>
      <c r="AE334" s="166" t="s">
        <v>93</v>
      </c>
      <c r="AF334" s="383"/>
      <c r="AG334" s="164"/>
      <c r="AH334" s="165"/>
      <c r="AI334" s="166" t="s">
        <v>93</v>
      </c>
      <c r="AJ334" s="382"/>
      <c r="AK334" s="166" t="s">
        <v>93</v>
      </c>
      <c r="AL334" s="383"/>
      <c r="AM334" s="191"/>
      <c r="AN334" s="171" t="s">
        <v>437</v>
      </c>
      <c r="AO334" s="189" t="s">
        <v>66</v>
      </c>
      <c r="AP334" s="189"/>
      <c r="AQ334" s="190"/>
    </row>
    <row r="335" spans="1:43" ht="45" x14ac:dyDescent="0.15">
      <c r="A335" s="282">
        <v>303</v>
      </c>
      <c r="B335" s="193" t="s">
        <v>833</v>
      </c>
      <c r="C335" s="193" t="s">
        <v>531</v>
      </c>
      <c r="D335" s="193" t="s">
        <v>420</v>
      </c>
      <c r="E335" s="243">
        <v>166.57300000000001</v>
      </c>
      <c r="F335" s="284">
        <v>166.57300000000001</v>
      </c>
      <c r="G335" s="243">
        <v>161.428867</v>
      </c>
      <c r="H335" s="293" t="s">
        <v>1142</v>
      </c>
      <c r="I335" s="241" t="s">
        <v>47</v>
      </c>
      <c r="J335" s="193" t="s">
        <v>1248</v>
      </c>
      <c r="K335" s="243">
        <v>100.127</v>
      </c>
      <c r="L335" s="243">
        <v>72.260000000000005</v>
      </c>
      <c r="M335" s="243">
        <f t="shared" si="10"/>
        <v>-27.86699999999999</v>
      </c>
      <c r="N335" s="328">
        <v>-27.867000000000001</v>
      </c>
      <c r="O335" s="241" t="s">
        <v>1656</v>
      </c>
      <c r="P335" s="193" t="s">
        <v>1732</v>
      </c>
      <c r="Q335" s="186"/>
      <c r="R335" s="186" t="s">
        <v>450</v>
      </c>
      <c r="S335" s="242" t="s">
        <v>430</v>
      </c>
      <c r="T335" s="192" t="s">
        <v>802</v>
      </c>
      <c r="U335" s="164" t="s">
        <v>901</v>
      </c>
      <c r="V335" s="165"/>
      <c r="W335" s="166" t="s">
        <v>93</v>
      </c>
      <c r="X335" s="382">
        <v>288</v>
      </c>
      <c r="Y335" s="166" t="s">
        <v>93</v>
      </c>
      <c r="Z335" s="383"/>
      <c r="AA335" s="164"/>
      <c r="AB335" s="165"/>
      <c r="AC335" s="166" t="s">
        <v>93</v>
      </c>
      <c r="AD335" s="382"/>
      <c r="AE335" s="166" t="s">
        <v>93</v>
      </c>
      <c r="AF335" s="383"/>
      <c r="AG335" s="164"/>
      <c r="AH335" s="165"/>
      <c r="AI335" s="166" t="s">
        <v>93</v>
      </c>
      <c r="AJ335" s="382"/>
      <c r="AK335" s="166" t="s">
        <v>93</v>
      </c>
      <c r="AL335" s="383"/>
      <c r="AM335" s="191"/>
      <c r="AN335" s="171" t="s">
        <v>389</v>
      </c>
      <c r="AO335" s="189" t="s">
        <v>66</v>
      </c>
      <c r="AP335" s="189"/>
      <c r="AQ335" s="190"/>
    </row>
    <row r="336" spans="1:43" ht="326.25" x14ac:dyDescent="0.15">
      <c r="A336" s="282">
        <v>304</v>
      </c>
      <c r="B336" s="193" t="s">
        <v>834</v>
      </c>
      <c r="C336" s="193" t="s">
        <v>691</v>
      </c>
      <c r="D336" s="193" t="s">
        <v>444</v>
      </c>
      <c r="E336" s="243">
        <v>90.826999999999998</v>
      </c>
      <c r="F336" s="284">
        <v>91</v>
      </c>
      <c r="G336" s="243">
        <v>52</v>
      </c>
      <c r="H336" s="293" t="s">
        <v>1142</v>
      </c>
      <c r="I336" s="241" t="s">
        <v>1152</v>
      </c>
      <c r="J336" s="193" t="s">
        <v>1277</v>
      </c>
      <c r="K336" s="243">
        <v>0</v>
      </c>
      <c r="L336" s="243">
        <v>0</v>
      </c>
      <c r="M336" s="243">
        <f t="shared" si="10"/>
        <v>0</v>
      </c>
      <c r="N336" s="328" t="s">
        <v>882</v>
      </c>
      <c r="O336" s="241" t="s">
        <v>1579</v>
      </c>
      <c r="P336" s="193" t="s">
        <v>1733</v>
      </c>
      <c r="Q336" s="186" t="s">
        <v>1700</v>
      </c>
      <c r="R336" s="186" t="s">
        <v>806</v>
      </c>
      <c r="S336" s="242" t="s">
        <v>430</v>
      </c>
      <c r="T336" s="192" t="s">
        <v>789</v>
      </c>
      <c r="U336" s="164" t="s">
        <v>901</v>
      </c>
      <c r="V336" s="165"/>
      <c r="W336" s="166" t="s">
        <v>93</v>
      </c>
      <c r="X336" s="382">
        <v>289</v>
      </c>
      <c r="Y336" s="166" t="s">
        <v>93</v>
      </c>
      <c r="Z336" s="383"/>
      <c r="AA336" s="164"/>
      <c r="AB336" s="165"/>
      <c r="AC336" s="166" t="s">
        <v>93</v>
      </c>
      <c r="AD336" s="382"/>
      <c r="AE336" s="166" t="s">
        <v>93</v>
      </c>
      <c r="AF336" s="383"/>
      <c r="AG336" s="164"/>
      <c r="AH336" s="165"/>
      <c r="AI336" s="166" t="s">
        <v>93</v>
      </c>
      <c r="AJ336" s="382"/>
      <c r="AK336" s="166" t="s">
        <v>93</v>
      </c>
      <c r="AL336" s="383"/>
      <c r="AM336" s="191"/>
      <c r="AN336" s="171" t="s">
        <v>438</v>
      </c>
      <c r="AO336" s="189" t="s">
        <v>66</v>
      </c>
      <c r="AP336" s="189"/>
      <c r="AQ336" s="190"/>
    </row>
    <row r="337" spans="1:43" ht="123.75" x14ac:dyDescent="0.15">
      <c r="A337" s="282">
        <v>305</v>
      </c>
      <c r="B337" s="193" t="s">
        <v>835</v>
      </c>
      <c r="C337" s="193" t="s">
        <v>453</v>
      </c>
      <c r="D337" s="193" t="s">
        <v>836</v>
      </c>
      <c r="E337" s="243">
        <v>154.85300000000001</v>
      </c>
      <c r="F337" s="284">
        <v>155</v>
      </c>
      <c r="G337" s="243">
        <v>69</v>
      </c>
      <c r="H337" s="293" t="s">
        <v>1142</v>
      </c>
      <c r="I337" s="241" t="s">
        <v>47</v>
      </c>
      <c r="J337" s="193" t="s">
        <v>1168</v>
      </c>
      <c r="K337" s="243">
        <v>130.34</v>
      </c>
      <c r="L337" s="243">
        <v>130.614</v>
      </c>
      <c r="M337" s="243">
        <f t="shared" si="10"/>
        <v>0.27400000000000091</v>
      </c>
      <c r="N337" s="328">
        <v>0</v>
      </c>
      <c r="O337" s="241" t="s">
        <v>47</v>
      </c>
      <c r="P337" s="193" t="s">
        <v>1742</v>
      </c>
      <c r="Q337" s="186"/>
      <c r="R337" s="186" t="s">
        <v>772</v>
      </c>
      <c r="S337" s="242" t="s">
        <v>430</v>
      </c>
      <c r="T337" s="192" t="s">
        <v>789</v>
      </c>
      <c r="U337" s="164" t="s">
        <v>901</v>
      </c>
      <c r="V337" s="165"/>
      <c r="W337" s="166" t="s">
        <v>93</v>
      </c>
      <c r="X337" s="382">
        <v>290</v>
      </c>
      <c r="Y337" s="166" t="s">
        <v>93</v>
      </c>
      <c r="Z337" s="383"/>
      <c r="AA337" s="164" t="s">
        <v>901</v>
      </c>
      <c r="AB337" s="165"/>
      <c r="AC337" s="166" t="s">
        <v>1106</v>
      </c>
      <c r="AD337" s="382">
        <v>309</v>
      </c>
      <c r="AE337" s="166" t="s">
        <v>93</v>
      </c>
      <c r="AF337" s="383"/>
      <c r="AG337" s="164"/>
      <c r="AH337" s="165"/>
      <c r="AI337" s="166" t="s">
        <v>93</v>
      </c>
      <c r="AJ337" s="382"/>
      <c r="AK337" s="166" t="s">
        <v>93</v>
      </c>
      <c r="AL337" s="383"/>
      <c r="AM337" s="191"/>
      <c r="AN337" s="171" t="s">
        <v>438</v>
      </c>
      <c r="AO337" s="189" t="s">
        <v>66</v>
      </c>
      <c r="AP337" s="189"/>
      <c r="AQ337" s="190"/>
    </row>
    <row r="338" spans="1:43" ht="90" x14ac:dyDescent="0.15">
      <c r="A338" s="282">
        <v>306</v>
      </c>
      <c r="B338" s="193" t="s">
        <v>837</v>
      </c>
      <c r="C338" s="193" t="s">
        <v>514</v>
      </c>
      <c r="D338" s="193" t="s">
        <v>420</v>
      </c>
      <c r="E338" s="243">
        <v>226.077</v>
      </c>
      <c r="F338" s="284">
        <v>226</v>
      </c>
      <c r="G338" s="243">
        <v>204</v>
      </c>
      <c r="H338" s="322" t="s">
        <v>1460</v>
      </c>
      <c r="I338" s="239" t="s">
        <v>47</v>
      </c>
      <c r="J338" s="240" t="s">
        <v>1500</v>
      </c>
      <c r="K338" s="243">
        <v>223.11099999999999</v>
      </c>
      <c r="L338" s="243">
        <v>219.471</v>
      </c>
      <c r="M338" s="243">
        <f t="shared" si="10"/>
        <v>-3.6399999999999864</v>
      </c>
      <c r="N338" s="328" t="s">
        <v>882</v>
      </c>
      <c r="O338" s="241" t="s">
        <v>47</v>
      </c>
      <c r="P338" s="193" t="s">
        <v>1743</v>
      </c>
      <c r="Q338" s="186"/>
      <c r="R338" s="186" t="s">
        <v>772</v>
      </c>
      <c r="S338" s="242" t="s">
        <v>430</v>
      </c>
      <c r="T338" s="192" t="s">
        <v>789</v>
      </c>
      <c r="U338" s="164" t="s">
        <v>901</v>
      </c>
      <c r="V338" s="165"/>
      <c r="W338" s="166" t="s">
        <v>93</v>
      </c>
      <c r="X338" s="382">
        <v>291</v>
      </c>
      <c r="Y338" s="166" t="s">
        <v>93</v>
      </c>
      <c r="Z338" s="383"/>
      <c r="AA338" s="164"/>
      <c r="AB338" s="165"/>
      <c r="AC338" s="166" t="s">
        <v>93</v>
      </c>
      <c r="AD338" s="382"/>
      <c r="AE338" s="166" t="s">
        <v>93</v>
      </c>
      <c r="AF338" s="383"/>
      <c r="AG338" s="164"/>
      <c r="AH338" s="165"/>
      <c r="AI338" s="166" t="s">
        <v>93</v>
      </c>
      <c r="AJ338" s="382"/>
      <c r="AK338" s="166" t="s">
        <v>93</v>
      </c>
      <c r="AL338" s="383"/>
      <c r="AM338" s="191"/>
      <c r="AN338" s="171" t="s">
        <v>58</v>
      </c>
      <c r="AO338" s="189" t="s">
        <v>66</v>
      </c>
      <c r="AP338" s="189"/>
      <c r="AQ338" s="190"/>
    </row>
    <row r="339" spans="1:43" ht="135" customHeight="1" x14ac:dyDescent="0.15">
      <c r="A339" s="282">
        <v>307</v>
      </c>
      <c r="B339" s="193" t="s">
        <v>838</v>
      </c>
      <c r="C339" s="193" t="s">
        <v>543</v>
      </c>
      <c r="D339" s="193" t="s">
        <v>420</v>
      </c>
      <c r="E339" s="243">
        <v>372.767</v>
      </c>
      <c r="F339" s="284">
        <v>373</v>
      </c>
      <c r="G339" s="243">
        <v>301</v>
      </c>
      <c r="H339" s="293" t="s">
        <v>1142</v>
      </c>
      <c r="I339" s="241" t="s">
        <v>47</v>
      </c>
      <c r="J339" s="193" t="s">
        <v>1169</v>
      </c>
      <c r="K339" s="243">
        <v>374.79899999999998</v>
      </c>
      <c r="L339" s="243">
        <v>358.63200000000001</v>
      </c>
      <c r="M339" s="243">
        <f t="shared" si="10"/>
        <v>-16.166999999999973</v>
      </c>
      <c r="N339" s="328" t="s">
        <v>882</v>
      </c>
      <c r="O339" s="241" t="s">
        <v>47</v>
      </c>
      <c r="P339" s="193" t="s">
        <v>1744</v>
      </c>
      <c r="Q339" s="186"/>
      <c r="R339" s="186" t="s">
        <v>772</v>
      </c>
      <c r="S339" s="242" t="s">
        <v>430</v>
      </c>
      <c r="T339" s="192" t="s">
        <v>789</v>
      </c>
      <c r="U339" s="164" t="s">
        <v>901</v>
      </c>
      <c r="V339" s="165"/>
      <c r="W339" s="166" t="s">
        <v>93</v>
      </c>
      <c r="X339" s="382">
        <v>292</v>
      </c>
      <c r="Y339" s="166" t="s">
        <v>93</v>
      </c>
      <c r="Z339" s="383"/>
      <c r="AA339" s="164"/>
      <c r="AB339" s="165"/>
      <c r="AC339" s="166" t="s">
        <v>93</v>
      </c>
      <c r="AD339" s="382"/>
      <c r="AE339" s="166" t="s">
        <v>93</v>
      </c>
      <c r="AF339" s="383"/>
      <c r="AG339" s="164"/>
      <c r="AH339" s="165"/>
      <c r="AI339" s="166" t="s">
        <v>93</v>
      </c>
      <c r="AJ339" s="382"/>
      <c r="AK339" s="166" t="s">
        <v>93</v>
      </c>
      <c r="AL339" s="383"/>
      <c r="AM339" s="191"/>
      <c r="AN339" s="171" t="s">
        <v>389</v>
      </c>
      <c r="AO339" s="189" t="s">
        <v>66</v>
      </c>
      <c r="AP339" s="189"/>
      <c r="AQ339" s="190"/>
    </row>
    <row r="340" spans="1:43" ht="56.25" x14ac:dyDescent="0.15">
      <c r="A340" s="282">
        <v>308</v>
      </c>
      <c r="B340" s="193" t="s">
        <v>839</v>
      </c>
      <c r="C340" s="193" t="s">
        <v>419</v>
      </c>
      <c r="D340" s="193" t="s">
        <v>420</v>
      </c>
      <c r="E340" s="243">
        <v>96.197000000000003</v>
      </c>
      <c r="F340" s="284">
        <v>96</v>
      </c>
      <c r="G340" s="243">
        <v>96</v>
      </c>
      <c r="H340" s="293" t="s">
        <v>1142</v>
      </c>
      <c r="I340" s="241" t="s">
        <v>47</v>
      </c>
      <c r="J340" s="92" t="s">
        <v>1170</v>
      </c>
      <c r="K340" s="243">
        <v>96.201999999999998</v>
      </c>
      <c r="L340" s="243">
        <v>96.191000000000003</v>
      </c>
      <c r="M340" s="243">
        <f t="shared" si="10"/>
        <v>-1.099999999999568E-2</v>
      </c>
      <c r="N340" s="328">
        <v>0</v>
      </c>
      <c r="O340" s="241" t="s">
        <v>47</v>
      </c>
      <c r="P340" s="193" t="s">
        <v>1745</v>
      </c>
      <c r="Q340" s="186"/>
      <c r="R340" s="186" t="s">
        <v>772</v>
      </c>
      <c r="S340" s="242" t="s">
        <v>430</v>
      </c>
      <c r="T340" s="192" t="s">
        <v>789</v>
      </c>
      <c r="U340" s="164" t="s">
        <v>901</v>
      </c>
      <c r="V340" s="165"/>
      <c r="W340" s="166" t="s">
        <v>93</v>
      </c>
      <c r="X340" s="382">
        <v>293</v>
      </c>
      <c r="Y340" s="166" t="s">
        <v>93</v>
      </c>
      <c r="Z340" s="383"/>
      <c r="AA340" s="164"/>
      <c r="AB340" s="165"/>
      <c r="AC340" s="166" t="s">
        <v>93</v>
      </c>
      <c r="AD340" s="382"/>
      <c r="AE340" s="166" t="s">
        <v>93</v>
      </c>
      <c r="AF340" s="383"/>
      <c r="AG340" s="164"/>
      <c r="AH340" s="165"/>
      <c r="AI340" s="166" t="s">
        <v>93</v>
      </c>
      <c r="AJ340" s="382"/>
      <c r="AK340" s="166" t="s">
        <v>93</v>
      </c>
      <c r="AL340" s="383"/>
      <c r="AM340" s="191"/>
      <c r="AN340" s="171" t="s">
        <v>902</v>
      </c>
      <c r="AO340" s="189" t="s">
        <v>66</v>
      </c>
      <c r="AP340" s="189"/>
      <c r="AQ340" s="190"/>
    </row>
    <row r="341" spans="1:43" ht="45" x14ac:dyDescent="0.15">
      <c r="A341" s="282">
        <v>309</v>
      </c>
      <c r="B341" s="193" t="s">
        <v>840</v>
      </c>
      <c r="C341" s="193" t="s">
        <v>841</v>
      </c>
      <c r="D341" s="193" t="s">
        <v>420</v>
      </c>
      <c r="E341" s="243">
        <v>40.969000000000001</v>
      </c>
      <c r="F341" s="284">
        <v>41</v>
      </c>
      <c r="G341" s="243">
        <v>37</v>
      </c>
      <c r="H341" s="293" t="s">
        <v>1142</v>
      </c>
      <c r="I341" s="241" t="s">
        <v>47</v>
      </c>
      <c r="J341" s="193" t="s">
        <v>1171</v>
      </c>
      <c r="K341" s="243">
        <v>41.072000000000003</v>
      </c>
      <c r="L341" s="243">
        <v>41.21</v>
      </c>
      <c r="M341" s="243">
        <f t="shared" si="10"/>
        <v>0.13799999999999812</v>
      </c>
      <c r="N341" s="328" t="s">
        <v>882</v>
      </c>
      <c r="O341" s="241" t="s">
        <v>47</v>
      </c>
      <c r="P341" s="193" t="s">
        <v>1746</v>
      </c>
      <c r="Q341" s="186"/>
      <c r="R341" s="186" t="s">
        <v>772</v>
      </c>
      <c r="S341" s="242" t="s">
        <v>430</v>
      </c>
      <c r="T341" s="192" t="s">
        <v>789</v>
      </c>
      <c r="U341" s="164" t="s">
        <v>901</v>
      </c>
      <c r="V341" s="165"/>
      <c r="W341" s="166" t="s">
        <v>93</v>
      </c>
      <c r="X341" s="382">
        <v>294</v>
      </c>
      <c r="Y341" s="166" t="s">
        <v>93</v>
      </c>
      <c r="Z341" s="383"/>
      <c r="AA341" s="164"/>
      <c r="AB341" s="165"/>
      <c r="AC341" s="166" t="s">
        <v>93</v>
      </c>
      <c r="AD341" s="382"/>
      <c r="AE341" s="166" t="s">
        <v>93</v>
      </c>
      <c r="AF341" s="383"/>
      <c r="AG341" s="164"/>
      <c r="AH341" s="165"/>
      <c r="AI341" s="166" t="s">
        <v>93</v>
      </c>
      <c r="AJ341" s="382"/>
      <c r="AK341" s="166" t="s">
        <v>93</v>
      </c>
      <c r="AL341" s="383"/>
      <c r="AM341" s="191"/>
      <c r="AN341" s="171" t="s">
        <v>437</v>
      </c>
      <c r="AO341" s="189" t="s">
        <v>66</v>
      </c>
      <c r="AP341" s="189"/>
      <c r="AQ341" s="190"/>
    </row>
    <row r="342" spans="1:43" ht="67.5" x14ac:dyDescent="0.15">
      <c r="A342" s="282">
        <v>310</v>
      </c>
      <c r="B342" s="193" t="s">
        <v>844</v>
      </c>
      <c r="C342" s="193" t="s">
        <v>552</v>
      </c>
      <c r="D342" s="193" t="s">
        <v>420</v>
      </c>
      <c r="E342" s="243">
        <v>503.76799999999997</v>
      </c>
      <c r="F342" s="284">
        <v>560</v>
      </c>
      <c r="G342" s="243">
        <v>482</v>
      </c>
      <c r="H342" s="293" t="s">
        <v>1142</v>
      </c>
      <c r="I342" s="241" t="s">
        <v>47</v>
      </c>
      <c r="J342" s="193" t="s">
        <v>1171</v>
      </c>
      <c r="K342" s="243">
        <v>444.45</v>
      </c>
      <c r="L342" s="243">
        <v>798.21400000000006</v>
      </c>
      <c r="M342" s="243">
        <f t="shared" si="10"/>
        <v>353.76400000000007</v>
      </c>
      <c r="N342" s="328" t="s">
        <v>882</v>
      </c>
      <c r="O342" s="241" t="s">
        <v>47</v>
      </c>
      <c r="P342" s="193" t="s">
        <v>1747</v>
      </c>
      <c r="Q342" s="186"/>
      <c r="R342" s="186" t="s">
        <v>772</v>
      </c>
      <c r="S342" s="242" t="s">
        <v>430</v>
      </c>
      <c r="T342" s="192" t="s">
        <v>849</v>
      </c>
      <c r="U342" s="164" t="s">
        <v>901</v>
      </c>
      <c r="V342" s="165"/>
      <c r="W342" s="166" t="s">
        <v>93</v>
      </c>
      <c r="X342" s="382">
        <v>295</v>
      </c>
      <c r="Y342" s="166" t="s">
        <v>93</v>
      </c>
      <c r="Z342" s="383"/>
      <c r="AA342" s="164"/>
      <c r="AB342" s="165"/>
      <c r="AC342" s="166" t="s">
        <v>93</v>
      </c>
      <c r="AD342" s="382"/>
      <c r="AE342" s="166" t="s">
        <v>93</v>
      </c>
      <c r="AF342" s="383"/>
      <c r="AG342" s="164"/>
      <c r="AH342" s="165"/>
      <c r="AI342" s="166" t="s">
        <v>93</v>
      </c>
      <c r="AJ342" s="382"/>
      <c r="AK342" s="166" t="s">
        <v>93</v>
      </c>
      <c r="AL342" s="383"/>
      <c r="AM342" s="191"/>
      <c r="AN342" s="171" t="s">
        <v>438</v>
      </c>
      <c r="AO342" s="189" t="s">
        <v>66</v>
      </c>
      <c r="AP342" s="189"/>
      <c r="AQ342" s="190"/>
    </row>
    <row r="343" spans="1:43" ht="79.5" customHeight="1" x14ac:dyDescent="0.15">
      <c r="A343" s="282">
        <v>311</v>
      </c>
      <c r="B343" s="193" t="s">
        <v>845</v>
      </c>
      <c r="C343" s="193" t="s">
        <v>539</v>
      </c>
      <c r="D343" s="193" t="s">
        <v>420</v>
      </c>
      <c r="E343" s="243">
        <v>35.506</v>
      </c>
      <c r="F343" s="284">
        <v>36</v>
      </c>
      <c r="G343" s="243">
        <v>31</v>
      </c>
      <c r="H343" s="322" t="s">
        <v>1478</v>
      </c>
      <c r="I343" s="239" t="s">
        <v>47</v>
      </c>
      <c r="J343" s="240" t="s">
        <v>1493</v>
      </c>
      <c r="K343" s="243">
        <v>35.779000000000003</v>
      </c>
      <c r="L343" s="243">
        <v>35.749000000000002</v>
      </c>
      <c r="M343" s="243">
        <f t="shared" si="10"/>
        <v>-3.0000000000001137E-2</v>
      </c>
      <c r="N343" s="328" t="s">
        <v>882</v>
      </c>
      <c r="O343" s="241" t="s">
        <v>47</v>
      </c>
      <c r="P343" s="193" t="s">
        <v>1748</v>
      </c>
      <c r="Q343" s="186"/>
      <c r="R343" s="186" t="s">
        <v>772</v>
      </c>
      <c r="S343" s="242" t="s">
        <v>430</v>
      </c>
      <c r="T343" s="192" t="s">
        <v>789</v>
      </c>
      <c r="U343" s="164" t="s">
        <v>901</v>
      </c>
      <c r="V343" s="165"/>
      <c r="W343" s="166" t="s">
        <v>93</v>
      </c>
      <c r="X343" s="382">
        <v>296</v>
      </c>
      <c r="Y343" s="166" t="s">
        <v>93</v>
      </c>
      <c r="Z343" s="383"/>
      <c r="AA343" s="164"/>
      <c r="AB343" s="165"/>
      <c r="AC343" s="166" t="s">
        <v>93</v>
      </c>
      <c r="AD343" s="382"/>
      <c r="AE343" s="166" t="s">
        <v>93</v>
      </c>
      <c r="AF343" s="383"/>
      <c r="AG343" s="164"/>
      <c r="AH343" s="165"/>
      <c r="AI343" s="166" t="s">
        <v>93</v>
      </c>
      <c r="AJ343" s="382"/>
      <c r="AK343" s="166" t="s">
        <v>93</v>
      </c>
      <c r="AL343" s="383"/>
      <c r="AM343" s="191"/>
      <c r="AN343" s="171" t="s">
        <v>58</v>
      </c>
      <c r="AO343" s="189" t="s">
        <v>66</v>
      </c>
      <c r="AP343" s="189"/>
      <c r="AQ343" s="190"/>
    </row>
    <row r="344" spans="1:43" ht="56.25" x14ac:dyDescent="0.15">
      <c r="A344" s="282">
        <v>312</v>
      </c>
      <c r="B344" s="193" t="s">
        <v>846</v>
      </c>
      <c r="C344" s="193" t="s">
        <v>547</v>
      </c>
      <c r="D344" s="193" t="s">
        <v>420</v>
      </c>
      <c r="E344" s="243">
        <v>40.131</v>
      </c>
      <c r="F344" s="284">
        <v>40</v>
      </c>
      <c r="G344" s="243">
        <v>26</v>
      </c>
      <c r="H344" s="293" t="s">
        <v>1142</v>
      </c>
      <c r="I344" s="241" t="s">
        <v>47</v>
      </c>
      <c r="J344" s="193" t="s">
        <v>1407</v>
      </c>
      <c r="K344" s="243">
        <v>40.517000000000003</v>
      </c>
      <c r="L344" s="243">
        <v>40.423000000000002</v>
      </c>
      <c r="M344" s="243">
        <f t="shared" si="10"/>
        <v>-9.4000000000001194E-2</v>
      </c>
      <c r="N344" s="328" t="s">
        <v>882</v>
      </c>
      <c r="O344" s="241" t="s">
        <v>47</v>
      </c>
      <c r="P344" s="193" t="s">
        <v>1749</v>
      </c>
      <c r="Q344" s="186"/>
      <c r="R344" s="186" t="s">
        <v>772</v>
      </c>
      <c r="S344" s="242" t="s">
        <v>430</v>
      </c>
      <c r="T344" s="192" t="s">
        <v>789</v>
      </c>
      <c r="U344" s="164" t="s">
        <v>901</v>
      </c>
      <c r="V344" s="165"/>
      <c r="W344" s="166" t="s">
        <v>93</v>
      </c>
      <c r="X344" s="382">
        <v>297</v>
      </c>
      <c r="Y344" s="166" t="s">
        <v>93</v>
      </c>
      <c r="Z344" s="383"/>
      <c r="AA344" s="164"/>
      <c r="AB344" s="165"/>
      <c r="AC344" s="166" t="s">
        <v>93</v>
      </c>
      <c r="AD344" s="382"/>
      <c r="AE344" s="166" t="s">
        <v>93</v>
      </c>
      <c r="AF344" s="383"/>
      <c r="AG344" s="164"/>
      <c r="AH344" s="165"/>
      <c r="AI344" s="166" t="s">
        <v>93</v>
      </c>
      <c r="AJ344" s="382"/>
      <c r="AK344" s="166" t="s">
        <v>93</v>
      </c>
      <c r="AL344" s="383"/>
      <c r="AM344" s="191"/>
      <c r="AN344" s="171" t="s">
        <v>437</v>
      </c>
      <c r="AO344" s="189" t="s">
        <v>66</v>
      </c>
      <c r="AP344" s="189"/>
      <c r="AQ344" s="190"/>
    </row>
    <row r="345" spans="1:43" ht="45" x14ac:dyDescent="0.15">
      <c r="A345" s="282">
        <v>313</v>
      </c>
      <c r="B345" s="193" t="s">
        <v>847</v>
      </c>
      <c r="C345" s="193" t="s">
        <v>457</v>
      </c>
      <c r="D345" s="193" t="s">
        <v>420</v>
      </c>
      <c r="E345" s="243">
        <v>138.82900000000001</v>
      </c>
      <c r="F345" s="284">
        <v>139</v>
      </c>
      <c r="G345" s="243">
        <v>125</v>
      </c>
      <c r="H345" s="293" t="s">
        <v>1142</v>
      </c>
      <c r="I345" s="241" t="s">
        <v>47</v>
      </c>
      <c r="J345" s="193" t="s">
        <v>1172</v>
      </c>
      <c r="K345" s="243">
        <v>171.94399999999999</v>
      </c>
      <c r="L345" s="243">
        <v>321.94400000000002</v>
      </c>
      <c r="M345" s="243">
        <f t="shared" si="10"/>
        <v>150.00000000000003</v>
      </c>
      <c r="N345" s="328" t="s">
        <v>882</v>
      </c>
      <c r="O345" s="241" t="s">
        <v>47</v>
      </c>
      <c r="P345" s="193" t="s">
        <v>1750</v>
      </c>
      <c r="Q345" s="186"/>
      <c r="R345" s="186" t="s">
        <v>772</v>
      </c>
      <c r="S345" s="242" t="s">
        <v>430</v>
      </c>
      <c r="T345" s="192" t="s">
        <v>789</v>
      </c>
      <c r="U345" s="164" t="s">
        <v>901</v>
      </c>
      <c r="V345" s="165"/>
      <c r="W345" s="166" t="s">
        <v>93</v>
      </c>
      <c r="X345" s="382">
        <v>298</v>
      </c>
      <c r="Y345" s="166" t="s">
        <v>93</v>
      </c>
      <c r="Z345" s="383"/>
      <c r="AA345" s="164" t="s">
        <v>901</v>
      </c>
      <c r="AB345" s="202"/>
      <c r="AC345" s="364" t="s">
        <v>93</v>
      </c>
      <c r="AD345" s="382">
        <v>121</v>
      </c>
      <c r="AE345" s="364" t="s">
        <v>93</v>
      </c>
      <c r="AF345" s="383"/>
      <c r="AG345" s="164" t="s">
        <v>901</v>
      </c>
      <c r="AH345" s="202"/>
      <c r="AI345" s="364" t="s">
        <v>93</v>
      </c>
      <c r="AJ345" s="382">
        <v>123</v>
      </c>
      <c r="AK345" s="166" t="s">
        <v>93</v>
      </c>
      <c r="AL345" s="383"/>
      <c r="AM345" s="191"/>
      <c r="AN345" s="171" t="s">
        <v>389</v>
      </c>
      <c r="AO345" s="189" t="s">
        <v>66</v>
      </c>
      <c r="AP345" s="189"/>
      <c r="AQ345" s="190"/>
    </row>
    <row r="346" spans="1:43" ht="56.25" x14ac:dyDescent="0.15">
      <c r="A346" s="282">
        <v>314</v>
      </c>
      <c r="B346" s="193" t="s">
        <v>848</v>
      </c>
      <c r="C346" s="193" t="s">
        <v>522</v>
      </c>
      <c r="D346" s="193" t="s">
        <v>420</v>
      </c>
      <c r="E346" s="243">
        <v>58.932000000000002</v>
      </c>
      <c r="F346" s="284">
        <v>58.932000000000002</v>
      </c>
      <c r="G346" s="243">
        <v>35.692999999999998</v>
      </c>
      <c r="H346" s="293" t="s">
        <v>1142</v>
      </c>
      <c r="I346" s="241" t="s">
        <v>47</v>
      </c>
      <c r="J346" s="193" t="s">
        <v>1181</v>
      </c>
      <c r="K346" s="243">
        <v>50.935000000000002</v>
      </c>
      <c r="L346" s="243">
        <v>58.936</v>
      </c>
      <c r="M346" s="243">
        <f t="shared" si="10"/>
        <v>8.0009999999999977</v>
      </c>
      <c r="N346" s="328" t="s">
        <v>882</v>
      </c>
      <c r="O346" s="241" t="s">
        <v>47</v>
      </c>
      <c r="P346" s="193" t="s">
        <v>1629</v>
      </c>
      <c r="Q346" s="186"/>
      <c r="R346" s="186" t="s">
        <v>428</v>
      </c>
      <c r="S346" s="242" t="s">
        <v>430</v>
      </c>
      <c r="T346" s="192" t="s">
        <v>850</v>
      </c>
      <c r="U346" s="164" t="s">
        <v>901</v>
      </c>
      <c r="V346" s="165"/>
      <c r="W346" s="166" t="s">
        <v>93</v>
      </c>
      <c r="X346" s="382">
        <v>299</v>
      </c>
      <c r="Y346" s="166" t="s">
        <v>93</v>
      </c>
      <c r="Z346" s="383"/>
      <c r="AA346" s="164"/>
      <c r="AB346" s="165"/>
      <c r="AC346" s="166" t="s">
        <v>93</v>
      </c>
      <c r="AD346" s="382"/>
      <c r="AE346" s="166" t="s">
        <v>93</v>
      </c>
      <c r="AF346" s="383"/>
      <c r="AG346" s="164"/>
      <c r="AH346" s="165"/>
      <c r="AI346" s="166" t="s">
        <v>93</v>
      </c>
      <c r="AJ346" s="382"/>
      <c r="AK346" s="166" t="s">
        <v>93</v>
      </c>
      <c r="AL346" s="383"/>
      <c r="AM346" s="191"/>
      <c r="AN346" s="171" t="s">
        <v>438</v>
      </c>
      <c r="AO346" s="189" t="s">
        <v>66</v>
      </c>
      <c r="AP346" s="189"/>
      <c r="AQ346" s="190"/>
    </row>
    <row r="347" spans="1:43" ht="90" x14ac:dyDescent="0.15">
      <c r="A347" s="282">
        <v>315</v>
      </c>
      <c r="B347" s="193" t="s">
        <v>1111</v>
      </c>
      <c r="C347" s="193" t="s">
        <v>522</v>
      </c>
      <c r="D347" s="193" t="s">
        <v>420</v>
      </c>
      <c r="E347" s="243">
        <f>185+330</f>
        <v>515</v>
      </c>
      <c r="F347" s="284">
        <v>749.42199999999957</v>
      </c>
      <c r="G347" s="243">
        <v>677.23400000000004</v>
      </c>
      <c r="H347" s="293" t="s">
        <v>1142</v>
      </c>
      <c r="I347" s="241" t="s">
        <v>47</v>
      </c>
      <c r="J347" s="193" t="s">
        <v>1340</v>
      </c>
      <c r="K347" s="243">
        <v>185</v>
      </c>
      <c r="L347" s="243">
        <v>215</v>
      </c>
      <c r="M347" s="243">
        <f t="shared" si="10"/>
        <v>30</v>
      </c>
      <c r="N347" s="328" t="s">
        <v>882</v>
      </c>
      <c r="O347" s="241" t="s">
        <v>47</v>
      </c>
      <c r="P347" s="193" t="s">
        <v>1630</v>
      </c>
      <c r="Q347" s="186"/>
      <c r="R347" s="186" t="s">
        <v>463</v>
      </c>
      <c r="S347" s="242" t="s">
        <v>430</v>
      </c>
      <c r="T347" s="192" t="s">
        <v>850</v>
      </c>
      <c r="U347" s="164" t="s">
        <v>901</v>
      </c>
      <c r="V347" s="165"/>
      <c r="W347" s="166" t="s">
        <v>93</v>
      </c>
      <c r="X347" s="382">
        <v>300</v>
      </c>
      <c r="Y347" s="166" t="s">
        <v>93</v>
      </c>
      <c r="Z347" s="383"/>
      <c r="AA347" s="164"/>
      <c r="AB347" s="165"/>
      <c r="AC347" s="166" t="s">
        <v>93</v>
      </c>
      <c r="AD347" s="382"/>
      <c r="AE347" s="166" t="s">
        <v>93</v>
      </c>
      <c r="AF347" s="383"/>
      <c r="AG347" s="164"/>
      <c r="AH347" s="165"/>
      <c r="AI347" s="166" t="s">
        <v>93</v>
      </c>
      <c r="AJ347" s="382"/>
      <c r="AK347" s="166" t="s">
        <v>93</v>
      </c>
      <c r="AL347" s="383"/>
      <c r="AM347" s="191"/>
      <c r="AN347" s="171" t="s">
        <v>437</v>
      </c>
      <c r="AO347" s="189" t="s">
        <v>66</v>
      </c>
      <c r="AP347" s="189"/>
      <c r="AQ347" s="190"/>
    </row>
    <row r="348" spans="1:43" ht="45" x14ac:dyDescent="0.15">
      <c r="A348" s="282">
        <v>316</v>
      </c>
      <c r="B348" s="193" t="s">
        <v>851</v>
      </c>
      <c r="C348" s="193" t="s">
        <v>526</v>
      </c>
      <c r="D348" s="193" t="s">
        <v>420</v>
      </c>
      <c r="E348" s="243">
        <v>2595</v>
      </c>
      <c r="F348" s="284">
        <v>2606</v>
      </c>
      <c r="G348" s="243">
        <v>2669</v>
      </c>
      <c r="H348" s="293" t="s">
        <v>1142</v>
      </c>
      <c r="I348" s="241" t="s">
        <v>47</v>
      </c>
      <c r="J348" s="193" t="s">
        <v>1321</v>
      </c>
      <c r="K348" s="243">
        <v>691.42200000000003</v>
      </c>
      <c r="L348" s="243">
        <v>185.982</v>
      </c>
      <c r="M348" s="243">
        <f t="shared" si="10"/>
        <v>-505.44000000000005</v>
      </c>
      <c r="N348" s="328" t="s">
        <v>1780</v>
      </c>
      <c r="O348" s="241" t="s">
        <v>47</v>
      </c>
      <c r="P348" s="193" t="s">
        <v>1778</v>
      </c>
      <c r="Q348" s="186"/>
      <c r="R348" s="186" t="s">
        <v>856</v>
      </c>
      <c r="S348" s="242" t="s">
        <v>430</v>
      </c>
      <c r="T348" s="192" t="s">
        <v>809</v>
      </c>
      <c r="U348" s="164" t="s">
        <v>901</v>
      </c>
      <c r="V348" s="165"/>
      <c r="W348" s="166" t="s">
        <v>93</v>
      </c>
      <c r="X348" s="382">
        <v>301</v>
      </c>
      <c r="Y348" s="166" t="s">
        <v>93</v>
      </c>
      <c r="Z348" s="383"/>
      <c r="AA348" s="164"/>
      <c r="AB348" s="165"/>
      <c r="AC348" s="166" t="s">
        <v>93</v>
      </c>
      <c r="AD348" s="382"/>
      <c r="AE348" s="166" t="s">
        <v>93</v>
      </c>
      <c r="AF348" s="383"/>
      <c r="AG348" s="164"/>
      <c r="AH348" s="165"/>
      <c r="AI348" s="166" t="s">
        <v>93</v>
      </c>
      <c r="AJ348" s="382"/>
      <c r="AK348" s="166" t="s">
        <v>93</v>
      </c>
      <c r="AL348" s="383"/>
      <c r="AM348" s="191"/>
      <c r="AN348" s="171" t="s">
        <v>902</v>
      </c>
      <c r="AO348" s="189" t="s">
        <v>66</v>
      </c>
      <c r="AP348" s="189"/>
      <c r="AQ348" s="190"/>
    </row>
    <row r="349" spans="1:43" ht="33.75" x14ac:dyDescent="0.15">
      <c r="A349" s="282">
        <v>317</v>
      </c>
      <c r="B349" s="193" t="s">
        <v>852</v>
      </c>
      <c r="C349" s="193" t="s">
        <v>656</v>
      </c>
      <c r="D349" s="193" t="s">
        <v>420</v>
      </c>
      <c r="E349" s="243">
        <v>87.885000000000005</v>
      </c>
      <c r="F349" s="284">
        <v>87.885000000000005</v>
      </c>
      <c r="G349" s="243">
        <v>81</v>
      </c>
      <c r="H349" s="293" t="s">
        <v>1142</v>
      </c>
      <c r="I349" s="241" t="s">
        <v>47</v>
      </c>
      <c r="J349" s="193" t="s">
        <v>1322</v>
      </c>
      <c r="K349" s="243">
        <v>102.455</v>
      </c>
      <c r="L349" s="243">
        <v>96.263999999999996</v>
      </c>
      <c r="M349" s="243">
        <f t="shared" si="10"/>
        <v>-6.1910000000000025</v>
      </c>
      <c r="N349" s="328" t="s">
        <v>1781</v>
      </c>
      <c r="O349" s="241" t="s">
        <v>47</v>
      </c>
      <c r="P349" s="193" t="s">
        <v>1779</v>
      </c>
      <c r="Q349" s="186"/>
      <c r="R349" s="186" t="s">
        <v>856</v>
      </c>
      <c r="S349" s="242" t="s">
        <v>430</v>
      </c>
      <c r="T349" s="192" t="s">
        <v>857</v>
      </c>
      <c r="U349" s="164" t="s">
        <v>901</v>
      </c>
      <c r="V349" s="165"/>
      <c r="W349" s="166" t="s">
        <v>93</v>
      </c>
      <c r="X349" s="382">
        <v>302</v>
      </c>
      <c r="Y349" s="166" t="s">
        <v>93</v>
      </c>
      <c r="Z349" s="383"/>
      <c r="AA349" s="164"/>
      <c r="AB349" s="165"/>
      <c r="AC349" s="166" t="s">
        <v>93</v>
      </c>
      <c r="AD349" s="382"/>
      <c r="AE349" s="166" t="s">
        <v>93</v>
      </c>
      <c r="AF349" s="383"/>
      <c r="AG349" s="164"/>
      <c r="AH349" s="165"/>
      <c r="AI349" s="166" t="s">
        <v>93</v>
      </c>
      <c r="AJ349" s="382"/>
      <c r="AK349" s="166" t="s">
        <v>93</v>
      </c>
      <c r="AL349" s="383"/>
      <c r="AM349" s="191"/>
      <c r="AN349" s="171" t="s">
        <v>902</v>
      </c>
      <c r="AO349" s="189" t="s">
        <v>66</v>
      </c>
      <c r="AP349" s="189"/>
      <c r="AQ349" s="190"/>
    </row>
    <row r="350" spans="1:43" ht="78.75" x14ac:dyDescent="0.15">
      <c r="A350" s="282">
        <v>318</v>
      </c>
      <c r="B350" s="193" t="s">
        <v>853</v>
      </c>
      <c r="C350" s="193" t="s">
        <v>841</v>
      </c>
      <c r="D350" s="193" t="s">
        <v>420</v>
      </c>
      <c r="E350" s="243">
        <v>104.518</v>
      </c>
      <c r="F350" s="284">
        <v>194.69200000000001</v>
      </c>
      <c r="G350" s="243">
        <v>156.05099999999999</v>
      </c>
      <c r="H350" s="293" t="s">
        <v>1142</v>
      </c>
      <c r="I350" s="241" t="s">
        <v>47</v>
      </c>
      <c r="J350" s="193" t="s">
        <v>1367</v>
      </c>
      <c r="K350" s="243">
        <v>104.518</v>
      </c>
      <c r="L350" s="243">
        <v>104.518</v>
      </c>
      <c r="M350" s="243">
        <f t="shared" si="10"/>
        <v>0</v>
      </c>
      <c r="N350" s="328">
        <v>0</v>
      </c>
      <c r="O350" s="241" t="s">
        <v>47</v>
      </c>
      <c r="P350" s="193" t="s">
        <v>1734</v>
      </c>
      <c r="Q350" s="186"/>
      <c r="R350" s="186" t="s">
        <v>858</v>
      </c>
      <c r="S350" s="242" t="s">
        <v>430</v>
      </c>
      <c r="T350" s="192" t="s">
        <v>859</v>
      </c>
      <c r="U350" s="164" t="s">
        <v>901</v>
      </c>
      <c r="V350" s="165"/>
      <c r="W350" s="166" t="s">
        <v>93</v>
      </c>
      <c r="X350" s="382">
        <v>303</v>
      </c>
      <c r="Y350" s="166" t="s">
        <v>93</v>
      </c>
      <c r="Z350" s="383"/>
      <c r="AA350" s="164"/>
      <c r="AB350" s="165"/>
      <c r="AC350" s="166" t="s">
        <v>93</v>
      </c>
      <c r="AD350" s="382"/>
      <c r="AE350" s="166" t="s">
        <v>93</v>
      </c>
      <c r="AF350" s="383"/>
      <c r="AG350" s="164"/>
      <c r="AH350" s="165"/>
      <c r="AI350" s="166" t="s">
        <v>93</v>
      </c>
      <c r="AJ350" s="382"/>
      <c r="AK350" s="166" t="s">
        <v>93</v>
      </c>
      <c r="AL350" s="383"/>
      <c r="AM350" s="191"/>
      <c r="AN350" s="171" t="s">
        <v>389</v>
      </c>
      <c r="AO350" s="189" t="s">
        <v>66</v>
      </c>
      <c r="AP350" s="189"/>
      <c r="AQ350" s="190"/>
    </row>
    <row r="351" spans="1:43" ht="33.75" x14ac:dyDescent="0.15">
      <c r="A351" s="282">
        <v>319</v>
      </c>
      <c r="B351" s="193" t="s">
        <v>854</v>
      </c>
      <c r="C351" s="193" t="s">
        <v>426</v>
      </c>
      <c r="D351" s="193" t="s">
        <v>420</v>
      </c>
      <c r="E351" s="243">
        <v>5.101</v>
      </c>
      <c r="F351" s="284">
        <v>5</v>
      </c>
      <c r="G351" s="243">
        <v>5</v>
      </c>
      <c r="H351" s="293" t="s">
        <v>1142</v>
      </c>
      <c r="I351" s="241" t="s">
        <v>47</v>
      </c>
      <c r="J351" s="193" t="s">
        <v>1276</v>
      </c>
      <c r="K351" s="243">
        <v>5.101</v>
      </c>
      <c r="L351" s="243">
        <v>5.101</v>
      </c>
      <c r="M351" s="243">
        <f t="shared" si="10"/>
        <v>0</v>
      </c>
      <c r="N351" s="328">
        <v>0</v>
      </c>
      <c r="O351" s="241" t="s">
        <v>47</v>
      </c>
      <c r="P351" s="193" t="s">
        <v>1735</v>
      </c>
      <c r="Q351" s="186"/>
      <c r="R351" s="186" t="s">
        <v>860</v>
      </c>
      <c r="S351" s="242" t="s">
        <v>430</v>
      </c>
      <c r="T351" s="192" t="s">
        <v>857</v>
      </c>
      <c r="U351" s="164" t="s">
        <v>901</v>
      </c>
      <c r="V351" s="165"/>
      <c r="W351" s="166" t="s">
        <v>93</v>
      </c>
      <c r="X351" s="382">
        <v>304</v>
      </c>
      <c r="Y351" s="166" t="s">
        <v>93</v>
      </c>
      <c r="Z351" s="383"/>
      <c r="AA351" s="164"/>
      <c r="AB351" s="165"/>
      <c r="AC351" s="166" t="s">
        <v>93</v>
      </c>
      <c r="AD351" s="382"/>
      <c r="AE351" s="166" t="s">
        <v>93</v>
      </c>
      <c r="AF351" s="383"/>
      <c r="AG351" s="164"/>
      <c r="AH351" s="165"/>
      <c r="AI351" s="166" t="s">
        <v>93</v>
      </c>
      <c r="AJ351" s="382"/>
      <c r="AK351" s="166" t="s">
        <v>93</v>
      </c>
      <c r="AL351" s="383"/>
      <c r="AM351" s="191"/>
      <c r="AN351" s="171" t="s">
        <v>437</v>
      </c>
      <c r="AO351" s="189" t="s">
        <v>66</v>
      </c>
      <c r="AP351" s="189"/>
      <c r="AQ351" s="190"/>
    </row>
    <row r="352" spans="1:43" ht="45" x14ac:dyDescent="0.15">
      <c r="A352" s="282">
        <v>320</v>
      </c>
      <c r="B352" s="193" t="s">
        <v>855</v>
      </c>
      <c r="C352" s="193" t="s">
        <v>611</v>
      </c>
      <c r="D352" s="193" t="s">
        <v>677</v>
      </c>
      <c r="E352" s="243">
        <v>25.677</v>
      </c>
      <c r="F352" s="284">
        <v>25.677</v>
      </c>
      <c r="G352" s="243">
        <v>16.86</v>
      </c>
      <c r="H352" s="323" t="s">
        <v>1518</v>
      </c>
      <c r="I352" s="241" t="s">
        <v>47</v>
      </c>
      <c r="J352" s="193" t="s">
        <v>1523</v>
      </c>
      <c r="K352" s="243">
        <v>24.916</v>
      </c>
      <c r="L352" s="243">
        <v>25.312000000000001</v>
      </c>
      <c r="M352" s="243">
        <f t="shared" si="10"/>
        <v>0.3960000000000008</v>
      </c>
      <c r="N352" s="328" t="s">
        <v>1780</v>
      </c>
      <c r="O352" s="241" t="s">
        <v>47</v>
      </c>
      <c r="P352" s="193" t="s">
        <v>1782</v>
      </c>
      <c r="Q352" s="186"/>
      <c r="R352" s="186" t="s">
        <v>856</v>
      </c>
      <c r="S352" s="242" t="s">
        <v>430</v>
      </c>
      <c r="T352" s="192" t="s">
        <v>861</v>
      </c>
      <c r="U352" s="164" t="s">
        <v>901</v>
      </c>
      <c r="V352" s="165" t="s">
        <v>1019</v>
      </c>
      <c r="W352" s="166" t="s">
        <v>93</v>
      </c>
      <c r="X352" s="382">
        <v>26</v>
      </c>
      <c r="Y352" s="166" t="s">
        <v>93</v>
      </c>
      <c r="Z352" s="383"/>
      <c r="AA352" s="164"/>
      <c r="AB352" s="165"/>
      <c r="AC352" s="166" t="s">
        <v>93</v>
      </c>
      <c r="AD352" s="382"/>
      <c r="AE352" s="166" t="s">
        <v>93</v>
      </c>
      <c r="AF352" s="383"/>
      <c r="AG352" s="164"/>
      <c r="AH352" s="165"/>
      <c r="AI352" s="166" t="s">
        <v>93</v>
      </c>
      <c r="AJ352" s="382"/>
      <c r="AK352" s="166" t="s">
        <v>93</v>
      </c>
      <c r="AL352" s="383"/>
      <c r="AM352" s="191"/>
      <c r="AN352" s="171" t="s">
        <v>56</v>
      </c>
      <c r="AO352" s="189" t="s">
        <v>66</v>
      </c>
      <c r="AP352" s="189"/>
      <c r="AQ352" s="190"/>
    </row>
    <row r="353" spans="1:44" ht="21.6" customHeight="1" x14ac:dyDescent="0.15">
      <c r="A353" s="272"/>
      <c r="B353" s="194" t="s">
        <v>862</v>
      </c>
      <c r="C353" s="101"/>
      <c r="D353" s="101"/>
      <c r="E353" s="252"/>
      <c r="F353" s="252"/>
      <c r="G353" s="252"/>
      <c r="H353" s="295"/>
      <c r="I353" s="102"/>
      <c r="J353" s="103"/>
      <c r="K353" s="252"/>
      <c r="L353" s="252"/>
      <c r="M353" s="252"/>
      <c r="N353" s="330"/>
      <c r="O353" s="104"/>
      <c r="P353" s="101"/>
      <c r="Q353" s="101"/>
      <c r="R353" s="101"/>
      <c r="S353" s="188"/>
      <c r="T353" s="188"/>
      <c r="U353" s="105"/>
      <c r="V353" s="105"/>
      <c r="W353" s="105"/>
      <c r="X353" s="105"/>
      <c r="Y353" s="105"/>
      <c r="Z353" s="105"/>
      <c r="AA353" s="105"/>
      <c r="AB353" s="105"/>
      <c r="AC353" s="105"/>
      <c r="AD353" s="105"/>
      <c r="AE353" s="105"/>
      <c r="AF353" s="105"/>
      <c r="AG353" s="105"/>
      <c r="AH353" s="105"/>
      <c r="AI353" s="105"/>
      <c r="AJ353" s="105"/>
      <c r="AK353" s="105"/>
      <c r="AL353" s="105"/>
      <c r="AM353" s="105"/>
      <c r="AN353" s="105"/>
      <c r="AO353" s="106"/>
      <c r="AP353" s="106"/>
      <c r="AQ353" s="107"/>
    </row>
    <row r="354" spans="1:44" ht="88.5" customHeight="1" x14ac:dyDescent="0.15">
      <c r="A354" s="387">
        <v>321</v>
      </c>
      <c r="B354" s="389" t="s">
        <v>863</v>
      </c>
      <c r="C354" s="389" t="s">
        <v>426</v>
      </c>
      <c r="D354" s="389" t="s">
        <v>420</v>
      </c>
      <c r="E354" s="250">
        <v>1595.5619999999999</v>
      </c>
      <c r="F354" s="284">
        <v>1595.5619999999999</v>
      </c>
      <c r="G354" s="243">
        <v>1074</v>
      </c>
      <c r="H354" s="399" t="s">
        <v>1142</v>
      </c>
      <c r="I354" s="391" t="s">
        <v>47</v>
      </c>
      <c r="J354" s="411" t="s">
        <v>1173</v>
      </c>
      <c r="K354" s="243">
        <v>1520.826</v>
      </c>
      <c r="L354" s="290">
        <v>1544.961</v>
      </c>
      <c r="M354" s="290">
        <f t="shared" ref="M354:M355" si="11">L354-K354</f>
        <v>24.134999999999991</v>
      </c>
      <c r="N354" s="328" t="s">
        <v>1740</v>
      </c>
      <c r="O354" s="409" t="s">
        <v>47</v>
      </c>
      <c r="P354" s="411" t="s">
        <v>1741</v>
      </c>
      <c r="Q354" s="98"/>
      <c r="R354" s="98" t="s">
        <v>772</v>
      </c>
      <c r="S354" s="89" t="s">
        <v>430</v>
      </c>
      <c r="T354" s="99" t="s">
        <v>864</v>
      </c>
      <c r="U354" s="164" t="s">
        <v>901</v>
      </c>
      <c r="V354" s="165"/>
      <c r="W354" s="166" t="s">
        <v>93</v>
      </c>
      <c r="X354" s="382">
        <v>305</v>
      </c>
      <c r="Y354" s="166" t="s">
        <v>93</v>
      </c>
      <c r="Z354" s="383"/>
      <c r="AA354" s="164"/>
      <c r="AB354" s="165"/>
      <c r="AC354" s="166" t="s">
        <v>93</v>
      </c>
      <c r="AD354" s="382"/>
      <c r="AE354" s="166" t="s">
        <v>93</v>
      </c>
      <c r="AF354" s="383"/>
      <c r="AG354" s="164"/>
      <c r="AH354" s="165"/>
      <c r="AI354" s="166" t="s">
        <v>93</v>
      </c>
      <c r="AJ354" s="382"/>
      <c r="AK354" s="166" t="s">
        <v>93</v>
      </c>
      <c r="AL354" s="383"/>
      <c r="AM354" s="191"/>
      <c r="AN354" s="171" t="s">
        <v>902</v>
      </c>
      <c r="AO354" s="90" t="s">
        <v>66</v>
      </c>
      <c r="AP354" s="90" t="s">
        <v>66</v>
      </c>
      <c r="AQ354" s="91"/>
      <c r="AR354" s="425"/>
    </row>
    <row r="355" spans="1:44" ht="70.5" customHeight="1" x14ac:dyDescent="0.15">
      <c r="A355" s="388"/>
      <c r="B355" s="390"/>
      <c r="C355" s="390"/>
      <c r="D355" s="390"/>
      <c r="E355" s="250">
        <v>380.80799999999999</v>
      </c>
      <c r="F355" s="284">
        <v>380.80799999999999</v>
      </c>
      <c r="G355" s="243">
        <v>344</v>
      </c>
      <c r="H355" s="400"/>
      <c r="I355" s="392"/>
      <c r="J355" s="398"/>
      <c r="K355" s="243">
        <v>365.90100000000001</v>
      </c>
      <c r="L355" s="290">
        <v>365.22399999999999</v>
      </c>
      <c r="M355" s="290">
        <f t="shared" si="11"/>
        <v>-0.67700000000002092</v>
      </c>
      <c r="N355" s="328" t="s">
        <v>1428</v>
      </c>
      <c r="O355" s="410"/>
      <c r="P355" s="412"/>
      <c r="Q355" s="98"/>
      <c r="R355" s="98" t="s">
        <v>772</v>
      </c>
      <c r="S355" s="89" t="s">
        <v>865</v>
      </c>
      <c r="T355" s="99" t="s">
        <v>866</v>
      </c>
      <c r="U355" s="164"/>
      <c r="V355" s="165"/>
      <c r="W355" s="166" t="s">
        <v>93</v>
      </c>
      <c r="X355" s="382"/>
      <c r="Y355" s="166" t="s">
        <v>93</v>
      </c>
      <c r="Z355" s="383"/>
      <c r="AA355" s="164"/>
      <c r="AB355" s="165"/>
      <c r="AC355" s="166" t="s">
        <v>93</v>
      </c>
      <c r="AD355" s="382"/>
      <c r="AE355" s="166" t="s">
        <v>93</v>
      </c>
      <c r="AF355" s="383"/>
      <c r="AG355" s="164"/>
      <c r="AH355" s="165"/>
      <c r="AI355" s="166" t="s">
        <v>93</v>
      </c>
      <c r="AJ355" s="382"/>
      <c r="AK355" s="166" t="s">
        <v>93</v>
      </c>
      <c r="AL355" s="383"/>
      <c r="AM355" s="191"/>
      <c r="AN355" s="171" t="str">
        <f>AN354</f>
        <v>令和２年度対象</v>
      </c>
      <c r="AO355" s="90" t="str">
        <f>AO354</f>
        <v>○</v>
      </c>
      <c r="AP355" s="90" t="str">
        <f>AP354</f>
        <v>○</v>
      </c>
      <c r="AQ355" s="91"/>
      <c r="AR355" s="425"/>
    </row>
    <row r="356" spans="1:44" ht="21.6" customHeight="1" x14ac:dyDescent="0.15">
      <c r="A356" s="272"/>
      <c r="B356" s="101" t="s">
        <v>54</v>
      </c>
      <c r="C356" s="101"/>
      <c r="D356" s="101"/>
      <c r="E356" s="252"/>
      <c r="F356" s="252"/>
      <c r="G356" s="252"/>
      <c r="H356" s="295"/>
      <c r="I356" s="102"/>
      <c r="J356" s="103"/>
      <c r="K356" s="252"/>
      <c r="L356" s="252"/>
      <c r="M356" s="252"/>
      <c r="N356" s="330"/>
      <c r="O356" s="104"/>
      <c r="P356" s="101"/>
      <c r="Q356" s="101"/>
      <c r="R356" s="101"/>
      <c r="S356" s="188"/>
      <c r="T356" s="188"/>
      <c r="U356" s="195"/>
      <c r="V356" s="196"/>
      <c r="W356" s="197"/>
      <c r="X356" s="385"/>
      <c r="Y356" s="197"/>
      <c r="Z356" s="386"/>
      <c r="AA356" s="195"/>
      <c r="AB356" s="196"/>
      <c r="AC356" s="197"/>
      <c r="AD356" s="385"/>
      <c r="AE356" s="197"/>
      <c r="AF356" s="386"/>
      <c r="AG356" s="195"/>
      <c r="AH356" s="196"/>
      <c r="AI356" s="197"/>
      <c r="AJ356" s="385"/>
      <c r="AK356" s="197"/>
      <c r="AL356" s="386"/>
      <c r="AM356" s="198"/>
      <c r="AN356" s="199"/>
      <c r="AO356" s="200"/>
      <c r="AP356" s="200"/>
      <c r="AQ356" s="201"/>
    </row>
    <row r="357" spans="1:44" ht="45" customHeight="1" x14ac:dyDescent="0.15">
      <c r="A357" s="387">
        <v>322</v>
      </c>
      <c r="B357" s="389" t="s">
        <v>867</v>
      </c>
      <c r="C357" s="389" t="s">
        <v>457</v>
      </c>
      <c r="D357" s="401" t="s">
        <v>420</v>
      </c>
      <c r="E357" s="250">
        <v>407.375</v>
      </c>
      <c r="F357" s="284">
        <v>377</v>
      </c>
      <c r="G357" s="243">
        <v>326</v>
      </c>
      <c r="H357" s="399" t="s">
        <v>1142</v>
      </c>
      <c r="I357" s="391" t="s">
        <v>47</v>
      </c>
      <c r="J357" s="397" t="s">
        <v>1323</v>
      </c>
      <c r="K357" s="243">
        <v>0</v>
      </c>
      <c r="L357" s="290">
        <v>0</v>
      </c>
      <c r="M357" s="291">
        <f t="shared" ref="M357:M363" si="12">L357-K357</f>
        <v>0</v>
      </c>
      <c r="N357" s="331" t="s">
        <v>1775</v>
      </c>
      <c r="O357" s="391" t="s">
        <v>47</v>
      </c>
      <c r="P357" s="393" t="s">
        <v>1771</v>
      </c>
      <c r="Q357" s="98"/>
      <c r="R357" s="98" t="s">
        <v>1772</v>
      </c>
      <c r="S357" s="89" t="s">
        <v>1773</v>
      </c>
      <c r="T357" s="99" t="s">
        <v>735</v>
      </c>
      <c r="U357" s="164" t="s">
        <v>901</v>
      </c>
      <c r="V357" s="165"/>
      <c r="W357" s="166" t="s">
        <v>882</v>
      </c>
      <c r="X357" s="382">
        <v>306</v>
      </c>
      <c r="Y357" s="166" t="s">
        <v>882</v>
      </c>
      <c r="Z357" s="383"/>
      <c r="AA357" s="164"/>
      <c r="AB357" s="165"/>
      <c r="AC357" s="166" t="s">
        <v>882</v>
      </c>
      <c r="AD357" s="382"/>
      <c r="AE357" s="166" t="s">
        <v>882</v>
      </c>
      <c r="AF357" s="383"/>
      <c r="AG357" s="164"/>
      <c r="AH357" s="165"/>
      <c r="AI357" s="166" t="s">
        <v>882</v>
      </c>
      <c r="AJ357" s="382"/>
      <c r="AK357" s="166" t="s">
        <v>882</v>
      </c>
      <c r="AL357" s="383"/>
      <c r="AM357" s="191"/>
      <c r="AN357" s="395" t="s">
        <v>902</v>
      </c>
      <c r="AO357" s="90" t="s">
        <v>66</v>
      </c>
      <c r="AP357" s="90"/>
      <c r="AQ357" s="91"/>
    </row>
    <row r="358" spans="1:44" ht="42" customHeight="1" x14ac:dyDescent="0.15">
      <c r="A358" s="388"/>
      <c r="B358" s="390"/>
      <c r="C358" s="390"/>
      <c r="D358" s="402"/>
      <c r="E358" s="250">
        <v>0</v>
      </c>
      <c r="F358" s="284">
        <v>0</v>
      </c>
      <c r="G358" s="243">
        <v>0</v>
      </c>
      <c r="H358" s="400"/>
      <c r="I358" s="392"/>
      <c r="J358" s="398"/>
      <c r="K358" s="243">
        <v>1429.0650000000001</v>
      </c>
      <c r="L358" s="290">
        <v>4180.7250000000004</v>
      </c>
      <c r="M358" s="291">
        <f t="shared" si="12"/>
        <v>2751.6600000000003</v>
      </c>
      <c r="N358" s="331" t="s">
        <v>1776</v>
      </c>
      <c r="O358" s="392"/>
      <c r="P358" s="394"/>
      <c r="Q358" s="98"/>
      <c r="R358" s="98" t="s">
        <v>1772</v>
      </c>
      <c r="S358" s="89" t="s">
        <v>1773</v>
      </c>
      <c r="T358" s="99" t="s">
        <v>1774</v>
      </c>
      <c r="U358" s="164"/>
      <c r="V358" s="165"/>
      <c r="W358" s="166" t="s">
        <v>882</v>
      </c>
      <c r="X358" s="382"/>
      <c r="Y358" s="166" t="s">
        <v>882</v>
      </c>
      <c r="Z358" s="383"/>
      <c r="AA358" s="164"/>
      <c r="AB358" s="165"/>
      <c r="AC358" s="166" t="s">
        <v>882</v>
      </c>
      <c r="AD358" s="382"/>
      <c r="AE358" s="166" t="s">
        <v>882</v>
      </c>
      <c r="AF358" s="383"/>
      <c r="AG358" s="164"/>
      <c r="AH358" s="165"/>
      <c r="AI358" s="166" t="s">
        <v>882</v>
      </c>
      <c r="AJ358" s="382"/>
      <c r="AK358" s="166" t="s">
        <v>882</v>
      </c>
      <c r="AL358" s="383"/>
      <c r="AM358" s="191"/>
      <c r="AN358" s="396"/>
      <c r="AO358" s="90" t="s">
        <v>66</v>
      </c>
      <c r="AP358" s="90"/>
      <c r="AQ358" s="91"/>
    </row>
    <row r="359" spans="1:44" ht="52.5" customHeight="1" x14ac:dyDescent="0.15">
      <c r="A359" s="387">
        <v>323</v>
      </c>
      <c r="B359" s="389" t="s">
        <v>868</v>
      </c>
      <c r="C359" s="389" t="s">
        <v>522</v>
      </c>
      <c r="D359" s="389" t="s">
        <v>420</v>
      </c>
      <c r="E359" s="250">
        <v>26.983000000000001</v>
      </c>
      <c r="F359" s="284">
        <v>11.728999999999999</v>
      </c>
      <c r="G359" s="243">
        <v>6.7746469999999999</v>
      </c>
      <c r="H359" s="403" t="s">
        <v>1516</v>
      </c>
      <c r="I359" s="414" t="s">
        <v>47</v>
      </c>
      <c r="J359" s="416" t="s">
        <v>1525</v>
      </c>
      <c r="K359" s="243">
        <v>22.753</v>
      </c>
      <c r="L359" s="290">
        <v>55.600999999999999</v>
      </c>
      <c r="M359" s="291">
        <f t="shared" si="12"/>
        <v>32.847999999999999</v>
      </c>
      <c r="N359" s="331" t="s">
        <v>1727</v>
      </c>
      <c r="O359" s="391" t="s">
        <v>47</v>
      </c>
      <c r="P359" s="393" t="s">
        <v>1739</v>
      </c>
      <c r="Q359" s="98"/>
      <c r="R359" s="98" t="s">
        <v>872</v>
      </c>
      <c r="S359" s="89" t="s">
        <v>430</v>
      </c>
      <c r="T359" s="99" t="s">
        <v>873</v>
      </c>
      <c r="U359" s="164" t="s">
        <v>901</v>
      </c>
      <c r="V359" s="165"/>
      <c r="W359" s="166" t="s">
        <v>93</v>
      </c>
      <c r="X359" s="382">
        <v>307</v>
      </c>
      <c r="Y359" s="166" t="s">
        <v>93</v>
      </c>
      <c r="Z359" s="383"/>
      <c r="AA359" s="164"/>
      <c r="AB359" s="165"/>
      <c r="AC359" s="166" t="s">
        <v>93</v>
      </c>
      <c r="AD359" s="382"/>
      <c r="AE359" s="166" t="s">
        <v>93</v>
      </c>
      <c r="AF359" s="383"/>
      <c r="AG359" s="164"/>
      <c r="AH359" s="165"/>
      <c r="AI359" s="166" t="s">
        <v>93</v>
      </c>
      <c r="AJ359" s="382"/>
      <c r="AK359" s="166" t="s">
        <v>93</v>
      </c>
      <c r="AL359" s="383"/>
      <c r="AM359" s="191"/>
      <c r="AN359" s="171" t="s">
        <v>58</v>
      </c>
      <c r="AO359" s="90" t="s">
        <v>66</v>
      </c>
      <c r="AP359" s="90"/>
      <c r="AQ359" s="91"/>
      <c r="AR359" s="425"/>
    </row>
    <row r="360" spans="1:44" ht="55.5" customHeight="1" x14ac:dyDescent="0.15">
      <c r="A360" s="388"/>
      <c r="B360" s="390"/>
      <c r="C360" s="390"/>
      <c r="D360" s="390"/>
      <c r="E360" s="250">
        <v>150.83199999999999</v>
      </c>
      <c r="F360" s="284">
        <v>174.042</v>
      </c>
      <c r="G360" s="243">
        <v>152.99290300000001</v>
      </c>
      <c r="H360" s="413"/>
      <c r="I360" s="415"/>
      <c r="J360" s="394"/>
      <c r="K360" s="243">
        <v>9.5530000000000008</v>
      </c>
      <c r="L360" s="290">
        <v>1.5</v>
      </c>
      <c r="M360" s="291">
        <f t="shared" si="12"/>
        <v>-8.0530000000000008</v>
      </c>
      <c r="N360" s="331" t="s">
        <v>1727</v>
      </c>
      <c r="O360" s="392"/>
      <c r="P360" s="394"/>
      <c r="Q360" s="98"/>
      <c r="R360" s="98" t="s">
        <v>872</v>
      </c>
      <c r="S360" s="89" t="s">
        <v>649</v>
      </c>
      <c r="T360" s="99" t="s">
        <v>719</v>
      </c>
      <c r="U360" s="164"/>
      <c r="V360" s="165"/>
      <c r="W360" s="166" t="s">
        <v>93</v>
      </c>
      <c r="X360" s="382"/>
      <c r="Y360" s="166" t="s">
        <v>93</v>
      </c>
      <c r="Z360" s="383"/>
      <c r="AA360" s="164"/>
      <c r="AB360" s="165"/>
      <c r="AC360" s="166" t="s">
        <v>93</v>
      </c>
      <c r="AD360" s="382"/>
      <c r="AE360" s="166" t="s">
        <v>93</v>
      </c>
      <c r="AF360" s="383"/>
      <c r="AG360" s="164"/>
      <c r="AH360" s="165"/>
      <c r="AI360" s="166" t="s">
        <v>93</v>
      </c>
      <c r="AJ360" s="382"/>
      <c r="AK360" s="166" t="s">
        <v>93</v>
      </c>
      <c r="AL360" s="383"/>
      <c r="AM360" s="191"/>
      <c r="AN360" s="171" t="str">
        <f>AN359</f>
        <v>その他</v>
      </c>
      <c r="AO360" s="90" t="str">
        <f>AO359</f>
        <v>○</v>
      </c>
      <c r="AP360" s="90"/>
      <c r="AQ360" s="91"/>
      <c r="AR360" s="425"/>
    </row>
    <row r="361" spans="1:44" ht="78.75" x14ac:dyDescent="0.15">
      <c r="A361" s="282">
        <v>324</v>
      </c>
      <c r="B361" s="92" t="s">
        <v>869</v>
      </c>
      <c r="C361" s="92" t="s">
        <v>424</v>
      </c>
      <c r="D361" s="92" t="s">
        <v>420</v>
      </c>
      <c r="E361" s="250">
        <v>6830.4459999999999</v>
      </c>
      <c r="F361" s="284">
        <v>6830</v>
      </c>
      <c r="G361" s="243">
        <v>6830</v>
      </c>
      <c r="H361" s="292" t="s">
        <v>1142</v>
      </c>
      <c r="I361" s="96" t="s">
        <v>47</v>
      </c>
      <c r="J361" s="97" t="s">
        <v>1279</v>
      </c>
      <c r="K361" s="243">
        <v>6681.7629999999999</v>
      </c>
      <c r="L361" s="290">
        <v>6871.4449999999997</v>
      </c>
      <c r="M361" s="291">
        <f t="shared" si="12"/>
        <v>189.68199999999979</v>
      </c>
      <c r="N361" s="331">
        <v>0</v>
      </c>
      <c r="O361" s="96" t="s">
        <v>47</v>
      </c>
      <c r="P361" s="97" t="s">
        <v>1736</v>
      </c>
      <c r="Q361" s="98" t="s">
        <v>1701</v>
      </c>
      <c r="R361" s="98" t="s">
        <v>860</v>
      </c>
      <c r="S361" s="89" t="s">
        <v>430</v>
      </c>
      <c r="T361" s="99" t="s">
        <v>874</v>
      </c>
      <c r="U361" s="164" t="s">
        <v>901</v>
      </c>
      <c r="V361" s="165"/>
      <c r="W361" s="166" t="s">
        <v>93</v>
      </c>
      <c r="X361" s="382">
        <v>308</v>
      </c>
      <c r="Y361" s="166" t="s">
        <v>93</v>
      </c>
      <c r="Z361" s="383"/>
      <c r="AA361" s="164"/>
      <c r="AB361" s="165"/>
      <c r="AC361" s="166" t="s">
        <v>93</v>
      </c>
      <c r="AD361" s="382"/>
      <c r="AE361" s="166" t="s">
        <v>93</v>
      </c>
      <c r="AF361" s="383"/>
      <c r="AG361" s="164"/>
      <c r="AH361" s="165"/>
      <c r="AI361" s="166" t="s">
        <v>93</v>
      </c>
      <c r="AJ361" s="382"/>
      <c r="AK361" s="166" t="s">
        <v>93</v>
      </c>
      <c r="AL361" s="383"/>
      <c r="AM361" s="191"/>
      <c r="AN361" s="171" t="s">
        <v>902</v>
      </c>
      <c r="AO361" s="90"/>
      <c r="AP361" s="90" t="s">
        <v>66</v>
      </c>
      <c r="AQ361" s="91"/>
    </row>
    <row r="362" spans="1:44" ht="56.25" x14ac:dyDescent="0.15">
      <c r="A362" s="282">
        <v>325</v>
      </c>
      <c r="B362" s="92" t="s">
        <v>870</v>
      </c>
      <c r="C362" s="92" t="s">
        <v>539</v>
      </c>
      <c r="D362" s="92" t="s">
        <v>420</v>
      </c>
      <c r="E362" s="250">
        <v>16306.94</v>
      </c>
      <c r="F362" s="284">
        <v>16307</v>
      </c>
      <c r="G362" s="243">
        <v>16307</v>
      </c>
      <c r="H362" s="292" t="s">
        <v>1142</v>
      </c>
      <c r="I362" s="96" t="s">
        <v>47</v>
      </c>
      <c r="J362" s="97" t="s">
        <v>1279</v>
      </c>
      <c r="K362" s="243">
        <v>16514.383999999998</v>
      </c>
      <c r="L362" s="290">
        <v>17945.906999999999</v>
      </c>
      <c r="M362" s="291">
        <f t="shared" si="12"/>
        <v>1431.523000000001</v>
      </c>
      <c r="N362" s="331" t="s">
        <v>882</v>
      </c>
      <c r="O362" s="96" t="s">
        <v>47</v>
      </c>
      <c r="P362" s="97" t="s">
        <v>1737</v>
      </c>
      <c r="Q362" s="98" t="s">
        <v>1702</v>
      </c>
      <c r="R362" s="98" t="s">
        <v>860</v>
      </c>
      <c r="S362" s="89" t="s">
        <v>430</v>
      </c>
      <c r="T362" s="99" t="s">
        <v>875</v>
      </c>
      <c r="U362" s="164" t="s">
        <v>901</v>
      </c>
      <c r="V362" s="165"/>
      <c r="W362" s="166" t="s">
        <v>93</v>
      </c>
      <c r="X362" s="382">
        <v>309</v>
      </c>
      <c r="Y362" s="166" t="s">
        <v>93</v>
      </c>
      <c r="Z362" s="383"/>
      <c r="AA362" s="164"/>
      <c r="AB362" s="165"/>
      <c r="AC362" s="166" t="s">
        <v>93</v>
      </c>
      <c r="AD362" s="382"/>
      <c r="AE362" s="166" t="s">
        <v>93</v>
      </c>
      <c r="AF362" s="383"/>
      <c r="AG362" s="164"/>
      <c r="AH362" s="165"/>
      <c r="AI362" s="166" t="s">
        <v>93</v>
      </c>
      <c r="AJ362" s="382"/>
      <c r="AK362" s="166" t="s">
        <v>93</v>
      </c>
      <c r="AL362" s="383"/>
      <c r="AM362" s="191"/>
      <c r="AN362" s="171" t="s">
        <v>902</v>
      </c>
      <c r="AO362" s="90"/>
      <c r="AP362" s="90" t="s">
        <v>66</v>
      </c>
      <c r="AQ362" s="91"/>
    </row>
    <row r="363" spans="1:44" ht="57" thickBot="1" x14ac:dyDescent="0.2">
      <c r="A363" s="282">
        <v>326</v>
      </c>
      <c r="B363" s="92" t="s">
        <v>871</v>
      </c>
      <c r="C363" s="92" t="s">
        <v>539</v>
      </c>
      <c r="D363" s="92" t="s">
        <v>420</v>
      </c>
      <c r="E363" s="250">
        <v>328.28199999999998</v>
      </c>
      <c r="F363" s="284">
        <v>889</v>
      </c>
      <c r="G363" s="243">
        <v>0</v>
      </c>
      <c r="H363" s="292" t="s">
        <v>1142</v>
      </c>
      <c r="I363" s="96" t="s">
        <v>47</v>
      </c>
      <c r="J363" s="97" t="s">
        <v>1278</v>
      </c>
      <c r="K363" s="243">
        <v>317.625</v>
      </c>
      <c r="L363" s="290">
        <v>951.19</v>
      </c>
      <c r="M363" s="291">
        <f t="shared" si="12"/>
        <v>633.56500000000005</v>
      </c>
      <c r="N363" s="331" t="s">
        <v>882</v>
      </c>
      <c r="O363" s="96" t="s">
        <v>47</v>
      </c>
      <c r="P363" s="97" t="s">
        <v>1738</v>
      </c>
      <c r="Q363" s="98"/>
      <c r="R363" s="98" t="s">
        <v>860</v>
      </c>
      <c r="S363" s="89" t="s">
        <v>430</v>
      </c>
      <c r="T363" s="99" t="s">
        <v>876</v>
      </c>
      <c r="U363" s="164" t="s">
        <v>901</v>
      </c>
      <c r="V363" s="165"/>
      <c r="W363" s="166" t="s">
        <v>93</v>
      </c>
      <c r="X363" s="382">
        <v>310</v>
      </c>
      <c r="Y363" s="166" t="s">
        <v>93</v>
      </c>
      <c r="Z363" s="383"/>
      <c r="AA363" s="164"/>
      <c r="AB363" s="165"/>
      <c r="AC363" s="166" t="s">
        <v>93</v>
      </c>
      <c r="AD363" s="382"/>
      <c r="AE363" s="166" t="s">
        <v>93</v>
      </c>
      <c r="AF363" s="383"/>
      <c r="AG363" s="164"/>
      <c r="AH363" s="165"/>
      <c r="AI363" s="166" t="s">
        <v>93</v>
      </c>
      <c r="AJ363" s="382"/>
      <c r="AK363" s="166" t="s">
        <v>93</v>
      </c>
      <c r="AL363" s="383"/>
      <c r="AM363" s="191"/>
      <c r="AN363" s="171" t="s">
        <v>902</v>
      </c>
      <c r="AO363" s="90"/>
      <c r="AP363" s="90" t="s">
        <v>66</v>
      </c>
      <c r="AQ363" s="91"/>
    </row>
    <row r="364" spans="1:44" ht="14.25" thickTop="1" x14ac:dyDescent="0.15">
      <c r="A364" s="516" t="s">
        <v>24</v>
      </c>
      <c r="B364" s="517"/>
      <c r="C364" s="368"/>
      <c r="D364" s="368"/>
      <c r="E364" s="254">
        <f t="shared" ref="E364:G366" si="13">SUMIF($S$9:$S$363,$I364,E$9:E$363)</f>
        <v>232500.88099999996</v>
      </c>
      <c r="F364" s="254">
        <f t="shared" si="13"/>
        <v>264272.22975000006</v>
      </c>
      <c r="G364" s="254">
        <f t="shared" si="13"/>
        <v>223791.8019940001</v>
      </c>
      <c r="H364" s="111"/>
      <c r="I364" s="496" t="s">
        <v>1</v>
      </c>
      <c r="J364" s="497"/>
      <c r="K364" s="254">
        <f t="shared" ref="K364:N366" si="14">SUMIF($S$9:$S$363,$I364,K$9:K$363)</f>
        <v>123356.44599999997</v>
      </c>
      <c r="L364" s="254">
        <f t="shared" si="14"/>
        <v>101453.68900000001</v>
      </c>
      <c r="M364" s="254">
        <f t="shared" si="14"/>
        <v>-21902.756999999994</v>
      </c>
      <c r="N364" s="332">
        <f t="shared" si="14"/>
        <v>-192.965</v>
      </c>
      <c r="O364" s="457"/>
      <c r="P364" s="457"/>
      <c r="Q364" s="463"/>
      <c r="R364" s="463"/>
      <c r="S364" s="465"/>
      <c r="T364" s="451"/>
      <c r="U364" s="430"/>
      <c r="V364" s="476"/>
      <c r="W364" s="476"/>
      <c r="X364" s="476"/>
      <c r="Y364" s="476"/>
      <c r="Z364" s="477"/>
      <c r="AA364" s="430"/>
      <c r="AB364" s="476"/>
      <c r="AC364" s="476"/>
      <c r="AD364" s="476"/>
      <c r="AE364" s="476"/>
      <c r="AF364" s="477"/>
      <c r="AG364" s="430"/>
      <c r="AH364" s="476"/>
      <c r="AI364" s="476"/>
      <c r="AJ364" s="476"/>
      <c r="AK364" s="476"/>
      <c r="AL364" s="477"/>
      <c r="AM364" s="436"/>
      <c r="AN364" s="430"/>
      <c r="AO364" s="460"/>
      <c r="AP364" s="460"/>
      <c r="AQ364" s="448"/>
    </row>
    <row r="365" spans="1:44" x14ac:dyDescent="0.15">
      <c r="A365" s="492"/>
      <c r="B365" s="493"/>
      <c r="C365" s="366"/>
      <c r="D365" s="366"/>
      <c r="E365" s="250">
        <f t="shared" si="13"/>
        <v>232272.48800000001</v>
      </c>
      <c r="F365" s="250">
        <f t="shared" si="13"/>
        <v>178290.39262793009</v>
      </c>
      <c r="G365" s="250">
        <f t="shared" si="13"/>
        <v>151197.40819229162</v>
      </c>
      <c r="H365" s="95"/>
      <c r="I365" s="504" t="s">
        <v>878</v>
      </c>
      <c r="J365" s="505"/>
      <c r="K365" s="250">
        <f t="shared" si="14"/>
        <v>145639.21299999999</v>
      </c>
      <c r="L365" s="250">
        <f t="shared" si="14"/>
        <v>166632.12900000002</v>
      </c>
      <c r="M365" s="250">
        <f t="shared" si="14"/>
        <v>20992.916000000001</v>
      </c>
      <c r="N365" s="333">
        <f t="shared" si="14"/>
        <v>-9800</v>
      </c>
      <c r="O365" s="458"/>
      <c r="P365" s="458"/>
      <c r="Q365" s="455"/>
      <c r="R365" s="455"/>
      <c r="S365" s="466"/>
      <c r="T365" s="452"/>
      <c r="U365" s="431"/>
      <c r="V365" s="472"/>
      <c r="W365" s="472"/>
      <c r="X365" s="472"/>
      <c r="Y365" s="472"/>
      <c r="Z365" s="473"/>
      <c r="AA365" s="431"/>
      <c r="AB365" s="472"/>
      <c r="AC365" s="472"/>
      <c r="AD365" s="472"/>
      <c r="AE365" s="472"/>
      <c r="AF365" s="473"/>
      <c r="AG365" s="431"/>
      <c r="AH365" s="472"/>
      <c r="AI365" s="472"/>
      <c r="AJ365" s="472"/>
      <c r="AK365" s="472"/>
      <c r="AL365" s="473"/>
      <c r="AM365" s="437"/>
      <c r="AN365" s="431"/>
      <c r="AO365" s="461"/>
      <c r="AP365" s="461"/>
      <c r="AQ365" s="449"/>
    </row>
    <row r="366" spans="1:44" ht="14.25" thickBot="1" x14ac:dyDescent="0.2">
      <c r="A366" s="518"/>
      <c r="B366" s="519"/>
      <c r="C366" s="369"/>
      <c r="D366" s="369"/>
      <c r="E366" s="255">
        <f t="shared" si="13"/>
        <v>380.80799999999999</v>
      </c>
      <c r="F366" s="255">
        <f t="shared" si="13"/>
        <v>380.80799999999999</v>
      </c>
      <c r="G366" s="255">
        <f t="shared" si="13"/>
        <v>344</v>
      </c>
      <c r="H366" s="112"/>
      <c r="I366" s="482" t="s">
        <v>879</v>
      </c>
      <c r="J366" s="483"/>
      <c r="K366" s="255">
        <f t="shared" si="14"/>
        <v>365.90100000000001</v>
      </c>
      <c r="L366" s="255">
        <f t="shared" si="14"/>
        <v>365.22399999999999</v>
      </c>
      <c r="M366" s="255">
        <f t="shared" si="14"/>
        <v>-0.67700000000002092</v>
      </c>
      <c r="N366" s="334">
        <f t="shared" si="14"/>
        <v>0</v>
      </c>
      <c r="O366" s="459"/>
      <c r="P366" s="459"/>
      <c r="Q366" s="464"/>
      <c r="R366" s="464"/>
      <c r="S366" s="467"/>
      <c r="T366" s="453"/>
      <c r="U366" s="432"/>
      <c r="V366" s="478"/>
      <c r="W366" s="478"/>
      <c r="X366" s="478"/>
      <c r="Y366" s="478"/>
      <c r="Z366" s="479"/>
      <c r="AA366" s="432"/>
      <c r="AB366" s="478"/>
      <c r="AC366" s="478"/>
      <c r="AD366" s="478"/>
      <c r="AE366" s="478"/>
      <c r="AF366" s="479"/>
      <c r="AG366" s="432"/>
      <c r="AH366" s="478"/>
      <c r="AI366" s="478"/>
      <c r="AJ366" s="478"/>
      <c r="AK366" s="478"/>
      <c r="AL366" s="479"/>
      <c r="AM366" s="438"/>
      <c r="AN366" s="432"/>
      <c r="AO366" s="462"/>
      <c r="AP366" s="462"/>
      <c r="AQ366" s="450"/>
    </row>
    <row r="367" spans="1:44" x14ac:dyDescent="0.15">
      <c r="A367" s="492" t="s">
        <v>25</v>
      </c>
      <c r="B367" s="493"/>
      <c r="C367" s="366"/>
      <c r="D367" s="366"/>
      <c r="E367" s="256">
        <f>'（様式６）対象外リスト'!E43</f>
        <v>167184.98300000004</v>
      </c>
      <c r="F367" s="256">
        <f>'（様式６）対象外リスト'!F43</f>
        <v>14706664.42</v>
      </c>
      <c r="G367" s="256">
        <f>'（様式６）対象外リスト'!G43</f>
        <v>14133055.428896001</v>
      </c>
      <c r="H367" s="113"/>
      <c r="I367" s="502" t="s">
        <v>1</v>
      </c>
      <c r="J367" s="503"/>
      <c r="K367" s="256">
        <f>'（様式６）対象外リスト'!H43</f>
        <v>152663.27300000007</v>
      </c>
      <c r="L367" s="358"/>
      <c r="M367" s="359">
        <f>L367-K367</f>
        <v>-152663.27300000007</v>
      </c>
      <c r="N367" s="484"/>
      <c r="O367" s="487"/>
      <c r="P367" s="487"/>
      <c r="Q367" s="454"/>
      <c r="R367" s="454"/>
      <c r="S367" s="506"/>
      <c r="T367" s="561"/>
      <c r="U367" s="468"/>
      <c r="V367" s="470"/>
      <c r="W367" s="470"/>
      <c r="X367" s="470"/>
      <c r="Y367" s="470"/>
      <c r="Z367" s="471"/>
      <c r="AA367" s="468"/>
      <c r="AB367" s="470"/>
      <c r="AC367" s="470"/>
      <c r="AD367" s="470"/>
      <c r="AE367" s="470"/>
      <c r="AF367" s="471"/>
      <c r="AG367" s="468"/>
      <c r="AH367" s="470"/>
      <c r="AI367" s="470"/>
      <c r="AJ367" s="470"/>
      <c r="AK367" s="470"/>
      <c r="AL367" s="471"/>
      <c r="AM367" s="480"/>
      <c r="AN367" s="468"/>
      <c r="AO367" s="508"/>
      <c r="AP367" s="508"/>
      <c r="AQ367" s="498"/>
    </row>
    <row r="368" spans="1:44" x14ac:dyDescent="0.15">
      <c r="A368" s="492"/>
      <c r="B368" s="493"/>
      <c r="C368" s="366"/>
      <c r="D368" s="366"/>
      <c r="E368" s="250">
        <f>'（様式６）対象外リスト'!E45</f>
        <v>429.96400000000006</v>
      </c>
      <c r="F368" s="250">
        <f>'（様式６）対象外リスト'!F45</f>
        <v>429.96400000000006</v>
      </c>
      <c r="G368" s="250">
        <f>'（様式６）対象外リスト'!G45</f>
        <v>269.76179200000001</v>
      </c>
      <c r="H368" s="95"/>
      <c r="I368" s="504" t="s">
        <v>878</v>
      </c>
      <c r="J368" s="505"/>
      <c r="K368" s="250">
        <f>'（様式６）対象外リスト'!H45</f>
        <v>494.74099999999999</v>
      </c>
      <c r="L368" s="290"/>
      <c r="M368" s="290">
        <f>L368-K368</f>
        <v>-494.74099999999999</v>
      </c>
      <c r="N368" s="485"/>
      <c r="O368" s="458"/>
      <c r="P368" s="458"/>
      <c r="Q368" s="455"/>
      <c r="R368" s="455"/>
      <c r="S368" s="466"/>
      <c r="T368" s="452"/>
      <c r="U368" s="431"/>
      <c r="V368" s="472"/>
      <c r="W368" s="472"/>
      <c r="X368" s="472"/>
      <c r="Y368" s="472"/>
      <c r="Z368" s="473"/>
      <c r="AA368" s="431"/>
      <c r="AB368" s="472"/>
      <c r="AC368" s="472"/>
      <c r="AD368" s="472"/>
      <c r="AE368" s="472"/>
      <c r="AF368" s="473"/>
      <c r="AG368" s="431"/>
      <c r="AH368" s="472"/>
      <c r="AI368" s="472"/>
      <c r="AJ368" s="472"/>
      <c r="AK368" s="472"/>
      <c r="AL368" s="473"/>
      <c r="AM368" s="437"/>
      <c r="AN368" s="431"/>
      <c r="AO368" s="461"/>
      <c r="AP368" s="461"/>
      <c r="AQ368" s="449"/>
    </row>
    <row r="369" spans="1:43" ht="14.25" thickBot="1" x14ac:dyDescent="0.2">
      <c r="A369" s="494"/>
      <c r="B369" s="495"/>
      <c r="C369" s="367"/>
      <c r="D369" s="367"/>
      <c r="E369" s="253">
        <f>'（様式６）対象外リスト'!E46</f>
        <v>1.5760000000000001</v>
      </c>
      <c r="F369" s="253">
        <f>'（様式６）対象外リスト'!F46</f>
        <v>1.5760000000000001</v>
      </c>
      <c r="G369" s="253">
        <f>'（様式６）対象外リスト'!G46</f>
        <v>1.1120000000000001</v>
      </c>
      <c r="H369" s="114"/>
      <c r="I369" s="500" t="s">
        <v>879</v>
      </c>
      <c r="J369" s="501"/>
      <c r="K369" s="253">
        <f>'（様式６）対象外リスト'!H46</f>
        <v>1.5609999999999999</v>
      </c>
      <c r="L369" s="360"/>
      <c r="M369" s="361">
        <f>L369-K369</f>
        <v>-1.5609999999999999</v>
      </c>
      <c r="N369" s="486"/>
      <c r="O369" s="488"/>
      <c r="P369" s="488"/>
      <c r="Q369" s="456"/>
      <c r="R369" s="456"/>
      <c r="S369" s="507"/>
      <c r="T369" s="562"/>
      <c r="U369" s="469"/>
      <c r="V369" s="474"/>
      <c r="W369" s="474"/>
      <c r="X369" s="474"/>
      <c r="Y369" s="474"/>
      <c r="Z369" s="475"/>
      <c r="AA369" s="469"/>
      <c r="AB369" s="474"/>
      <c r="AC369" s="474"/>
      <c r="AD369" s="474"/>
      <c r="AE369" s="474"/>
      <c r="AF369" s="475"/>
      <c r="AG369" s="469"/>
      <c r="AH369" s="474"/>
      <c r="AI369" s="474"/>
      <c r="AJ369" s="474"/>
      <c r="AK369" s="474"/>
      <c r="AL369" s="475"/>
      <c r="AM369" s="481"/>
      <c r="AN369" s="469"/>
      <c r="AO369" s="509"/>
      <c r="AP369" s="509"/>
      <c r="AQ369" s="499"/>
    </row>
    <row r="370" spans="1:43" ht="14.25" thickTop="1" x14ac:dyDescent="0.15">
      <c r="A370" s="516" t="s">
        <v>5</v>
      </c>
      <c r="B370" s="517"/>
      <c r="C370" s="366"/>
      <c r="D370" s="366"/>
      <c r="E370" s="256">
        <f>E364+E367</f>
        <v>399685.864</v>
      </c>
      <c r="F370" s="256">
        <f t="shared" ref="F370:G370" si="15">F364+F367</f>
        <v>14970936.64975</v>
      </c>
      <c r="G370" s="256">
        <f t="shared" si="15"/>
        <v>14356847.23089</v>
      </c>
      <c r="H370" s="113"/>
      <c r="I370" s="496" t="s">
        <v>1</v>
      </c>
      <c r="J370" s="497"/>
      <c r="K370" s="256">
        <f>K364+K367</f>
        <v>276019.71900000004</v>
      </c>
      <c r="L370" s="256">
        <f t="shared" ref="L370" si="16">L364+L367</f>
        <v>101453.68900000001</v>
      </c>
      <c r="M370" s="256">
        <f>M364+M367</f>
        <v>-174566.03000000006</v>
      </c>
      <c r="N370" s="489"/>
      <c r="O370" s="457"/>
      <c r="P370" s="457"/>
      <c r="Q370" s="463"/>
      <c r="R370" s="463"/>
      <c r="S370" s="465"/>
      <c r="T370" s="451"/>
      <c r="U370" s="430"/>
      <c r="V370" s="476"/>
      <c r="W370" s="476"/>
      <c r="X370" s="476"/>
      <c r="Y370" s="476"/>
      <c r="Z370" s="477"/>
      <c r="AA370" s="430"/>
      <c r="AB370" s="476"/>
      <c r="AC370" s="476"/>
      <c r="AD370" s="476"/>
      <c r="AE370" s="476"/>
      <c r="AF370" s="477"/>
      <c r="AG370" s="430"/>
      <c r="AH370" s="476"/>
      <c r="AI370" s="476"/>
      <c r="AJ370" s="476"/>
      <c r="AK370" s="476"/>
      <c r="AL370" s="477"/>
      <c r="AM370" s="436"/>
      <c r="AN370" s="430"/>
      <c r="AO370" s="460"/>
      <c r="AP370" s="460"/>
      <c r="AQ370" s="448"/>
    </row>
    <row r="371" spans="1:43" x14ac:dyDescent="0.15">
      <c r="A371" s="492"/>
      <c r="B371" s="493"/>
      <c r="C371" s="366"/>
      <c r="D371" s="366"/>
      <c r="E371" s="250">
        <f>E365+E368</f>
        <v>232702.45200000002</v>
      </c>
      <c r="F371" s="250">
        <f t="shared" ref="F371:G371" si="17">F365+F368</f>
        <v>178720.3566279301</v>
      </c>
      <c r="G371" s="250">
        <f t="shared" si="17"/>
        <v>151467.16998429163</v>
      </c>
      <c r="H371" s="95"/>
      <c r="I371" s="504" t="s">
        <v>878</v>
      </c>
      <c r="J371" s="505"/>
      <c r="K371" s="250">
        <f>K365+K368</f>
        <v>146133.954</v>
      </c>
      <c r="L371" s="250">
        <f t="shared" ref="L371:M371" si="18">L365+L368</f>
        <v>166632.12900000002</v>
      </c>
      <c r="M371" s="250">
        <f t="shared" si="18"/>
        <v>20498.175000000003</v>
      </c>
      <c r="N371" s="485"/>
      <c r="O371" s="458"/>
      <c r="P371" s="458"/>
      <c r="Q371" s="455"/>
      <c r="R371" s="455"/>
      <c r="S371" s="466"/>
      <c r="T371" s="452"/>
      <c r="U371" s="431"/>
      <c r="V371" s="472"/>
      <c r="W371" s="472"/>
      <c r="X371" s="472"/>
      <c r="Y371" s="472"/>
      <c r="Z371" s="473"/>
      <c r="AA371" s="431"/>
      <c r="AB371" s="472"/>
      <c r="AC371" s="472"/>
      <c r="AD371" s="472"/>
      <c r="AE371" s="472"/>
      <c r="AF371" s="473"/>
      <c r="AG371" s="431"/>
      <c r="AH371" s="472"/>
      <c r="AI371" s="472"/>
      <c r="AJ371" s="472"/>
      <c r="AK371" s="472"/>
      <c r="AL371" s="473"/>
      <c r="AM371" s="437"/>
      <c r="AN371" s="431"/>
      <c r="AO371" s="461"/>
      <c r="AP371" s="461"/>
      <c r="AQ371" s="449"/>
    </row>
    <row r="372" spans="1:43" ht="14.25" thickBot="1" x14ac:dyDescent="0.2">
      <c r="A372" s="518"/>
      <c r="B372" s="519"/>
      <c r="C372" s="369"/>
      <c r="D372" s="369"/>
      <c r="E372" s="257">
        <f>E366+E369</f>
        <v>382.38400000000001</v>
      </c>
      <c r="F372" s="257">
        <f t="shared" ref="F372:G372" si="19">F366+F369</f>
        <v>382.38400000000001</v>
      </c>
      <c r="G372" s="257">
        <f t="shared" si="19"/>
        <v>345.11200000000002</v>
      </c>
      <c r="H372" s="115"/>
      <c r="I372" s="482" t="s">
        <v>879</v>
      </c>
      <c r="J372" s="483"/>
      <c r="K372" s="257">
        <f>K366+K369</f>
        <v>367.46199999999999</v>
      </c>
      <c r="L372" s="257">
        <f t="shared" ref="L372:M372" si="20">L366+L369</f>
        <v>365.22399999999999</v>
      </c>
      <c r="M372" s="257">
        <f t="shared" si="20"/>
        <v>-2.2380000000000209</v>
      </c>
      <c r="N372" s="490"/>
      <c r="O372" s="459"/>
      <c r="P372" s="459"/>
      <c r="Q372" s="464"/>
      <c r="R372" s="464"/>
      <c r="S372" s="467"/>
      <c r="T372" s="453"/>
      <c r="U372" s="432"/>
      <c r="V372" s="478"/>
      <c r="W372" s="478"/>
      <c r="X372" s="478"/>
      <c r="Y372" s="478"/>
      <c r="Z372" s="479"/>
      <c r="AA372" s="432"/>
      <c r="AB372" s="478"/>
      <c r="AC372" s="478"/>
      <c r="AD372" s="478"/>
      <c r="AE372" s="478"/>
      <c r="AF372" s="479"/>
      <c r="AG372" s="432"/>
      <c r="AH372" s="478"/>
      <c r="AI372" s="478"/>
      <c r="AJ372" s="478"/>
      <c r="AK372" s="478"/>
      <c r="AL372" s="479"/>
      <c r="AM372" s="438"/>
      <c r="AN372" s="432"/>
      <c r="AO372" s="462"/>
      <c r="AP372" s="462"/>
      <c r="AQ372" s="450"/>
    </row>
    <row r="373" spans="1:43" ht="17.850000000000001" customHeight="1" x14ac:dyDescent="0.15">
      <c r="A373" s="79" t="s">
        <v>70</v>
      </c>
      <c r="B373" s="372"/>
      <c r="C373" s="372"/>
      <c r="D373" s="372"/>
      <c r="E373" s="258"/>
      <c r="F373" s="259"/>
      <c r="G373" s="259"/>
      <c r="H373" s="33"/>
      <c r="I373" s="76"/>
      <c r="J373" s="76"/>
      <c r="K373" s="258"/>
      <c r="L373" s="184"/>
      <c r="M373" s="184"/>
      <c r="N373" s="335"/>
      <c r="O373" s="77"/>
      <c r="P373" s="77"/>
      <c r="Q373" s="78"/>
      <c r="R373" s="78"/>
      <c r="S373" s="8"/>
      <c r="T373" s="8"/>
      <c r="U373" s="72"/>
      <c r="V373" s="72"/>
      <c r="W373" s="72"/>
      <c r="X373" s="72"/>
      <c r="Y373" s="72"/>
      <c r="Z373" s="72"/>
      <c r="AA373" s="72"/>
      <c r="AB373" s="72"/>
      <c r="AC373" s="72"/>
      <c r="AD373" s="72"/>
      <c r="AE373" s="72"/>
      <c r="AF373" s="72"/>
      <c r="AG373" s="72"/>
      <c r="AH373" s="72"/>
      <c r="AI373" s="72"/>
      <c r="AJ373" s="72"/>
      <c r="AK373" s="72"/>
      <c r="AL373" s="72"/>
      <c r="AM373" s="72"/>
      <c r="AN373" s="72"/>
      <c r="AQ373" s="40"/>
    </row>
    <row r="374" spans="1:43" ht="18" customHeight="1" x14ac:dyDescent="0.15">
      <c r="A374" s="19" t="s">
        <v>67</v>
      </c>
      <c r="F374" s="260"/>
      <c r="G374" s="260"/>
      <c r="H374" s="39"/>
      <c r="I374" s="39"/>
      <c r="J374" s="39"/>
    </row>
    <row r="375" spans="1:43" ht="18" customHeight="1" x14ac:dyDescent="0.15">
      <c r="A375" s="20" t="s">
        <v>91</v>
      </c>
    </row>
    <row r="376" spans="1:43" ht="18" customHeight="1" x14ac:dyDescent="0.15">
      <c r="A376" s="42" t="s">
        <v>404</v>
      </c>
      <c r="B376" s="131"/>
      <c r="C376" s="40"/>
      <c r="D376" s="40"/>
    </row>
    <row r="377" spans="1:43" ht="18" customHeight="1" x14ac:dyDescent="0.15">
      <c r="A377" s="20" t="s">
        <v>390</v>
      </c>
      <c r="B377" s="131"/>
      <c r="C377" s="40"/>
      <c r="D377" s="40"/>
    </row>
    <row r="378" spans="1:43" ht="18" customHeight="1" x14ac:dyDescent="0.15">
      <c r="A378" s="19" t="s">
        <v>391</v>
      </c>
      <c r="B378" s="130"/>
      <c r="C378" s="19"/>
      <c r="D378" s="19"/>
      <c r="E378" s="258"/>
      <c r="F378" s="258"/>
      <c r="G378" s="258"/>
      <c r="H378" s="9"/>
      <c r="I378" s="9"/>
      <c r="J378" s="9"/>
      <c r="K378" s="258"/>
      <c r="L378" s="183"/>
      <c r="M378" s="183"/>
      <c r="N378" s="336"/>
      <c r="O378" s="9"/>
      <c r="P378" s="9"/>
      <c r="Q378" s="9"/>
      <c r="R378" s="9"/>
      <c r="S378" s="8"/>
      <c r="T378" s="8"/>
      <c r="U378" s="8"/>
      <c r="V378" s="8"/>
      <c r="W378" s="8"/>
      <c r="X378" s="8"/>
      <c r="Y378" s="8"/>
      <c r="Z378" s="8"/>
      <c r="AA378" s="8"/>
      <c r="AB378" s="8"/>
      <c r="AC378" s="8"/>
      <c r="AD378" s="8"/>
      <c r="AE378" s="8"/>
      <c r="AF378" s="8"/>
      <c r="AG378" s="8"/>
      <c r="AH378" s="8"/>
      <c r="AI378" s="8"/>
      <c r="AJ378" s="8"/>
      <c r="AK378" s="8"/>
      <c r="AL378" s="8"/>
      <c r="AM378" s="8"/>
      <c r="AN378" s="8"/>
    </row>
    <row r="379" spans="1:43" ht="18" customHeight="1" x14ac:dyDescent="0.15">
      <c r="A379" s="19" t="s">
        <v>392</v>
      </c>
      <c r="B379" s="130"/>
      <c r="C379" s="19"/>
      <c r="D379" s="19"/>
      <c r="E379" s="258"/>
      <c r="F379" s="258"/>
      <c r="G379" s="258"/>
      <c r="H379" s="9"/>
      <c r="I379" s="9"/>
      <c r="J379" s="9"/>
      <c r="K379" s="258"/>
      <c r="L379" s="183"/>
      <c r="M379" s="183"/>
      <c r="N379" s="336"/>
      <c r="O379" s="9"/>
      <c r="P379" s="9"/>
      <c r="Q379" s="9"/>
      <c r="R379" s="9"/>
      <c r="S379" s="8"/>
      <c r="T379" s="8"/>
      <c r="U379" s="8"/>
      <c r="V379" s="8"/>
      <c r="W379" s="8"/>
      <c r="X379" s="8"/>
      <c r="Y379" s="8"/>
      <c r="Z379" s="8"/>
      <c r="AA379" s="8"/>
      <c r="AB379" s="8"/>
      <c r="AC379" s="8"/>
      <c r="AD379" s="8"/>
      <c r="AE379" s="8"/>
      <c r="AF379" s="8"/>
      <c r="AG379" s="8"/>
      <c r="AH379" s="8"/>
      <c r="AI379" s="8"/>
      <c r="AJ379" s="8"/>
      <c r="AK379" s="8"/>
      <c r="AL379" s="8"/>
      <c r="AM379" s="8"/>
      <c r="AN379" s="8"/>
    </row>
    <row r="380" spans="1:43" ht="18" customHeight="1" x14ac:dyDescent="0.15">
      <c r="A380" s="19" t="s">
        <v>393</v>
      </c>
      <c r="B380" s="130"/>
      <c r="C380" s="19"/>
      <c r="D380" s="19"/>
    </row>
    <row r="381" spans="1:43" ht="18" customHeight="1" x14ac:dyDescent="0.15">
      <c r="A381" s="19" t="s">
        <v>394</v>
      </c>
      <c r="B381" s="132"/>
    </row>
    <row r="382" spans="1:43" ht="18" customHeight="1" x14ac:dyDescent="0.15">
      <c r="A382" s="19" t="s">
        <v>69</v>
      </c>
    </row>
    <row r="383" spans="1:43" ht="48" customHeight="1" x14ac:dyDescent="0.15">
      <c r="A383" s="550" t="s">
        <v>395</v>
      </c>
      <c r="B383" s="550"/>
      <c r="C383" s="550"/>
      <c r="D383" s="550"/>
      <c r="E383" s="550"/>
      <c r="F383" s="550"/>
      <c r="G383" s="550"/>
      <c r="H383" s="550"/>
      <c r="I383" s="550"/>
      <c r="J383" s="550"/>
      <c r="K383" s="550"/>
      <c r="L383" s="550"/>
      <c r="M383" s="550"/>
      <c r="N383" s="550"/>
      <c r="O383" s="550"/>
      <c r="P383" s="550"/>
      <c r="Q383" s="550"/>
      <c r="R383" s="550"/>
      <c r="S383" s="550"/>
      <c r="T383" s="550"/>
      <c r="U383" s="550"/>
      <c r="V383" s="550"/>
      <c r="W383" s="550"/>
      <c r="X383" s="550"/>
      <c r="Y383" s="550"/>
      <c r="Z383" s="550"/>
      <c r="AA383" s="550"/>
      <c r="AB383" s="550"/>
      <c r="AC383" s="550"/>
      <c r="AD383" s="550"/>
      <c r="AE383" s="550"/>
      <c r="AF383" s="550"/>
      <c r="AG383" s="550"/>
      <c r="AH383" s="550"/>
      <c r="AI383" s="550"/>
      <c r="AJ383" s="550"/>
      <c r="AK383" s="550"/>
      <c r="AL383" s="550"/>
      <c r="AM383" s="550"/>
      <c r="AN383" s="550"/>
      <c r="AO383" s="550"/>
      <c r="AP383" s="550"/>
      <c r="AQ383" s="550"/>
    </row>
    <row r="384" spans="1:43" x14ac:dyDescent="0.15">
      <c r="A384" s="2" t="s">
        <v>59</v>
      </c>
    </row>
    <row r="385" spans="1:15" ht="18" customHeight="1" x14ac:dyDescent="0.15">
      <c r="A385" s="2" t="s">
        <v>80</v>
      </c>
    </row>
    <row r="386" spans="1:15" ht="18" customHeight="1" x14ac:dyDescent="0.15">
      <c r="A386" s="2" t="s">
        <v>81</v>
      </c>
    </row>
    <row r="387" spans="1:15" ht="18" customHeight="1" x14ac:dyDescent="0.15">
      <c r="A387" s="2" t="s">
        <v>82</v>
      </c>
    </row>
    <row r="388" spans="1:15" ht="17.850000000000001" customHeight="1" x14ac:dyDescent="0.15">
      <c r="A388" s="18" t="s">
        <v>64</v>
      </c>
    </row>
    <row r="389" spans="1:15" x14ac:dyDescent="0.15">
      <c r="A389" s="19"/>
    </row>
    <row r="391" spans="1:15" hidden="1" x14ac:dyDescent="0.15">
      <c r="N391" s="11" t="s">
        <v>1140</v>
      </c>
      <c r="O391" s="270" t="s">
        <v>1141</v>
      </c>
    </row>
    <row r="392" spans="1:15" hidden="1" x14ac:dyDescent="0.15">
      <c r="B392" s="2" t="s">
        <v>1131</v>
      </c>
      <c r="C392" s="2">
        <f>COUNTIF($S$8:$S$363,"ｴﾈﾙｷﾞｰ対策特別会計ｴﾈﾙｷﾞｰ需給勘定")</f>
        <v>88</v>
      </c>
      <c r="M392" s="177" t="s">
        <v>1137</v>
      </c>
      <c r="N392" s="374">
        <f>COUNTIF($O$8:$O$363,M392)</f>
        <v>4</v>
      </c>
      <c r="O392" s="375">
        <f>+SUMIF($O$8:$O$363,M392,$N$8:$N$363)</f>
        <v>-9802.098</v>
      </c>
    </row>
    <row r="393" spans="1:15" hidden="1" x14ac:dyDescent="0.15">
      <c r="B393" s="2" t="s">
        <v>1132</v>
      </c>
      <c r="C393" s="2">
        <f>COUNTIF($S$8:$S$363,"ｴﾈﾙｷﾞｰ対策特別会計電源開発促進勘定")</f>
        <v>1</v>
      </c>
      <c r="M393" s="177" t="s">
        <v>1138</v>
      </c>
      <c r="N393" s="374">
        <f>COUNTIF($O$8:$O$363,M393)</f>
        <v>4</v>
      </c>
      <c r="O393" s="375">
        <f>+SUMIF($O$8:$O$363,M393,$N$8:$N$363)</f>
        <v>-190.86699999999999</v>
      </c>
    </row>
    <row r="394" spans="1:15" hidden="1" x14ac:dyDescent="0.15">
      <c r="B394" s="2" t="s">
        <v>1133</v>
      </c>
      <c r="C394" s="2">
        <f>+SUM(C392:C393)</f>
        <v>89</v>
      </c>
      <c r="M394" s="177" t="s">
        <v>1139</v>
      </c>
      <c r="N394" s="374">
        <f>COUNTIF($O$8:$O$363,M394)</f>
        <v>37</v>
      </c>
      <c r="O394" s="375">
        <f>+SUMIF($O$8:$O$363,M394,$N$8:$N$363)</f>
        <v>0</v>
      </c>
    </row>
    <row r="395" spans="1:15" hidden="1" x14ac:dyDescent="0.15">
      <c r="B395" s="2" t="s">
        <v>1136</v>
      </c>
      <c r="C395" s="2">
        <f>COUNTIF($S$8:$S$363,"一般会計")</f>
        <v>256</v>
      </c>
    </row>
    <row r="396" spans="1:15" hidden="1" x14ac:dyDescent="0.15">
      <c r="B396" s="2" t="s">
        <v>1135</v>
      </c>
      <c r="C396" s="2">
        <v>18</v>
      </c>
      <c r="O396" s="270"/>
    </row>
    <row r="397" spans="1:15" hidden="1" x14ac:dyDescent="0.15">
      <c r="B397" s="2" t="s">
        <v>1134</v>
      </c>
      <c r="C397" s="2">
        <f>+C395-C396</f>
        <v>238</v>
      </c>
      <c r="N397" s="337"/>
      <c r="O397" s="287"/>
    </row>
    <row r="398" spans="1:15" x14ac:dyDescent="0.15">
      <c r="N398" s="337"/>
      <c r="O398" s="287"/>
    </row>
    <row r="399" spans="1:15" x14ac:dyDescent="0.15">
      <c r="N399" s="337"/>
      <c r="O399" s="287"/>
    </row>
    <row r="406" spans="6:6" x14ac:dyDescent="0.15">
      <c r="F406" s="261"/>
    </row>
  </sheetData>
  <autoFilter ref="A7:XFC388">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s>
    <customSheetView guid="{BCB8B535-DF73-497C-BEF8-416435D7DA75}" scale="85" showPageBreaks="1" fitToPage="1" printArea="1" showAutoFilter="1" view="pageBreakPreview">
      <pane xSplit="4" ySplit="7" topLeftCell="E8" activePane="bottomRight" state="frozen"/>
      <selection pane="bottomRight" activeCell="E8" sqref="E8"/>
      <rowBreaks count="1" manualBreakCount="1">
        <brk id="245" max="43" man="1"/>
      </rowBreaks>
      <pageMargins left="0.39370078740157483" right="0.39370078740157483" top="0.78740157480314965" bottom="0.59055118110236227" header="0.51181102362204722" footer="0.39370078740157483"/>
      <printOptions horizontalCentered="1"/>
      <pageSetup paperSize="8" scale="40" fitToHeight="0" orientation="landscape" cellComments="asDisplayed" horizontalDpi="300" verticalDpi="300" r:id="rId1"/>
      <headerFooter alignWithMargins="0">
        <oddHeader>&amp;L&amp;28様式１&amp;R&amp;26別添１</oddHeader>
        <oddFooter>&amp;C&amp;P/&amp;N</oddFooter>
      </headerFooter>
      <autoFilter ref="A7:XFC387">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 guid="{648442B0-E1CC-4F63-B16B-8D5A1861A286}" scale="85" showPageBreaks="1" fitToPage="1" printArea="1" filter="1" showAutoFilter="1" view="pageBreakPreview">
      <pane xSplit="2" ySplit="7" topLeftCell="H324" activePane="bottomRight" state="frozen"/>
      <selection pane="bottomRight" activeCell="K7" sqref="K7"/>
      <rowBreaks count="2" manualBreakCount="2">
        <brk id="306" max="43" man="1"/>
        <brk id="355" max="43" man="1"/>
      </rowBreaks>
      <pageMargins left="0.39370078740157483" right="0.39370078740157483" top="0.78740157480314965" bottom="0.59055118110236227" header="0.51181102362204722" footer="0.39370078740157483"/>
      <printOptions horizontalCentered="1"/>
      <pageSetup paperSize="8" scale="41" fitToHeight="0" orientation="landscape" cellComments="asDisplayed" horizontalDpi="300" verticalDpi="300" r:id="rId2"/>
      <headerFooter alignWithMargins="0">
        <oddHeader>&amp;L&amp;28様式１&amp;R&amp;26別添１</oddHeader>
        <oddFooter>&amp;C&amp;P/&amp;N</oddFooter>
      </headerFooter>
      <autoFilter ref="A7:XFC387">
        <filterColumn colId="7">
          <customFilters>
            <customFilter operator="notEqual" val=" "/>
          </customFilters>
        </filterColumn>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 guid="{84D15A99-328A-4DCB-91DF-8792E6403B82}" scale="85" showPageBreaks="1" fitToPage="1" printArea="1" showAutoFilter="1" view="pageBreakPreview">
      <pane xSplit="2" ySplit="7" topLeftCell="C156" activePane="bottomRight" state="frozen"/>
      <selection pane="bottomRight" activeCell="J168" sqref="J168"/>
      <rowBreaks count="2" manualBreakCount="2">
        <brk id="306" max="43" man="1"/>
        <brk id="355" max="43" man="1"/>
      </rowBreaks>
      <pageMargins left="0.39370078740157483" right="0.39370078740157483" top="0.78740157480314965" bottom="0.59055118110236227" header="0.51181102362204722" footer="0.39370078740157483"/>
      <printOptions horizontalCentered="1"/>
      <pageSetup paperSize="8" scale="40" fitToHeight="0" orientation="landscape" cellComments="asDisplayed" horizontalDpi="300" verticalDpi="300" r:id="rId3"/>
      <headerFooter alignWithMargins="0">
        <oddHeader>&amp;L&amp;28様式１&amp;R&amp;26別添１</oddHeader>
        <oddFooter>&amp;C&amp;P/&amp;N</oddFooter>
      </headerFooter>
      <autoFilter ref="A7:XFC387">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 guid="{CDCA0AFE-2F9D-4000-AC80-90958B8E2BE3}" scale="85" showPageBreaks="1" fitToPage="1" printArea="1" filter="1" showAutoFilter="1" view="pageBreakPreview">
      <pane xSplit="4" ySplit="7" topLeftCell="F9" activePane="bottomRight" state="frozen"/>
      <selection pane="bottomRight" activeCell="J175" sqref="J175"/>
      <rowBreaks count="2" manualBreakCount="2">
        <brk id="306" max="43" man="1"/>
        <brk id="355" max="43" man="1"/>
      </rowBreaks>
      <pageMargins left="0.39370078740157483" right="0.39370078740157483" top="0.78740157480314965" bottom="0.59055118110236227" header="0.51181102362204722" footer="0.39370078740157483"/>
      <printOptions horizontalCentered="1"/>
      <pageSetup paperSize="8" scale="40" fitToHeight="0" orientation="landscape" cellComments="asDisplayed" horizontalDpi="300" verticalDpi="300" r:id="rId4"/>
      <headerFooter alignWithMargins="0">
        <oddHeader>&amp;L&amp;28様式１&amp;R&amp;26別添１</oddHeader>
        <oddFooter>&amp;C&amp;P/&amp;N</oddFooter>
      </headerFooter>
      <autoFilter ref="A7:XFC387">
        <filterColumn colId="14" showButton="0"/>
        <filterColumn colId="18">
          <filters>
            <filter val="一般会計"/>
          </filters>
        </filterColumn>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 guid="{E02261DA-A359-40B0-9882-81E0A79EDD3E}" scale="85" showPageBreaks="1" fitToPage="1" printArea="1" filter="1" showAutoFilter="1" view="pageBreakPreview">
      <pane xSplit="4" ySplit="7" topLeftCell="F131" activePane="bottomRight" state="frozen"/>
      <selection pane="bottomRight" activeCell="J167" sqref="J167"/>
      <rowBreaks count="2" manualBreakCount="2">
        <brk id="306" max="43" man="1"/>
        <brk id="355" max="43" man="1"/>
      </rowBreaks>
      <pageMargins left="0.39370078740157483" right="0.39370078740157483" top="0.78740157480314965" bottom="0.59055118110236227" header="0.51181102362204722" footer="0.39370078740157483"/>
      <printOptions horizontalCentered="1"/>
      <pageSetup paperSize="8" scale="40" fitToHeight="0" orientation="landscape" cellComments="asDisplayed" horizontalDpi="300" verticalDpi="300" r:id="rId5"/>
      <headerFooter alignWithMargins="0">
        <oddHeader>&amp;L&amp;28様式１&amp;R&amp;26別添１</oddHeader>
        <oddFooter>&amp;C&amp;P/&amp;N</oddFooter>
      </headerFooter>
      <autoFilter ref="A7:XFC387">
        <filterColumn colId="14" showButton="0"/>
        <filterColumn colId="18">
          <filters>
            <filter val="一般会計"/>
          </filters>
        </filterColumn>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 guid="{058567D5-9974-4A48-AF4E-6840CB2608EA}" scale="85" showPageBreaks="1" fitToPage="1" printArea="1" showAutoFilter="1" view="pageBreakPreview">
      <pane xSplit="4" ySplit="7" topLeftCell="E169" activePane="bottomRight" state="frozen"/>
      <selection pane="bottomRight" activeCell="L175" sqref="L175"/>
      <rowBreaks count="2" manualBreakCount="2">
        <brk id="306" max="43" man="1"/>
        <brk id="355" max="43" man="1"/>
      </rowBreaks>
      <pageMargins left="0.39370078740157483" right="0.39370078740157483" top="0.78740157480314965" bottom="0.59055118110236227" header="0.51181102362204722" footer="0.39370078740157483"/>
      <printOptions horizontalCentered="1"/>
      <pageSetup paperSize="8" scale="40" fitToHeight="0" orientation="landscape" cellComments="asDisplayed" horizontalDpi="300" verticalDpi="300" r:id="rId6"/>
      <headerFooter alignWithMargins="0">
        <oddHeader>&amp;L&amp;28様式１&amp;R&amp;26別添１</oddHeader>
        <oddFooter>&amp;C&amp;P/&amp;N</oddFooter>
      </headerFooter>
      <autoFilter ref="A7:XFC387">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 guid="{C50A46B4-A4CE-4238-A611-79431A9061C9}" scale="85" showPageBreaks="1" fitToPage="1" printArea="1" showAutoFilter="1" view="pageBreakPreview">
      <pane xSplit="2" ySplit="7" topLeftCell="C350" activePane="bottomRight" state="frozen"/>
      <selection pane="bottomRight" activeCell="J353" sqref="J353"/>
      <rowBreaks count="2" manualBreakCount="2">
        <brk id="306" max="43" man="1"/>
        <brk id="355" max="43" man="1"/>
      </rowBreaks>
      <pageMargins left="0.39370078740157483" right="0.39370078740157483" top="0.78740157480314965" bottom="0.59055118110236227" header="0.51181102362204722" footer="0.39370078740157483"/>
      <printOptions horizontalCentered="1"/>
      <pageSetup paperSize="8" scale="40" fitToHeight="0" orientation="landscape" cellComments="asDisplayed" horizontalDpi="300" verticalDpi="300" r:id="rId7"/>
      <headerFooter alignWithMargins="0">
        <oddHeader>&amp;L&amp;28様式１&amp;R&amp;26別添１</oddHeader>
        <oddFooter>&amp;C&amp;P/&amp;N</oddFooter>
      </headerFooter>
      <autoFilter ref="A7:XFC387">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 guid="{914DFE08-61BC-4788-9B0C-31694037FD5D}" scale="85" showPageBreaks="1" fitToPage="1" printArea="1" showAutoFilter="1" view="pageBreakPreview">
      <pane xSplit="2" ySplit="7" topLeftCell="C351" activePane="bottomRight" state="frozen"/>
      <selection pane="bottomRight" activeCell="I358" sqref="I358:I359"/>
      <rowBreaks count="2" manualBreakCount="2">
        <brk id="306" max="43" man="1"/>
        <brk id="355" max="43" man="1"/>
      </rowBreaks>
      <pageMargins left="0.39370078740157483" right="0.39370078740157483" top="0.78740157480314965" bottom="0.59055118110236227" header="0.51181102362204722" footer="0.39370078740157483"/>
      <printOptions horizontalCentered="1"/>
      <pageSetup paperSize="8" scale="40" fitToHeight="0" orientation="landscape" cellComments="asDisplayed" horizontalDpi="300" verticalDpi="300" r:id="rId8"/>
      <headerFooter alignWithMargins="0">
        <oddHeader>&amp;L&amp;28様式１&amp;R&amp;26別添１</oddHeader>
        <oddFooter>&amp;C&amp;P/&amp;N</oddFooter>
      </headerFooter>
      <autoFilter ref="A7:XFC387">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s>
  <mergeCells count="258">
    <mergeCell ref="AR5:AR7"/>
    <mergeCell ref="AR78:AR79"/>
    <mergeCell ref="AR133:AR134"/>
    <mergeCell ref="AR260:AR261"/>
    <mergeCell ref="AR359:AR360"/>
    <mergeCell ref="A383:AQ383"/>
    <mergeCell ref="I5:J5"/>
    <mergeCell ref="AQ5:AQ7"/>
    <mergeCell ref="J6:J7"/>
    <mergeCell ref="O6:P7"/>
    <mergeCell ref="T367:T369"/>
    <mergeCell ref="I368:J368"/>
    <mergeCell ref="S364:S366"/>
    <mergeCell ref="T364:T366"/>
    <mergeCell ref="Q370:Q372"/>
    <mergeCell ref="P367:P369"/>
    <mergeCell ref="I372:J372"/>
    <mergeCell ref="AG364:AL366"/>
    <mergeCell ref="AG367:AL369"/>
    <mergeCell ref="AG370:AL372"/>
    <mergeCell ref="AA364:AF366"/>
    <mergeCell ref="A370:B372"/>
    <mergeCell ref="I370:J370"/>
    <mergeCell ref="I371:J371"/>
    <mergeCell ref="A3:T3"/>
    <mergeCell ref="A5:A7"/>
    <mergeCell ref="B5:B7"/>
    <mergeCell ref="E5:E7"/>
    <mergeCell ref="F5:G5"/>
    <mergeCell ref="N6:N7"/>
    <mergeCell ref="C5:C7"/>
    <mergeCell ref="D5:D7"/>
    <mergeCell ref="R5:R7"/>
    <mergeCell ref="I6:I7"/>
    <mergeCell ref="F6:F7"/>
    <mergeCell ref="M5:M6"/>
    <mergeCell ref="Q5:Q7"/>
    <mergeCell ref="G6:G7"/>
    <mergeCell ref="S5:S7"/>
    <mergeCell ref="T5:T7"/>
    <mergeCell ref="AN4:AQ4"/>
    <mergeCell ref="A367:B369"/>
    <mergeCell ref="I364:J364"/>
    <mergeCell ref="AQ367:AQ369"/>
    <mergeCell ref="AO364:AO366"/>
    <mergeCell ref="AP364:AP366"/>
    <mergeCell ref="Q367:Q369"/>
    <mergeCell ref="I369:J369"/>
    <mergeCell ref="I367:J367"/>
    <mergeCell ref="I365:J365"/>
    <mergeCell ref="S367:S369"/>
    <mergeCell ref="AO367:AO369"/>
    <mergeCell ref="AP367:AP369"/>
    <mergeCell ref="O364:O366"/>
    <mergeCell ref="AQ364:AQ366"/>
    <mergeCell ref="AN5:AN7"/>
    <mergeCell ref="A11:A12"/>
    <mergeCell ref="B11:B12"/>
    <mergeCell ref="H5:H7"/>
    <mergeCell ref="P364:P366"/>
    <mergeCell ref="A364:B366"/>
    <mergeCell ref="R364:R366"/>
    <mergeCell ref="C11:C12"/>
    <mergeCell ref="D11:D12"/>
    <mergeCell ref="N367:N369"/>
    <mergeCell ref="O367:O369"/>
    <mergeCell ref="U364:Z366"/>
    <mergeCell ref="U7:Z7"/>
    <mergeCell ref="AA7:AF7"/>
    <mergeCell ref="AA367:AF369"/>
    <mergeCell ref="AA370:AF372"/>
    <mergeCell ref="P78:P79"/>
    <mergeCell ref="N370:N372"/>
    <mergeCell ref="P82:P83"/>
    <mergeCell ref="I366:J366"/>
    <mergeCell ref="Q364:Q366"/>
    <mergeCell ref="O370:O372"/>
    <mergeCell ref="Q88:Q89"/>
    <mergeCell ref="H78:H79"/>
    <mergeCell ref="I78:I79"/>
    <mergeCell ref="J78:J79"/>
    <mergeCell ref="O78:O79"/>
    <mergeCell ref="AO5:AO7"/>
    <mergeCell ref="H11:H12"/>
    <mergeCell ref="I11:I12"/>
    <mergeCell ref="J11:J12"/>
    <mergeCell ref="H18:H19"/>
    <mergeCell ref="I18:I19"/>
    <mergeCell ref="J18:J19"/>
    <mergeCell ref="H20:H21"/>
    <mergeCell ref="I20:I21"/>
    <mergeCell ref="J20:J21"/>
    <mergeCell ref="O20:O21"/>
    <mergeCell ref="P20:P21"/>
    <mergeCell ref="H82:H83"/>
    <mergeCell ref="I82:I83"/>
    <mergeCell ref="J82:J83"/>
    <mergeCell ref="O82:O83"/>
    <mergeCell ref="AP5:AP7"/>
    <mergeCell ref="AN364:AN366"/>
    <mergeCell ref="N5:P5"/>
    <mergeCell ref="AM364:AM366"/>
    <mergeCell ref="U5:AM6"/>
    <mergeCell ref="AG7:AL7"/>
    <mergeCell ref="AQ370:AQ372"/>
    <mergeCell ref="T370:T372"/>
    <mergeCell ref="R367:R369"/>
    <mergeCell ref="P370:P372"/>
    <mergeCell ref="AP370:AP372"/>
    <mergeCell ref="AO370:AO372"/>
    <mergeCell ref="R370:R372"/>
    <mergeCell ref="S370:S372"/>
    <mergeCell ref="AN367:AN369"/>
    <mergeCell ref="AN370:AN372"/>
    <mergeCell ref="U367:Z369"/>
    <mergeCell ref="U370:Z372"/>
    <mergeCell ref="AM367:AM369"/>
    <mergeCell ref="AM370:AM372"/>
    <mergeCell ref="O11:O12"/>
    <mergeCell ref="P11:P12"/>
    <mergeCell ref="O18:O19"/>
    <mergeCell ref="P18:P19"/>
    <mergeCell ref="A78:A79"/>
    <mergeCell ref="B78:B79"/>
    <mergeCell ref="C78:C79"/>
    <mergeCell ref="D78:D79"/>
    <mergeCell ref="C18:C19"/>
    <mergeCell ref="D18:D19"/>
    <mergeCell ref="A18:A19"/>
    <mergeCell ref="B18:B19"/>
    <mergeCell ref="A133:A134"/>
    <mergeCell ref="B133:B134"/>
    <mergeCell ref="C133:C134"/>
    <mergeCell ref="D133:D134"/>
    <mergeCell ref="B20:B21"/>
    <mergeCell ref="C20:C21"/>
    <mergeCell ref="D20:D21"/>
    <mergeCell ref="A82:A83"/>
    <mergeCell ref="B82:B83"/>
    <mergeCell ref="C82:C83"/>
    <mergeCell ref="A20:A21"/>
    <mergeCell ref="A202:A203"/>
    <mergeCell ref="B202:B203"/>
    <mergeCell ref="C202:C203"/>
    <mergeCell ref="D202:D203"/>
    <mergeCell ref="D82:D83"/>
    <mergeCell ref="A88:A89"/>
    <mergeCell ref="B88:B89"/>
    <mergeCell ref="C88:C89"/>
    <mergeCell ref="D88:D89"/>
    <mergeCell ref="A254:A255"/>
    <mergeCell ref="B254:B255"/>
    <mergeCell ref="C254:C255"/>
    <mergeCell ref="D254:D255"/>
    <mergeCell ref="A206:A207"/>
    <mergeCell ref="B206:B207"/>
    <mergeCell ref="C206:C207"/>
    <mergeCell ref="D206:D207"/>
    <mergeCell ref="A217:A218"/>
    <mergeCell ref="B217:B218"/>
    <mergeCell ref="D217:D218"/>
    <mergeCell ref="B238:B239"/>
    <mergeCell ref="C238:C239"/>
    <mergeCell ref="D238:D239"/>
    <mergeCell ref="AR202:AR203"/>
    <mergeCell ref="AR206:AR207"/>
    <mergeCell ref="AR238:AR239"/>
    <mergeCell ref="AR354:AR355"/>
    <mergeCell ref="A359:A360"/>
    <mergeCell ref="B359:B360"/>
    <mergeCell ref="C359:C360"/>
    <mergeCell ref="D359:D360"/>
    <mergeCell ref="A273:A275"/>
    <mergeCell ref="B273:B275"/>
    <mergeCell ref="D273:D275"/>
    <mergeCell ref="A354:A355"/>
    <mergeCell ref="B354:B355"/>
    <mergeCell ref="C354:C355"/>
    <mergeCell ref="D354:D355"/>
    <mergeCell ref="A260:A261"/>
    <mergeCell ref="B260:B261"/>
    <mergeCell ref="C260:C261"/>
    <mergeCell ref="D260:D261"/>
    <mergeCell ref="A268:A269"/>
    <mergeCell ref="B268:B269"/>
    <mergeCell ref="C268:C269"/>
    <mergeCell ref="D268:D269"/>
    <mergeCell ref="A238:A239"/>
    <mergeCell ref="H88:H89"/>
    <mergeCell ref="I88:I89"/>
    <mergeCell ref="J88:J89"/>
    <mergeCell ref="O88:O89"/>
    <mergeCell ref="P88:P89"/>
    <mergeCell ref="H133:H134"/>
    <mergeCell ref="I133:I134"/>
    <mergeCell ref="J133:J134"/>
    <mergeCell ref="O133:O134"/>
    <mergeCell ref="P133:P134"/>
    <mergeCell ref="H202:H203"/>
    <mergeCell ref="I202:I203"/>
    <mergeCell ref="J202:J203"/>
    <mergeCell ref="O202:O203"/>
    <mergeCell ref="P202:P203"/>
    <mergeCell ref="H206:H207"/>
    <mergeCell ref="I206:I207"/>
    <mergeCell ref="J206:J207"/>
    <mergeCell ref="O206:O207"/>
    <mergeCell ref="P206:P207"/>
    <mergeCell ref="H217:H218"/>
    <mergeCell ref="I217:I218"/>
    <mergeCell ref="J217:J218"/>
    <mergeCell ref="O217:O218"/>
    <mergeCell ref="P217:P218"/>
    <mergeCell ref="H238:H239"/>
    <mergeCell ref="I238:I239"/>
    <mergeCell ref="J238:J239"/>
    <mergeCell ref="O238:O239"/>
    <mergeCell ref="P238:P239"/>
    <mergeCell ref="H254:H255"/>
    <mergeCell ref="I254:I255"/>
    <mergeCell ref="J254:J255"/>
    <mergeCell ref="O254:O255"/>
    <mergeCell ref="P254:P255"/>
    <mergeCell ref="H260:H261"/>
    <mergeCell ref="I260:I261"/>
    <mergeCell ref="J260:J261"/>
    <mergeCell ref="O260:O261"/>
    <mergeCell ref="P260:P261"/>
    <mergeCell ref="H268:H269"/>
    <mergeCell ref="I268:I269"/>
    <mergeCell ref="J268:J269"/>
    <mergeCell ref="O268:O269"/>
    <mergeCell ref="P268:P269"/>
    <mergeCell ref="H359:H360"/>
    <mergeCell ref="I359:I360"/>
    <mergeCell ref="J359:J360"/>
    <mergeCell ref="O359:O360"/>
    <mergeCell ref="P359:P360"/>
    <mergeCell ref="H273:H275"/>
    <mergeCell ref="I273:I275"/>
    <mergeCell ref="J273:J275"/>
    <mergeCell ref="O273:O275"/>
    <mergeCell ref="P273:P275"/>
    <mergeCell ref="H354:H355"/>
    <mergeCell ref="I354:I355"/>
    <mergeCell ref="J354:J355"/>
    <mergeCell ref="O354:O355"/>
    <mergeCell ref="P354:P355"/>
    <mergeCell ref="A357:A358"/>
    <mergeCell ref="B357:B358"/>
    <mergeCell ref="C357:C358"/>
    <mergeCell ref="O357:O358"/>
    <mergeCell ref="P357:P358"/>
    <mergeCell ref="AN357:AN358"/>
    <mergeCell ref="I357:I358"/>
    <mergeCell ref="J357:J358"/>
    <mergeCell ref="H357:H358"/>
    <mergeCell ref="D357:D358"/>
  </mergeCells>
  <phoneticPr fontId="5"/>
  <dataValidations count="12">
    <dataValidation type="list" allowBlank="1" showInputMessage="1" showErrorMessage="1" sqref="I8">
      <formula1>"廃止,事業全体の抜本的改善,事業内容の改善,現状通り"</formula1>
    </dataValidation>
    <dataValidation type="list" allowBlank="1" showInputMessage="1" showErrorMessage="1" sqref="AN8">
      <formula1>"前年度新規,最終実施年度 ,その他"</formula1>
    </dataValidation>
    <dataValidation type="list" allowBlank="1" showInputMessage="1" showErrorMessage="1" sqref="AN108 AN364:AN372 AN120 AN169 AN215 AN285 AN295 AN307 AN322 AN353">
      <formula1>"前年度新規,最終実施年度 ,行革推進会議,継続の是非,その他,平成２８年度対象,平成２９年度対象,平成３０年度対象,令和元年度対象"</formula1>
    </dataValidation>
    <dataValidation type="list" allowBlank="1" showInputMessage="1" showErrorMessage="1" sqref="AB108 AH108 V108 AB120 AH120 V120 AB169 AH169 V169 AB215 AH215 V215 AB285 AH285 V285 AB295 AH295 V295 AB307 AH307 V307 AB322 AH322 V322 AB353 AH353 V353">
      <formula1>"新30,新31"</formula1>
    </dataValidation>
    <dataValidation type="whole" allowBlank="1" showInputMessage="1" showErrorMessage="1" sqref="Z109:Z119 Z286:Z294 Z323:Z352 AL296:AL306 AL323:AL352 AL109:AL119 AF109:AF119 AL216:AL284 AF216:AF284 Z216:Z284 Z296:Z306 AF286:AF294 AF308:AF321 AL308:AL321 Z308:Z321 AF323:AF352 AL286:AL294 AF296:AF306 AL354:AL363 AF121:AF168 Z121:Z168 AL121:AL168 Z170:Z214 AF170:AF214 AL170:AL214 Z354:Z363 AF354:AF363 AF9:AF107 AL9:AL107 Z9:Z107">
      <formula1>0</formula1>
      <formula2>99</formula2>
    </dataValidation>
    <dataValidation type="whole" allowBlank="1" showInputMessage="1" showErrorMessage="1" sqref="AA3:AB3">
      <formula1>0</formula1>
      <formula2>9999</formula2>
    </dataValidation>
    <dataValidation type="list" allowBlank="1" showInputMessage="1" showErrorMessage="1" sqref="AN308:AN321 AN323:AN352 AN9:AN107 AN121:AN168 AN286:AN294 AN296:AN306 AN109:AN119 AN170:AN214 AN216:AN284 AN354:AN357 AN359:AN363">
      <formula1>"前年度新規,最終実施年度 ,行革推進会議,継続の是非,その他,平成２９年度対象,平成３０年度対象,令和元年度対象,令和２年度対象"</formula1>
    </dataValidation>
    <dataValidation type="list" allowBlank="1" showInputMessage="1" showErrorMessage="1" sqref="AA109:AA119 U286:U294 U296:U306 U308:U321 U109:U119 AG109:AG119 U323:U352 AG216:AG284 AA216:AA284 U216:U284 AG286:AG294 AG308:AG321 AA296:AA306 AA308:AA321 U9:U107 AA286:AA294 AG296:AG306 AG323:AG352 U354:U363 U121:U168 AG121:AG168 AA121:AA168 AA170:AA214 AG170:AG214 U170:U214 AA354:AA363 AG354:AG363 AG9:AG107 AA9:AA107 AA323:AA352">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B109:AB119 V286:V294 V308:V321 V296:V306 AH109:AH119 V109:V119 V323:V352 AH216:AH284 AB216:AB284 AH286:AH294 V216:V284 AB296:AB306 AH308:AH321 AB308:AB321 V9:V107 AB286:AB294 AH296:AH306 AH323:AH352 AH354:AH363 V121:V168 AB121:AB168 AH121:AH168 AB170:AB214 V170:V214 AH170:AH214 AB354:AB363 V354:V363 AH9:AH107 AB9:AB107 AB323:AB352">
      <formula1>"新02,新03"</formula1>
    </dataValidation>
    <dataValidation type="list" allowBlank="1" showInputMessage="1" showErrorMessage="1" sqref="I276:I351 I9:I11 I13:I18 I20 I219:I238 I80:I82 I84:I88 I90:I133 I361:I363 I135:I202 I208:I217 I204:I206 I240:I254 I256:I260 I262:I268 I270:I273 I353:I354 I22:I78 I356:I357 I359">
      <formula1>"廃止,事業全体の抜本的な改善,事業内容の一部改善,終了予定,現状通り"</formula1>
    </dataValidation>
    <dataValidation type="list" allowBlank="1" showInputMessage="1" showErrorMessage="1" sqref="AO8:AQ363">
      <formula1>"○, 　,"</formula1>
    </dataValidation>
    <dataValidation type="list" allowBlank="1" showInputMessage="1" showErrorMessage="1" sqref="O9:O11 O13:O18 O20 O22:O78 O80:O82 O84:O88 O356:O357 O361:O363 O208:O217 O90:O133 O276:O354 O219:O238 O359 O240:O254 O256:O260 O262:O268 O270:O273 O135:O202 O204:O206">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35" fitToHeight="0" orientation="landscape" cellComments="asDisplayed" horizontalDpi="300" verticalDpi="300" r:id="rId9"/>
  <headerFooter alignWithMargins="0">
    <oddHeader>&amp;L&amp;28様式１&amp;R&amp;26別添１</oddHeader>
    <oddFooter>&amp;C&amp;P/&amp;N</oddFooter>
  </headerFooter>
  <rowBreaks count="1" manualBreakCount="1">
    <brk id="245" max="4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E50"/>
  <sheetViews>
    <sheetView view="pageBreakPreview" zoomScale="85" zoomScaleNormal="100" zoomScaleSheetLayoutView="85" zoomScalePageLayoutView="80" workbookViewId="0">
      <pane xSplit="2" ySplit="7" topLeftCell="C8" activePane="bottomRight" state="frozen"/>
      <selection pane="topRight" activeCell="C1" sqref="C1"/>
      <selection pane="bottomLeft" activeCell="A8" sqref="A8"/>
      <selection pane="bottomRight" activeCell="A4" sqref="A4"/>
    </sheetView>
  </sheetViews>
  <sheetFormatPr defaultColWidth="9" defaultRowHeight="13.5" x14ac:dyDescent="0.15"/>
  <cols>
    <col min="1" max="1" width="6.625" style="2" customWidth="1"/>
    <col min="2" max="2" width="54.375" style="2" customWidth="1"/>
    <col min="3" max="3" width="12.125" style="244" customWidth="1"/>
    <col min="4" max="4" width="40.875" style="2" customWidth="1"/>
    <col min="5" max="5" width="15" style="172" customWidth="1"/>
    <col min="6" max="6" width="25.875" style="2" customWidth="1"/>
    <col min="7" max="7" width="17.875" style="2" customWidth="1"/>
    <col min="8" max="8" width="16.875" style="2" customWidth="1"/>
    <col min="9" max="9" width="34.5" style="230" customWidth="1"/>
    <col min="10" max="10" width="6.625" style="2" customWidth="1"/>
    <col min="11" max="11" width="4.625" style="2" customWidth="1"/>
    <col min="12" max="12" width="2.625" style="2" customWidth="1"/>
    <col min="13" max="13" width="6.5" style="2" bestFit="1" customWidth="1"/>
    <col min="14" max="15" width="2.625" style="2" customWidth="1"/>
    <col min="16" max="16" width="6.625" style="2" customWidth="1"/>
    <col min="17" max="17" width="4.625" style="2" customWidth="1"/>
    <col min="18" max="18" width="2.625" style="2" customWidth="1"/>
    <col min="19" max="19" width="4.625" style="2" customWidth="1"/>
    <col min="20" max="21" width="2.625" style="2" customWidth="1"/>
    <col min="22" max="22" width="6.625" style="2" customWidth="1"/>
    <col min="23" max="23" width="4.625" style="2" customWidth="1"/>
    <col min="24" max="24" width="2.625" style="2" customWidth="1"/>
    <col min="25" max="25" width="4.625" style="2" customWidth="1"/>
    <col min="26" max="27" width="2.625" style="2" customWidth="1"/>
    <col min="28" max="28" width="12.875" style="2" customWidth="1"/>
    <col min="29" max="30" width="4.875" style="2" customWidth="1"/>
    <col min="31" max="31" width="5.375" style="2" customWidth="1"/>
    <col min="32" max="32" width="10.875" style="2" customWidth="1"/>
    <col min="33" max="16384" width="9" style="2"/>
  </cols>
  <sheetData>
    <row r="1" spans="1:31" ht="21" x14ac:dyDescent="0.2">
      <c r="A1" s="23" t="s">
        <v>396</v>
      </c>
    </row>
    <row r="2" spans="1:31" ht="13.35" customHeight="1" x14ac:dyDescent="0.15"/>
    <row r="3" spans="1:31" ht="18.75" x14ac:dyDescent="0.2">
      <c r="A3" s="15" t="str">
        <f>'（様式１）反映状況調'!A2</f>
        <v>環境省</v>
      </c>
    </row>
    <row r="4" spans="1:31" ht="23.1" customHeight="1" thickBot="1" x14ac:dyDescent="0.2">
      <c r="A4" s="170"/>
      <c r="B4" s="3"/>
      <c r="C4" s="246"/>
      <c r="D4" s="1"/>
      <c r="E4" s="174"/>
      <c r="F4" s="1"/>
      <c r="G4" s="1"/>
      <c r="H4" s="12"/>
      <c r="I4" s="231"/>
      <c r="J4" s="491" t="s">
        <v>31</v>
      </c>
      <c r="K4" s="491"/>
      <c r="L4" s="491"/>
      <c r="M4" s="491"/>
      <c r="N4" s="491"/>
      <c r="O4" s="491"/>
      <c r="P4" s="491"/>
      <c r="Q4" s="491"/>
      <c r="R4" s="491"/>
      <c r="S4" s="491"/>
      <c r="T4" s="491"/>
      <c r="U4" s="491"/>
      <c r="V4" s="491"/>
      <c r="W4" s="491"/>
      <c r="X4" s="491"/>
      <c r="Y4" s="491"/>
      <c r="Z4" s="491"/>
      <c r="AA4" s="491"/>
      <c r="AB4" s="491"/>
      <c r="AC4" s="491"/>
      <c r="AD4" s="491"/>
      <c r="AE4" s="589"/>
    </row>
    <row r="5" spans="1:31" ht="20.100000000000001" customHeight="1" x14ac:dyDescent="0.15">
      <c r="A5" s="568" t="s">
        <v>27</v>
      </c>
      <c r="B5" s="537" t="s">
        <v>30</v>
      </c>
      <c r="C5" s="571" t="s">
        <v>397</v>
      </c>
      <c r="D5" s="427" t="s">
        <v>51</v>
      </c>
      <c r="E5" s="575" t="s">
        <v>398</v>
      </c>
      <c r="F5" s="537" t="s">
        <v>0</v>
      </c>
      <c r="G5" s="537" t="s">
        <v>22</v>
      </c>
      <c r="H5" s="537" t="s">
        <v>6</v>
      </c>
      <c r="I5" s="580" t="s">
        <v>7</v>
      </c>
      <c r="J5" s="594" t="s">
        <v>399</v>
      </c>
      <c r="K5" s="595"/>
      <c r="L5" s="595"/>
      <c r="M5" s="595"/>
      <c r="N5" s="595"/>
      <c r="O5" s="595"/>
      <c r="P5" s="595"/>
      <c r="Q5" s="595"/>
      <c r="R5" s="595"/>
      <c r="S5" s="595"/>
      <c r="T5" s="595"/>
      <c r="U5" s="595"/>
      <c r="V5" s="595"/>
      <c r="W5" s="595"/>
      <c r="X5" s="595"/>
      <c r="Y5" s="595"/>
      <c r="Z5" s="595"/>
      <c r="AA5" s="595"/>
      <c r="AB5" s="596"/>
      <c r="AC5" s="427" t="s">
        <v>73</v>
      </c>
      <c r="AD5" s="427" t="s">
        <v>74</v>
      </c>
      <c r="AE5" s="553" t="s">
        <v>65</v>
      </c>
    </row>
    <row r="6" spans="1:31" ht="20.100000000000001" customHeight="1" x14ac:dyDescent="0.15">
      <c r="A6" s="569"/>
      <c r="B6" s="545"/>
      <c r="C6" s="572"/>
      <c r="D6" s="574"/>
      <c r="E6" s="576"/>
      <c r="F6" s="545"/>
      <c r="G6" s="566"/>
      <c r="H6" s="578"/>
      <c r="I6" s="566"/>
      <c r="J6" s="597"/>
      <c r="K6" s="598"/>
      <c r="L6" s="598"/>
      <c r="M6" s="598"/>
      <c r="N6" s="598"/>
      <c r="O6" s="598"/>
      <c r="P6" s="598"/>
      <c r="Q6" s="598"/>
      <c r="R6" s="598"/>
      <c r="S6" s="598"/>
      <c r="T6" s="598"/>
      <c r="U6" s="598"/>
      <c r="V6" s="598"/>
      <c r="W6" s="598"/>
      <c r="X6" s="598"/>
      <c r="Y6" s="598"/>
      <c r="Z6" s="598"/>
      <c r="AA6" s="598"/>
      <c r="AB6" s="599"/>
      <c r="AC6" s="592"/>
      <c r="AD6" s="592"/>
      <c r="AE6" s="590"/>
    </row>
    <row r="7" spans="1:31" ht="20.100000000000001" customHeight="1" thickBot="1" x14ac:dyDescent="0.2">
      <c r="A7" s="570"/>
      <c r="B7" s="546"/>
      <c r="C7" s="573"/>
      <c r="D7" s="533"/>
      <c r="E7" s="577"/>
      <c r="F7" s="546"/>
      <c r="G7" s="567"/>
      <c r="H7" s="579"/>
      <c r="I7" s="567"/>
      <c r="J7" s="600" t="s">
        <v>95</v>
      </c>
      <c r="K7" s="601"/>
      <c r="L7" s="601"/>
      <c r="M7" s="601"/>
      <c r="N7" s="601"/>
      <c r="O7" s="602"/>
      <c r="P7" s="600" t="s">
        <v>96</v>
      </c>
      <c r="Q7" s="601"/>
      <c r="R7" s="601"/>
      <c r="S7" s="601"/>
      <c r="T7" s="601"/>
      <c r="U7" s="602"/>
      <c r="V7" s="600" t="s">
        <v>97</v>
      </c>
      <c r="W7" s="601"/>
      <c r="X7" s="601"/>
      <c r="Y7" s="601"/>
      <c r="Z7" s="601"/>
      <c r="AA7" s="602"/>
      <c r="AB7" s="155" t="s">
        <v>94</v>
      </c>
      <c r="AC7" s="593"/>
      <c r="AD7" s="593"/>
      <c r="AE7" s="591"/>
    </row>
    <row r="8" spans="1:31" ht="24.6" customHeight="1" x14ac:dyDescent="0.15">
      <c r="A8" s="83"/>
      <c r="B8" s="84" t="s">
        <v>911</v>
      </c>
      <c r="C8" s="248"/>
      <c r="D8" s="86"/>
      <c r="E8" s="175"/>
      <c r="F8" s="85"/>
      <c r="G8" s="85"/>
      <c r="H8" s="85"/>
      <c r="I8" s="232"/>
      <c r="J8" s="73"/>
      <c r="K8" s="73"/>
      <c r="L8" s="73"/>
      <c r="M8" s="73"/>
      <c r="N8" s="73"/>
      <c r="O8" s="73"/>
      <c r="P8" s="73"/>
      <c r="Q8" s="73"/>
      <c r="R8" s="73"/>
      <c r="S8" s="73"/>
      <c r="T8" s="73"/>
      <c r="U8" s="73"/>
      <c r="V8" s="73"/>
      <c r="W8" s="73"/>
      <c r="X8" s="73"/>
      <c r="Y8" s="73"/>
      <c r="Z8" s="73"/>
      <c r="AA8" s="73"/>
      <c r="AB8" s="73"/>
      <c r="AC8" s="116"/>
      <c r="AD8" s="85"/>
      <c r="AE8" s="88"/>
    </row>
    <row r="9" spans="1:31" ht="22.5" x14ac:dyDescent="0.15">
      <c r="A9" s="203">
        <v>1</v>
      </c>
      <c r="B9" s="193" t="s">
        <v>904</v>
      </c>
      <c r="C9" s="249">
        <v>500</v>
      </c>
      <c r="D9" s="93" t="s">
        <v>1143</v>
      </c>
      <c r="E9" s="315">
        <v>500</v>
      </c>
      <c r="F9" s="186"/>
      <c r="G9" s="185" t="s">
        <v>479</v>
      </c>
      <c r="H9" s="206" t="s">
        <v>433</v>
      </c>
      <c r="I9" s="233" t="s">
        <v>436</v>
      </c>
      <c r="J9" s="206" t="s">
        <v>901</v>
      </c>
      <c r="K9" s="165" t="s">
        <v>400</v>
      </c>
      <c r="L9" s="166" t="s">
        <v>882</v>
      </c>
      <c r="M9" s="167">
        <v>1</v>
      </c>
      <c r="N9" s="166" t="s">
        <v>380</v>
      </c>
      <c r="O9" s="168"/>
      <c r="P9" s="206"/>
      <c r="Q9" s="165"/>
      <c r="R9" s="166" t="s">
        <v>93</v>
      </c>
      <c r="S9" s="167"/>
      <c r="T9" s="166" t="s">
        <v>93</v>
      </c>
      <c r="U9" s="168"/>
      <c r="V9" s="206"/>
      <c r="W9" s="165"/>
      <c r="X9" s="166" t="s">
        <v>93</v>
      </c>
      <c r="Y9" s="167"/>
      <c r="Z9" s="166" t="s">
        <v>93</v>
      </c>
      <c r="AA9" s="168"/>
      <c r="AB9" s="191"/>
      <c r="AC9" s="189" t="s">
        <v>66</v>
      </c>
      <c r="AD9" s="189" t="s">
        <v>66</v>
      </c>
      <c r="AE9" s="190"/>
    </row>
    <row r="10" spans="1:31" ht="22.5" x14ac:dyDescent="0.15">
      <c r="A10" s="203">
        <v>2</v>
      </c>
      <c r="B10" s="193" t="s">
        <v>905</v>
      </c>
      <c r="C10" s="249">
        <v>800</v>
      </c>
      <c r="D10" s="93" t="s">
        <v>1143</v>
      </c>
      <c r="E10" s="315">
        <v>800</v>
      </c>
      <c r="F10" s="186"/>
      <c r="G10" s="186" t="s">
        <v>912</v>
      </c>
      <c r="H10" s="156" t="s">
        <v>433</v>
      </c>
      <c r="I10" s="234" t="s">
        <v>436</v>
      </c>
      <c r="J10" s="156" t="s">
        <v>901</v>
      </c>
      <c r="K10" s="165" t="s">
        <v>400</v>
      </c>
      <c r="L10" s="166" t="s">
        <v>882</v>
      </c>
      <c r="M10" s="167">
        <v>2</v>
      </c>
      <c r="N10" s="166" t="s">
        <v>93</v>
      </c>
      <c r="O10" s="168"/>
      <c r="P10" s="156"/>
      <c r="Q10" s="165"/>
      <c r="R10" s="166" t="s">
        <v>93</v>
      </c>
      <c r="S10" s="167"/>
      <c r="T10" s="166" t="s">
        <v>93</v>
      </c>
      <c r="U10" s="168"/>
      <c r="V10" s="156"/>
      <c r="W10" s="165"/>
      <c r="X10" s="166" t="s">
        <v>93</v>
      </c>
      <c r="Y10" s="167"/>
      <c r="Z10" s="166" t="s">
        <v>93</v>
      </c>
      <c r="AA10" s="168"/>
      <c r="AB10" s="192"/>
      <c r="AC10" s="189" t="s">
        <v>66</v>
      </c>
      <c r="AD10" s="189"/>
      <c r="AE10" s="190"/>
    </row>
    <row r="11" spans="1:31" ht="22.5" x14ac:dyDescent="0.15">
      <c r="A11" s="203">
        <v>3</v>
      </c>
      <c r="B11" s="283" t="s">
        <v>1123</v>
      </c>
      <c r="C11" s="266">
        <v>6550</v>
      </c>
      <c r="D11" s="288" t="s">
        <v>1143</v>
      </c>
      <c r="E11" s="316">
        <v>6550</v>
      </c>
      <c r="F11" s="208"/>
      <c r="G11" s="185" t="s">
        <v>451</v>
      </c>
      <c r="H11" s="206" t="s">
        <v>433</v>
      </c>
      <c r="I11" s="233" t="s">
        <v>436</v>
      </c>
      <c r="J11" s="156" t="s">
        <v>901</v>
      </c>
      <c r="K11" s="165" t="s">
        <v>400</v>
      </c>
      <c r="L11" s="166" t="s">
        <v>882</v>
      </c>
      <c r="M11" s="167">
        <v>5</v>
      </c>
      <c r="N11" s="166" t="s">
        <v>93</v>
      </c>
      <c r="O11" s="168"/>
      <c r="P11" s="156"/>
      <c r="Q11" s="165"/>
      <c r="R11" s="166" t="s">
        <v>93</v>
      </c>
      <c r="S11" s="167"/>
      <c r="T11" s="166" t="s">
        <v>93</v>
      </c>
      <c r="U11" s="168"/>
      <c r="V11" s="156"/>
      <c r="W11" s="165"/>
      <c r="X11" s="166" t="s">
        <v>93</v>
      </c>
      <c r="Y11" s="167"/>
      <c r="Z11" s="166" t="s">
        <v>93</v>
      </c>
      <c r="AA11" s="168"/>
      <c r="AB11" s="207"/>
      <c r="AC11" s="189"/>
      <c r="AD11" s="189" t="s">
        <v>66</v>
      </c>
      <c r="AE11" s="190"/>
    </row>
    <row r="12" spans="1:31" ht="26.25" customHeight="1" x14ac:dyDescent="0.15">
      <c r="A12" s="203">
        <v>4</v>
      </c>
      <c r="B12" s="193" t="s">
        <v>906</v>
      </c>
      <c r="C12" s="249">
        <v>4000</v>
      </c>
      <c r="D12" s="93" t="s">
        <v>882</v>
      </c>
      <c r="E12" s="315">
        <v>4000</v>
      </c>
      <c r="F12" s="186"/>
      <c r="G12" s="186" t="s">
        <v>451</v>
      </c>
      <c r="H12" s="156" t="s">
        <v>433</v>
      </c>
      <c r="I12" s="234" t="s">
        <v>436</v>
      </c>
      <c r="J12" s="156" t="s">
        <v>901</v>
      </c>
      <c r="K12" s="165" t="s">
        <v>400</v>
      </c>
      <c r="L12" s="166" t="s">
        <v>882</v>
      </c>
      <c r="M12" s="167">
        <v>6</v>
      </c>
      <c r="N12" s="166" t="s">
        <v>93</v>
      </c>
      <c r="O12" s="168"/>
      <c r="P12" s="156"/>
      <c r="Q12" s="165"/>
      <c r="R12" s="166" t="s">
        <v>93</v>
      </c>
      <c r="S12" s="167"/>
      <c r="T12" s="166" t="s">
        <v>93</v>
      </c>
      <c r="U12" s="168"/>
      <c r="V12" s="156"/>
      <c r="W12" s="165"/>
      <c r="X12" s="166" t="s">
        <v>93</v>
      </c>
      <c r="Y12" s="167"/>
      <c r="Z12" s="166" t="s">
        <v>93</v>
      </c>
      <c r="AA12" s="168"/>
      <c r="AB12" s="156"/>
      <c r="AC12" s="189" t="s">
        <v>66</v>
      </c>
      <c r="AD12" s="189" t="s">
        <v>66</v>
      </c>
      <c r="AE12" s="190"/>
    </row>
    <row r="13" spans="1:31" ht="26.25" customHeight="1" x14ac:dyDescent="0.15">
      <c r="A13" s="203">
        <v>5</v>
      </c>
      <c r="B13" s="193" t="s">
        <v>1784</v>
      </c>
      <c r="C13" s="249">
        <v>100</v>
      </c>
      <c r="D13" s="93" t="s">
        <v>882</v>
      </c>
      <c r="E13" s="315">
        <v>100</v>
      </c>
      <c r="F13" s="186"/>
      <c r="G13" s="186" t="s">
        <v>451</v>
      </c>
      <c r="H13" s="192" t="s">
        <v>433</v>
      </c>
      <c r="I13" s="234" t="s">
        <v>436</v>
      </c>
      <c r="J13" s="156" t="s">
        <v>901</v>
      </c>
      <c r="K13" s="165" t="s">
        <v>400</v>
      </c>
      <c r="L13" s="166" t="s">
        <v>882</v>
      </c>
      <c r="M13" s="167">
        <v>7</v>
      </c>
      <c r="N13" s="166" t="s">
        <v>93</v>
      </c>
      <c r="O13" s="168"/>
      <c r="P13" s="156"/>
      <c r="Q13" s="165"/>
      <c r="R13" s="166" t="s">
        <v>93</v>
      </c>
      <c r="S13" s="167"/>
      <c r="T13" s="166" t="s">
        <v>93</v>
      </c>
      <c r="U13" s="168"/>
      <c r="V13" s="156"/>
      <c r="W13" s="165"/>
      <c r="X13" s="166" t="s">
        <v>93</v>
      </c>
      <c r="Y13" s="167"/>
      <c r="Z13" s="166" t="s">
        <v>93</v>
      </c>
      <c r="AA13" s="168"/>
      <c r="AB13" s="192"/>
      <c r="AC13" s="189"/>
      <c r="AD13" s="189" t="s">
        <v>66</v>
      </c>
      <c r="AE13" s="190"/>
    </row>
    <row r="14" spans="1:31" ht="26.25" customHeight="1" x14ac:dyDescent="0.15">
      <c r="A14" s="203">
        <v>6</v>
      </c>
      <c r="B14" s="193" t="s">
        <v>907</v>
      </c>
      <c r="C14" s="249">
        <v>400</v>
      </c>
      <c r="D14" s="93" t="s">
        <v>882</v>
      </c>
      <c r="E14" s="315">
        <v>500</v>
      </c>
      <c r="F14" s="186"/>
      <c r="G14" s="186" t="s">
        <v>479</v>
      </c>
      <c r="H14" s="156" t="s">
        <v>433</v>
      </c>
      <c r="I14" s="234" t="s">
        <v>436</v>
      </c>
      <c r="J14" s="156" t="s">
        <v>901</v>
      </c>
      <c r="K14" s="165" t="s">
        <v>400</v>
      </c>
      <c r="L14" s="166" t="s">
        <v>882</v>
      </c>
      <c r="M14" s="167">
        <v>8</v>
      </c>
      <c r="N14" s="166" t="s">
        <v>93</v>
      </c>
      <c r="O14" s="168"/>
      <c r="P14" s="156"/>
      <c r="Q14" s="165"/>
      <c r="R14" s="166" t="s">
        <v>93</v>
      </c>
      <c r="S14" s="167"/>
      <c r="T14" s="166" t="s">
        <v>93</v>
      </c>
      <c r="U14" s="168"/>
      <c r="V14" s="156"/>
      <c r="W14" s="165"/>
      <c r="X14" s="166" t="s">
        <v>93</v>
      </c>
      <c r="Y14" s="167"/>
      <c r="Z14" s="166" t="s">
        <v>93</v>
      </c>
      <c r="AA14" s="168"/>
      <c r="AB14" s="156"/>
      <c r="AC14" s="189" t="s">
        <v>66</v>
      </c>
      <c r="AD14" s="189"/>
      <c r="AE14" s="190"/>
    </row>
    <row r="15" spans="1:31" ht="26.25" customHeight="1" x14ac:dyDescent="0.15">
      <c r="A15" s="203">
        <v>7</v>
      </c>
      <c r="B15" s="205" t="s">
        <v>908</v>
      </c>
      <c r="C15" s="267">
        <v>1400</v>
      </c>
      <c r="D15" s="289" t="s">
        <v>882</v>
      </c>
      <c r="E15" s="317">
        <v>1400</v>
      </c>
      <c r="F15" s="209"/>
      <c r="G15" s="209" t="s">
        <v>913</v>
      </c>
      <c r="H15" s="210" t="s">
        <v>433</v>
      </c>
      <c r="I15" s="235" t="s">
        <v>436</v>
      </c>
      <c r="J15" s="156" t="s">
        <v>901</v>
      </c>
      <c r="K15" s="165" t="s">
        <v>400</v>
      </c>
      <c r="L15" s="166" t="s">
        <v>882</v>
      </c>
      <c r="M15" s="167">
        <v>9</v>
      </c>
      <c r="N15" s="166" t="s">
        <v>93</v>
      </c>
      <c r="O15" s="168"/>
      <c r="P15" s="156"/>
      <c r="Q15" s="165"/>
      <c r="R15" s="166" t="s">
        <v>93</v>
      </c>
      <c r="S15" s="167"/>
      <c r="T15" s="166" t="s">
        <v>93</v>
      </c>
      <c r="U15" s="168"/>
      <c r="V15" s="156"/>
      <c r="W15" s="165"/>
      <c r="X15" s="166" t="s">
        <v>93</v>
      </c>
      <c r="Y15" s="167"/>
      <c r="Z15" s="166" t="s">
        <v>93</v>
      </c>
      <c r="AA15" s="168"/>
      <c r="AB15" s="210"/>
      <c r="AC15" s="189"/>
      <c r="AD15" s="189" t="s">
        <v>66</v>
      </c>
      <c r="AE15" s="190"/>
    </row>
    <row r="16" spans="1:31" ht="26.25" customHeight="1" x14ac:dyDescent="0.15">
      <c r="A16" s="203">
        <v>8</v>
      </c>
      <c r="B16" s="92" t="s">
        <v>910</v>
      </c>
      <c r="C16" s="249">
        <v>350</v>
      </c>
      <c r="D16" s="93" t="s">
        <v>882</v>
      </c>
      <c r="E16" s="315">
        <v>350</v>
      </c>
      <c r="F16" s="98"/>
      <c r="G16" s="98" t="s">
        <v>451</v>
      </c>
      <c r="H16" s="100" t="s">
        <v>433</v>
      </c>
      <c r="I16" s="236" t="s">
        <v>436</v>
      </c>
      <c r="J16" s="156" t="s">
        <v>901</v>
      </c>
      <c r="K16" s="165" t="s">
        <v>400</v>
      </c>
      <c r="L16" s="166" t="s">
        <v>882</v>
      </c>
      <c r="M16" s="167">
        <v>12</v>
      </c>
      <c r="N16" s="166" t="s">
        <v>93</v>
      </c>
      <c r="O16" s="168"/>
      <c r="P16" s="156"/>
      <c r="Q16" s="165"/>
      <c r="R16" s="166" t="s">
        <v>93</v>
      </c>
      <c r="S16" s="167"/>
      <c r="T16" s="166" t="s">
        <v>1075</v>
      </c>
      <c r="U16" s="168"/>
      <c r="V16" s="156"/>
      <c r="W16" s="165"/>
      <c r="X16" s="166" t="s">
        <v>93</v>
      </c>
      <c r="Y16" s="167"/>
      <c r="Z16" s="166" t="s">
        <v>93</v>
      </c>
      <c r="AA16" s="168"/>
      <c r="AB16" s="100"/>
      <c r="AC16" s="90" t="s">
        <v>66</v>
      </c>
      <c r="AD16" s="90"/>
      <c r="AE16" s="91"/>
    </row>
    <row r="17" spans="1:31" ht="24.6" customHeight="1" x14ac:dyDescent="0.15">
      <c r="A17" s="117"/>
      <c r="B17" s="118" t="s">
        <v>915</v>
      </c>
      <c r="C17" s="268"/>
      <c r="D17" s="105"/>
      <c r="E17" s="318"/>
      <c r="F17" s="106"/>
      <c r="G17" s="106"/>
      <c r="H17" s="106"/>
      <c r="I17" s="237"/>
      <c r="J17" s="74"/>
      <c r="K17" s="74"/>
      <c r="L17" s="74"/>
      <c r="M17" s="74"/>
      <c r="N17" s="74"/>
      <c r="O17" s="74"/>
      <c r="P17" s="74"/>
      <c r="Q17" s="74"/>
      <c r="R17" s="74"/>
      <c r="S17" s="74"/>
      <c r="T17" s="74"/>
      <c r="U17" s="74"/>
      <c r="V17" s="74"/>
      <c r="W17" s="74"/>
      <c r="X17" s="74"/>
      <c r="Y17" s="74"/>
      <c r="Z17" s="74"/>
      <c r="AA17" s="74"/>
      <c r="AB17" s="74"/>
      <c r="AC17" s="106"/>
      <c r="AD17" s="106"/>
      <c r="AE17" s="107" t="s">
        <v>62</v>
      </c>
    </row>
    <row r="18" spans="1:31" ht="26.25" customHeight="1" x14ac:dyDescent="0.15">
      <c r="A18" s="204">
        <v>9</v>
      </c>
      <c r="B18" s="265" t="s">
        <v>1084</v>
      </c>
      <c r="C18" s="267">
        <v>46.579000000000001</v>
      </c>
      <c r="D18" s="289" t="s">
        <v>882</v>
      </c>
      <c r="E18" s="317">
        <v>37.008000000000003</v>
      </c>
      <c r="F18" s="209"/>
      <c r="G18" s="209" t="s">
        <v>479</v>
      </c>
      <c r="H18" s="210" t="s">
        <v>668</v>
      </c>
      <c r="I18" s="235" t="s">
        <v>669</v>
      </c>
      <c r="J18" s="156" t="s">
        <v>901</v>
      </c>
      <c r="K18" s="165" t="s">
        <v>400</v>
      </c>
      <c r="L18" s="166" t="s">
        <v>882</v>
      </c>
      <c r="M18" s="167">
        <v>15</v>
      </c>
      <c r="N18" s="166"/>
      <c r="O18" s="168"/>
      <c r="P18" s="156"/>
      <c r="Q18" s="165"/>
      <c r="R18" s="166"/>
      <c r="S18" s="167"/>
      <c r="T18" s="166"/>
      <c r="U18" s="168"/>
      <c r="V18" s="156"/>
      <c r="W18" s="165"/>
      <c r="X18" s="166"/>
      <c r="Y18" s="167"/>
      <c r="Z18" s="166"/>
      <c r="AA18" s="168"/>
      <c r="AB18" s="210"/>
      <c r="AC18" s="189" t="s">
        <v>66</v>
      </c>
      <c r="AD18" s="189" t="s">
        <v>66</v>
      </c>
      <c r="AE18" s="190"/>
    </row>
    <row r="19" spans="1:31" ht="26.25" customHeight="1" x14ac:dyDescent="0.15">
      <c r="A19" s="204">
        <v>10</v>
      </c>
      <c r="B19" s="205" t="s">
        <v>1026</v>
      </c>
      <c r="C19" s="267">
        <v>81.653000000000006</v>
      </c>
      <c r="D19" s="289" t="s">
        <v>882</v>
      </c>
      <c r="E19" s="317">
        <v>81.650999999999996</v>
      </c>
      <c r="F19" s="209"/>
      <c r="G19" s="209" t="s">
        <v>479</v>
      </c>
      <c r="H19" s="210" t="s">
        <v>668</v>
      </c>
      <c r="I19" s="235" t="s">
        <v>669</v>
      </c>
      <c r="J19" s="156" t="s">
        <v>901</v>
      </c>
      <c r="K19" s="165" t="s">
        <v>400</v>
      </c>
      <c r="L19" s="166" t="s">
        <v>882</v>
      </c>
      <c r="M19" s="167">
        <v>16</v>
      </c>
      <c r="N19" s="166"/>
      <c r="O19" s="168"/>
      <c r="P19" s="156"/>
      <c r="Q19" s="165"/>
      <c r="R19" s="166"/>
      <c r="S19" s="167"/>
      <c r="T19" s="166"/>
      <c r="U19" s="168"/>
      <c r="V19" s="156"/>
      <c r="W19" s="165"/>
      <c r="X19" s="166"/>
      <c r="Y19" s="167"/>
      <c r="Z19" s="166"/>
      <c r="AA19" s="168"/>
      <c r="AB19" s="210"/>
      <c r="AC19" s="189" t="s">
        <v>66</v>
      </c>
      <c r="AD19" s="189" t="s">
        <v>66</v>
      </c>
      <c r="AE19" s="190"/>
    </row>
    <row r="20" spans="1:31" ht="24.6" customHeight="1" x14ac:dyDescent="0.15">
      <c r="A20" s="117"/>
      <c r="B20" s="118" t="s">
        <v>916</v>
      </c>
      <c r="C20" s="268"/>
      <c r="D20" s="105"/>
      <c r="E20" s="318"/>
      <c r="F20" s="106"/>
      <c r="G20" s="106"/>
      <c r="H20" s="106"/>
      <c r="I20" s="237"/>
      <c r="J20" s="74"/>
      <c r="K20" s="74"/>
      <c r="L20" s="74"/>
      <c r="M20" s="74"/>
      <c r="N20" s="74"/>
      <c r="O20" s="74"/>
      <c r="P20" s="74"/>
      <c r="Q20" s="74"/>
      <c r="R20" s="74"/>
      <c r="S20" s="74"/>
      <c r="T20" s="74"/>
      <c r="U20" s="74"/>
      <c r="V20" s="74"/>
      <c r="W20" s="74"/>
      <c r="X20" s="74"/>
      <c r="Y20" s="74"/>
      <c r="Z20" s="74"/>
      <c r="AA20" s="74"/>
      <c r="AB20" s="74"/>
      <c r="AC20" s="106"/>
      <c r="AD20" s="106"/>
      <c r="AE20" s="107" t="s">
        <v>62</v>
      </c>
    </row>
    <row r="21" spans="1:31" ht="26.25" customHeight="1" x14ac:dyDescent="0.15">
      <c r="A21" s="204">
        <v>11</v>
      </c>
      <c r="B21" s="205" t="s">
        <v>917</v>
      </c>
      <c r="C21" s="267">
        <v>15.27</v>
      </c>
      <c r="D21" s="289" t="s">
        <v>882</v>
      </c>
      <c r="E21" s="317">
        <v>15.27</v>
      </c>
      <c r="F21" s="209"/>
      <c r="G21" s="209" t="s">
        <v>918</v>
      </c>
      <c r="H21" s="210" t="s">
        <v>919</v>
      </c>
      <c r="I21" s="235" t="s">
        <v>701</v>
      </c>
      <c r="J21" s="156" t="s">
        <v>901</v>
      </c>
      <c r="K21" s="165" t="s">
        <v>400</v>
      </c>
      <c r="L21" s="166" t="s">
        <v>882</v>
      </c>
      <c r="M21" s="167">
        <v>18</v>
      </c>
      <c r="N21" s="166"/>
      <c r="O21" s="168"/>
      <c r="P21" s="156"/>
      <c r="Q21" s="165"/>
      <c r="R21" s="166"/>
      <c r="S21" s="167"/>
      <c r="T21" s="166"/>
      <c r="U21" s="168"/>
      <c r="V21" s="156"/>
      <c r="W21" s="165"/>
      <c r="X21" s="166"/>
      <c r="Y21" s="167"/>
      <c r="Z21" s="166"/>
      <c r="AA21" s="168"/>
      <c r="AB21" s="210"/>
      <c r="AC21" s="189" t="s">
        <v>66</v>
      </c>
      <c r="AD21" s="189"/>
      <c r="AE21" s="190"/>
    </row>
    <row r="22" spans="1:31" ht="33.75" x14ac:dyDescent="0.15">
      <c r="A22" s="204">
        <v>12</v>
      </c>
      <c r="B22" s="205" t="s">
        <v>920</v>
      </c>
      <c r="C22" s="267">
        <v>27.073</v>
      </c>
      <c r="D22" s="289" t="s">
        <v>882</v>
      </c>
      <c r="E22" s="317">
        <v>27.073</v>
      </c>
      <c r="F22" s="209"/>
      <c r="G22" s="209" t="s">
        <v>703</v>
      </c>
      <c r="H22" s="210" t="s">
        <v>649</v>
      </c>
      <c r="I22" s="235" t="s">
        <v>701</v>
      </c>
      <c r="J22" s="156" t="s">
        <v>901</v>
      </c>
      <c r="K22" s="165" t="s">
        <v>400</v>
      </c>
      <c r="L22" s="166" t="s">
        <v>882</v>
      </c>
      <c r="M22" s="167">
        <v>20</v>
      </c>
      <c r="N22" s="166"/>
      <c r="O22" s="168"/>
      <c r="P22" s="156"/>
      <c r="Q22" s="165"/>
      <c r="R22" s="166"/>
      <c r="S22" s="167"/>
      <c r="T22" s="166"/>
      <c r="U22" s="168"/>
      <c r="V22" s="156"/>
      <c r="W22" s="165"/>
      <c r="X22" s="166"/>
      <c r="Y22" s="167"/>
      <c r="Z22" s="166"/>
      <c r="AA22" s="168"/>
      <c r="AB22" s="210"/>
      <c r="AC22" s="189" t="s">
        <v>66</v>
      </c>
      <c r="AD22" s="189"/>
      <c r="AE22" s="190"/>
    </row>
    <row r="23" spans="1:31" ht="33.75" x14ac:dyDescent="0.15">
      <c r="A23" s="204">
        <v>13</v>
      </c>
      <c r="B23" s="205" t="s">
        <v>921</v>
      </c>
      <c r="C23" s="267">
        <v>50.061999999999998</v>
      </c>
      <c r="D23" s="289" t="s">
        <v>882</v>
      </c>
      <c r="E23" s="317">
        <v>50.039000000000001</v>
      </c>
      <c r="F23" s="209"/>
      <c r="G23" s="209" t="s">
        <v>703</v>
      </c>
      <c r="H23" s="210" t="s">
        <v>649</v>
      </c>
      <c r="I23" s="235" t="s">
        <v>701</v>
      </c>
      <c r="J23" s="156" t="s">
        <v>901</v>
      </c>
      <c r="K23" s="165" t="s">
        <v>400</v>
      </c>
      <c r="L23" s="166" t="s">
        <v>882</v>
      </c>
      <c r="M23" s="167">
        <v>22</v>
      </c>
      <c r="N23" s="166"/>
      <c r="O23" s="168"/>
      <c r="P23" s="156"/>
      <c r="Q23" s="165"/>
      <c r="R23" s="166"/>
      <c r="S23" s="167"/>
      <c r="T23" s="166"/>
      <c r="U23" s="168"/>
      <c r="V23" s="156"/>
      <c r="W23" s="165"/>
      <c r="X23" s="166"/>
      <c r="Y23" s="167"/>
      <c r="Z23" s="166"/>
      <c r="AA23" s="168"/>
      <c r="AB23" s="210"/>
      <c r="AC23" s="189" t="s">
        <v>66</v>
      </c>
      <c r="AD23" s="189"/>
      <c r="AE23" s="190"/>
    </row>
    <row r="24" spans="1:31" ht="24.6" customHeight="1" x14ac:dyDescent="0.15">
      <c r="A24" s="117"/>
      <c r="B24" s="118" t="s">
        <v>922</v>
      </c>
      <c r="C24" s="268"/>
      <c r="D24" s="105"/>
      <c r="E24" s="318"/>
      <c r="F24" s="106"/>
      <c r="G24" s="106"/>
      <c r="H24" s="106"/>
      <c r="I24" s="237"/>
      <c r="J24" s="74"/>
      <c r="K24" s="74"/>
      <c r="L24" s="74"/>
      <c r="M24" s="74"/>
      <c r="N24" s="74"/>
      <c r="O24" s="74"/>
      <c r="P24" s="74"/>
      <c r="Q24" s="74"/>
      <c r="R24" s="74"/>
      <c r="S24" s="74"/>
      <c r="T24" s="74"/>
      <c r="U24" s="74"/>
      <c r="V24" s="74"/>
      <c r="W24" s="74"/>
      <c r="X24" s="74"/>
      <c r="Y24" s="74"/>
      <c r="Z24" s="74"/>
      <c r="AA24" s="74"/>
      <c r="AB24" s="74"/>
      <c r="AC24" s="106"/>
      <c r="AD24" s="106"/>
      <c r="AE24" s="107" t="s">
        <v>62</v>
      </c>
    </row>
    <row r="25" spans="1:31" ht="22.5" x14ac:dyDescent="0.15">
      <c r="A25" s="204">
        <v>14</v>
      </c>
      <c r="B25" s="205" t="s">
        <v>923</v>
      </c>
      <c r="C25" s="267">
        <v>33</v>
      </c>
      <c r="D25" s="289" t="s">
        <v>882</v>
      </c>
      <c r="E25" s="317">
        <v>33</v>
      </c>
      <c r="F25" s="209"/>
      <c r="G25" s="209" t="s">
        <v>925</v>
      </c>
      <c r="H25" s="210" t="s">
        <v>649</v>
      </c>
      <c r="I25" s="235" t="s">
        <v>926</v>
      </c>
      <c r="J25" s="156" t="s">
        <v>901</v>
      </c>
      <c r="K25" s="165" t="s">
        <v>400</v>
      </c>
      <c r="L25" s="166" t="s">
        <v>882</v>
      </c>
      <c r="M25" s="167">
        <v>23</v>
      </c>
      <c r="N25" s="166"/>
      <c r="O25" s="168"/>
      <c r="P25" s="156"/>
      <c r="Q25" s="165"/>
      <c r="R25" s="166"/>
      <c r="S25" s="167"/>
      <c r="T25" s="166"/>
      <c r="U25" s="168"/>
      <c r="V25" s="156"/>
      <c r="W25" s="165"/>
      <c r="X25" s="166"/>
      <c r="Y25" s="167"/>
      <c r="Z25" s="166"/>
      <c r="AA25" s="168"/>
      <c r="AB25" s="210"/>
      <c r="AC25" s="189" t="s">
        <v>66</v>
      </c>
      <c r="AD25" s="189"/>
      <c r="AE25" s="190"/>
    </row>
    <row r="26" spans="1:31" ht="33.75" x14ac:dyDescent="0.15">
      <c r="A26" s="204">
        <v>15</v>
      </c>
      <c r="B26" s="205" t="s">
        <v>924</v>
      </c>
      <c r="C26" s="267">
        <v>100</v>
      </c>
      <c r="D26" s="289" t="s">
        <v>882</v>
      </c>
      <c r="E26" s="317">
        <v>100</v>
      </c>
      <c r="F26" s="209"/>
      <c r="G26" s="209" t="s">
        <v>925</v>
      </c>
      <c r="H26" s="210" t="s">
        <v>649</v>
      </c>
      <c r="I26" s="235" t="s">
        <v>927</v>
      </c>
      <c r="J26" s="156" t="s">
        <v>901</v>
      </c>
      <c r="K26" s="165" t="s">
        <v>400</v>
      </c>
      <c r="L26" s="166" t="s">
        <v>882</v>
      </c>
      <c r="M26" s="167">
        <v>24</v>
      </c>
      <c r="N26" s="166"/>
      <c r="O26" s="168"/>
      <c r="P26" s="156"/>
      <c r="Q26" s="165"/>
      <c r="R26" s="166"/>
      <c r="S26" s="167"/>
      <c r="T26" s="166"/>
      <c r="U26" s="168"/>
      <c r="V26" s="156"/>
      <c r="W26" s="165"/>
      <c r="X26" s="166"/>
      <c r="Y26" s="167"/>
      <c r="Z26" s="166"/>
      <c r="AA26" s="168"/>
      <c r="AB26" s="210"/>
      <c r="AC26" s="189" t="s">
        <v>66</v>
      </c>
      <c r="AD26" s="189" t="s">
        <v>66</v>
      </c>
      <c r="AE26" s="190"/>
    </row>
    <row r="27" spans="1:31" ht="14.25" thickBot="1" x14ac:dyDescent="0.2">
      <c r="A27" s="119"/>
      <c r="B27" s="108"/>
      <c r="C27" s="253"/>
      <c r="D27" s="143"/>
      <c r="E27" s="176"/>
      <c r="F27" s="109"/>
      <c r="G27" s="109"/>
      <c r="H27" s="110"/>
      <c r="I27" s="238"/>
      <c r="J27" s="156"/>
      <c r="K27" s="165"/>
      <c r="L27" s="166" t="s">
        <v>93</v>
      </c>
      <c r="M27" s="167"/>
      <c r="N27" s="166" t="s">
        <v>93</v>
      </c>
      <c r="O27" s="168"/>
      <c r="P27" s="156"/>
      <c r="Q27" s="165"/>
      <c r="R27" s="166" t="s">
        <v>93</v>
      </c>
      <c r="S27" s="167"/>
      <c r="T27" s="166" t="s">
        <v>93</v>
      </c>
      <c r="U27" s="168"/>
      <c r="V27" s="156"/>
      <c r="W27" s="165"/>
      <c r="X27" s="166" t="s">
        <v>93</v>
      </c>
      <c r="Y27" s="167"/>
      <c r="Z27" s="166" t="s">
        <v>93</v>
      </c>
      <c r="AA27" s="168"/>
      <c r="AB27" s="110"/>
      <c r="AC27" s="120"/>
      <c r="AD27" s="120"/>
      <c r="AE27" s="121"/>
    </row>
    <row r="28" spans="1:31" ht="14.25" thickTop="1" x14ac:dyDescent="0.15">
      <c r="A28" s="516" t="s">
        <v>5</v>
      </c>
      <c r="B28" s="517"/>
      <c r="C28" s="338">
        <f>SUMIF($H$9:$H$27,$D28,C$9:C$27)</f>
        <v>353.637</v>
      </c>
      <c r="D28" s="122" t="s">
        <v>1</v>
      </c>
      <c r="E28" s="341">
        <f>SUMIF($H$9:$H$27,$D28,E$9:E$27)</f>
        <v>344.041</v>
      </c>
      <c r="F28" s="463"/>
      <c r="G28" s="463"/>
      <c r="H28" s="430"/>
      <c r="I28" s="563"/>
      <c r="J28" s="430"/>
      <c r="K28" s="581"/>
      <c r="L28" s="581"/>
      <c r="M28" s="581"/>
      <c r="N28" s="581"/>
      <c r="O28" s="582"/>
      <c r="P28" s="430"/>
      <c r="Q28" s="581"/>
      <c r="R28" s="581"/>
      <c r="S28" s="581"/>
      <c r="T28" s="581"/>
      <c r="U28" s="582"/>
      <c r="V28" s="430"/>
      <c r="W28" s="581"/>
      <c r="X28" s="581"/>
      <c r="Y28" s="581"/>
      <c r="Z28" s="581"/>
      <c r="AA28" s="582"/>
      <c r="AB28" s="460"/>
      <c r="AC28" s="460"/>
      <c r="AD28" s="460"/>
      <c r="AE28" s="604"/>
    </row>
    <row r="29" spans="1:31" x14ac:dyDescent="0.15">
      <c r="A29" s="492"/>
      <c r="B29" s="493"/>
      <c r="C29" s="339">
        <f>SUMIF($H$9:$H$27,$D29,C$9:C$27)</f>
        <v>14100</v>
      </c>
      <c r="D29" s="123" t="str">
        <f>'（様式１）反映状況調'!I371</f>
        <v>ｴﾈﾙｷﾞｰ対策特別会計ｴﾈﾙｷﾞｰ需給勘定</v>
      </c>
      <c r="E29" s="342">
        <f>SUMIF($H$9:$H$27,$D29,E$9:E$27)</f>
        <v>14200</v>
      </c>
      <c r="F29" s="455"/>
      <c r="G29" s="455"/>
      <c r="H29" s="431"/>
      <c r="I29" s="564"/>
      <c r="J29" s="431"/>
      <c r="K29" s="583"/>
      <c r="L29" s="583"/>
      <c r="M29" s="583"/>
      <c r="N29" s="583"/>
      <c r="O29" s="584"/>
      <c r="P29" s="431"/>
      <c r="Q29" s="583"/>
      <c r="R29" s="583"/>
      <c r="S29" s="583"/>
      <c r="T29" s="583"/>
      <c r="U29" s="584"/>
      <c r="V29" s="431"/>
      <c r="W29" s="583"/>
      <c r="X29" s="583"/>
      <c r="Y29" s="583"/>
      <c r="Z29" s="583"/>
      <c r="AA29" s="584"/>
      <c r="AB29" s="587"/>
      <c r="AC29" s="607"/>
      <c r="AD29" s="607"/>
      <c r="AE29" s="605"/>
    </row>
    <row r="30" spans="1:31" ht="14.25" thickBot="1" x14ac:dyDescent="0.2">
      <c r="A30" s="518"/>
      <c r="B30" s="519"/>
      <c r="C30" s="340">
        <f>SUMIF($H$9:$H$27,$D30,C$9:C$27)</f>
        <v>0</v>
      </c>
      <c r="D30" s="124" t="str">
        <f>'（様式１）反映状況調'!I372</f>
        <v>ｴﾈﾙｷﾞｰ対策特別会計電源開発促進勘定</v>
      </c>
      <c r="E30" s="343">
        <f>SUMIF($H$9:$H$27,$D30,E$9:E$27)</f>
        <v>0</v>
      </c>
      <c r="F30" s="464"/>
      <c r="G30" s="464"/>
      <c r="H30" s="432"/>
      <c r="I30" s="565"/>
      <c r="J30" s="432"/>
      <c r="K30" s="585"/>
      <c r="L30" s="585"/>
      <c r="M30" s="585"/>
      <c r="N30" s="585"/>
      <c r="O30" s="586"/>
      <c r="P30" s="432"/>
      <c r="Q30" s="585"/>
      <c r="R30" s="585"/>
      <c r="S30" s="585"/>
      <c r="T30" s="585"/>
      <c r="U30" s="586"/>
      <c r="V30" s="432"/>
      <c r="W30" s="585"/>
      <c r="X30" s="585"/>
      <c r="Y30" s="585"/>
      <c r="Z30" s="585"/>
      <c r="AA30" s="586"/>
      <c r="AB30" s="588"/>
      <c r="AC30" s="608"/>
      <c r="AD30" s="608"/>
      <c r="AE30" s="606"/>
    </row>
    <row r="31" spans="1:31" ht="20.100000000000001" customHeight="1" x14ac:dyDescent="0.15">
      <c r="A31" s="18"/>
      <c r="AC31" s="75"/>
      <c r="AD31" s="75"/>
      <c r="AE31" s="75"/>
    </row>
    <row r="32" spans="1:31" ht="20.100000000000001" customHeight="1" x14ac:dyDescent="0.15">
      <c r="A32" s="18"/>
      <c r="AC32" s="72"/>
      <c r="AD32" s="72"/>
      <c r="AE32" s="72"/>
    </row>
    <row r="33" spans="1:31" ht="20.100000000000001" customHeight="1" x14ac:dyDescent="0.15">
      <c r="A33" s="19"/>
      <c r="B33" s="8"/>
      <c r="C33" s="258"/>
      <c r="D33" s="9"/>
      <c r="E33" s="173"/>
      <c r="F33" s="9"/>
      <c r="G33" s="9"/>
      <c r="H33" s="8"/>
      <c r="I33" s="140"/>
      <c r="J33" s="8"/>
      <c r="K33" s="8"/>
      <c r="L33" s="8"/>
      <c r="M33" s="8"/>
      <c r="N33" s="8"/>
      <c r="O33" s="8"/>
      <c r="P33" s="8"/>
      <c r="Q33" s="8"/>
      <c r="R33" s="8"/>
      <c r="S33" s="8"/>
      <c r="T33" s="8"/>
      <c r="U33" s="8"/>
      <c r="V33" s="8"/>
      <c r="W33" s="8"/>
      <c r="X33" s="8"/>
      <c r="Y33" s="8"/>
      <c r="Z33" s="8"/>
      <c r="AA33" s="8"/>
      <c r="AB33" s="8"/>
      <c r="AC33" s="72"/>
      <c r="AD33" s="72"/>
      <c r="AE33" s="72"/>
    </row>
    <row r="34" spans="1:31" ht="20.100000000000001" customHeight="1" x14ac:dyDescent="0.15">
      <c r="A34" s="19"/>
      <c r="AC34" s="72"/>
      <c r="AD34" s="72"/>
      <c r="AE34" s="72"/>
    </row>
    <row r="35" spans="1:31" x14ac:dyDescent="0.15">
      <c r="AC35" s="72"/>
      <c r="AD35" s="72"/>
      <c r="AE35" s="72"/>
    </row>
    <row r="36" spans="1:31" x14ac:dyDescent="0.15">
      <c r="AC36" s="72"/>
      <c r="AD36" s="72"/>
      <c r="AE36" s="72"/>
    </row>
    <row r="37" spans="1:31" x14ac:dyDescent="0.15">
      <c r="AC37" s="72"/>
      <c r="AD37" s="72"/>
      <c r="AE37" s="72"/>
    </row>
    <row r="38" spans="1:31" x14ac:dyDescent="0.15">
      <c r="AC38" s="72"/>
      <c r="AD38" s="72"/>
      <c r="AE38" s="72"/>
    </row>
    <row r="39" spans="1:31" x14ac:dyDescent="0.15">
      <c r="AC39" s="72"/>
      <c r="AD39" s="72"/>
      <c r="AE39" s="72"/>
    </row>
    <row r="40" spans="1:31" x14ac:dyDescent="0.15">
      <c r="AC40" s="72"/>
      <c r="AD40" s="72"/>
      <c r="AE40" s="72"/>
    </row>
    <row r="41" spans="1:31" x14ac:dyDescent="0.15">
      <c r="AC41" s="72"/>
      <c r="AD41" s="72"/>
      <c r="AE41" s="72"/>
    </row>
    <row r="42" spans="1:31" x14ac:dyDescent="0.15">
      <c r="AE42" s="603"/>
    </row>
    <row r="43" spans="1:31" x14ac:dyDescent="0.15">
      <c r="AE43" s="603"/>
    </row>
    <row r="44" spans="1:31" x14ac:dyDescent="0.15">
      <c r="AE44" s="603"/>
    </row>
    <row r="45" spans="1:31" x14ac:dyDescent="0.15">
      <c r="AE45" s="603"/>
    </row>
    <row r="46" spans="1:31" x14ac:dyDescent="0.15">
      <c r="AE46" s="603"/>
    </row>
    <row r="47" spans="1:31" x14ac:dyDescent="0.15">
      <c r="AE47" s="603"/>
    </row>
    <row r="48" spans="1:31" x14ac:dyDescent="0.15">
      <c r="AE48" s="603"/>
    </row>
    <row r="49" spans="31:31" x14ac:dyDescent="0.15">
      <c r="AE49" s="603"/>
    </row>
    <row r="50" spans="31:31" x14ac:dyDescent="0.15">
      <c r="AE50" s="603"/>
    </row>
  </sheetData>
  <autoFilter ref="A5:AE3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customSheetViews>
    <customSheetView guid="{BCB8B535-DF73-497C-BEF8-416435D7DA75}" scale="85" showPageBreaks="1" printArea="1" showAutoFilter="1" view="pageBreakPreview">
      <pane xSplit="2" ySplit="7" topLeftCell="C8" activePane="bottomRight" state="frozen"/>
      <selection pane="bottomRight" activeCell="E16" sqref="E16"/>
      <pageMargins left="0.39370078740157483" right="0.39370078740157483" top="0.78740157480314965" bottom="0.59055118110236227" header="0.51181102362204722" footer="0.39370078740157483"/>
      <printOptions horizontalCentered="1"/>
      <pageSetup paperSize="8" scale="59"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autoFilter ref="A5:AE3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customSheetView>
    <customSheetView guid="{648442B0-E1CC-4F63-B16B-8D5A1861A286}" scale="85" showPageBreaks="1" printArea="1" showAutoFilter="1" view="pageBreakPreview">
      <pane xSplit="2" ySplit="7" topLeftCell="C8" activePane="bottomRight" state="frozen"/>
      <selection pane="bottomRight" activeCell="E19" sqref="E19"/>
      <pageMargins left="0.39370078740157483" right="0.39370078740157483" top="0.78740157480314965" bottom="0.59055118110236227" header="0.51181102362204722" footer="0.39370078740157483"/>
      <printOptions horizontalCentered="1"/>
      <pageSetup paperSize="8" scale="59" orientation="landscape" cellComments="asDisplayed" horizontalDpi="300" verticalDpi="300" r:id="rId2"/>
      <headerFooter differentFirst="1" alignWithMargins="0">
        <oddHeader xml:space="preserve">&amp;L&amp;18様式２&amp;R&amp;"ＭＳ Ｐゴシック,太字"&amp;16 </oddHeader>
        <oddFooter>&amp;C&amp;P/&amp;N</oddFooter>
        <firstHeader>&amp;L&amp;18様式２</firstHeader>
      </headerFooter>
      <autoFilter ref="A5:AE3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customSheetView>
    <customSheetView guid="{84D15A99-328A-4DCB-91DF-8792E6403B82}" scale="85" showPageBreaks="1" printArea="1" showAutoFilter="1" view="pageBreakPreview">
      <pane xSplit="2" ySplit="7" topLeftCell="C8" activePane="bottomRight" state="frozen"/>
      <selection pane="bottomRight" activeCell="E19" sqref="E19"/>
      <pageMargins left="0.39370078740157483" right="0.39370078740157483" top="0.78740157480314965" bottom="0.59055118110236227" header="0.51181102362204722" footer="0.39370078740157483"/>
      <printOptions horizontalCentered="1"/>
      <pageSetup paperSize="8" scale="59" orientation="landscape" cellComments="asDisplayed" horizontalDpi="300" verticalDpi="300" r:id="rId3"/>
      <headerFooter differentFirst="1" alignWithMargins="0">
        <oddHeader xml:space="preserve">&amp;L&amp;18様式２&amp;R&amp;"ＭＳ Ｐゴシック,太字"&amp;16 </oddHeader>
        <oddFooter>&amp;C&amp;P/&amp;N</oddFooter>
        <firstHeader>&amp;L&amp;18様式２</firstHeader>
      </headerFooter>
      <autoFilter ref="A5:AE3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customSheetView>
    <customSheetView guid="{CDCA0AFE-2F9D-4000-AC80-90958B8E2BE3}" scale="85" showPageBreaks="1" printArea="1" showAutoFilter="1" view="pageBreakPreview">
      <pane xSplit="2" ySplit="7" topLeftCell="C14" activePane="bottomRight" state="frozen"/>
      <selection pane="bottomRight" activeCell="A13" sqref="A13"/>
      <pageMargins left="0.39370078740157483" right="0.39370078740157483" top="0.78740157480314965" bottom="0.59055118110236227" header="0.51181102362204722" footer="0.39370078740157483"/>
      <printOptions horizontalCentered="1"/>
      <pageSetup paperSize="8" scale="59" orientation="landscape" cellComments="asDisplayed" horizontalDpi="300" verticalDpi="300" r:id="rId4"/>
      <headerFooter differentFirst="1" alignWithMargins="0">
        <oddHeader xml:space="preserve">&amp;L&amp;18様式２&amp;R&amp;"ＭＳ Ｐゴシック,太字"&amp;16 </oddHeader>
        <oddFooter>&amp;C&amp;P/&amp;N</oddFooter>
        <firstHeader>&amp;L&amp;18様式２</firstHeader>
      </headerFooter>
      <autoFilter ref="A5:AE3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customSheetView>
    <customSheetView guid="{E02261DA-A359-40B0-9882-81E0A79EDD3E}" scale="85" showPageBreaks="1" printArea="1" showAutoFilter="1" view="pageBreakPreview">
      <pane xSplit="2" ySplit="7" topLeftCell="C8" activePane="bottomRight" state="frozen"/>
      <selection pane="bottomRight" activeCell="A13" sqref="A13"/>
      <pageMargins left="0.39370078740157483" right="0.39370078740157483" top="0.78740157480314965" bottom="0.59055118110236227" header="0.51181102362204722" footer="0.39370078740157483"/>
      <printOptions horizontalCentered="1"/>
      <pageSetup paperSize="8" scale="59" orientation="landscape" cellComments="asDisplayed" horizontalDpi="300" verticalDpi="300" r:id="rId5"/>
      <headerFooter differentFirst="1" alignWithMargins="0">
        <oddHeader xml:space="preserve">&amp;L&amp;18様式２&amp;R&amp;"ＭＳ Ｐゴシック,太字"&amp;16 </oddHeader>
        <oddFooter>&amp;C&amp;P/&amp;N</oddFooter>
        <firstHeader>&amp;L&amp;18様式２</firstHeader>
      </headerFooter>
      <autoFilter ref="A5:AE3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customSheetView>
    <customSheetView guid="{058567D5-9974-4A48-AF4E-6840CB2608EA}" scale="85" showPageBreaks="1" printArea="1" showAutoFilter="1" view="pageBreakPreview">
      <pane xSplit="2" ySplit="7" topLeftCell="C8" activePane="bottomRight" state="frozen"/>
      <selection pane="bottomRight" activeCell="E19" sqref="E19"/>
      <pageMargins left="0.39370078740157483" right="0.39370078740157483" top="0.78740157480314965" bottom="0.59055118110236227" header="0.51181102362204722" footer="0.39370078740157483"/>
      <printOptions horizontalCentered="1"/>
      <pageSetup paperSize="8" scale="59" orientation="landscape" cellComments="asDisplayed" horizontalDpi="300" verticalDpi="300" r:id="rId6"/>
      <headerFooter differentFirst="1" alignWithMargins="0">
        <oddHeader xml:space="preserve">&amp;L&amp;18様式２&amp;R&amp;"ＭＳ Ｐゴシック,太字"&amp;16 </oddHeader>
        <oddFooter>&amp;C&amp;P/&amp;N</oddFooter>
        <firstHeader>&amp;L&amp;18様式２</firstHeader>
      </headerFooter>
      <autoFilter ref="A5:AE3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customSheetView>
    <customSheetView guid="{C50A46B4-A4CE-4238-A611-79431A9061C9}" scale="85" showPageBreaks="1" printArea="1" showAutoFilter="1" view="pageBreakPreview">
      <pane xSplit="2" ySplit="7" topLeftCell="C8" activePane="bottomRight" state="frozen"/>
      <selection pane="bottomRight" activeCell="E19" sqref="E19"/>
      <pageMargins left="0.39370078740157483" right="0.39370078740157483" top="0.78740157480314965" bottom="0.59055118110236227" header="0.51181102362204722" footer="0.39370078740157483"/>
      <printOptions horizontalCentered="1"/>
      <pageSetup paperSize="8" scale="59" orientation="landscape" cellComments="asDisplayed" horizontalDpi="300" verticalDpi="300" r:id="rId7"/>
      <headerFooter differentFirst="1" alignWithMargins="0">
        <oddHeader xml:space="preserve">&amp;L&amp;18様式２&amp;R&amp;"ＭＳ Ｐゴシック,太字"&amp;16 </oddHeader>
        <oddFooter>&amp;C&amp;P/&amp;N</oddFooter>
        <firstHeader>&amp;L&amp;18様式２</firstHeader>
      </headerFooter>
      <autoFilter ref="A5:AE3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customSheetView>
    <customSheetView guid="{914DFE08-61BC-4788-9B0C-31694037FD5D}" scale="85" showPageBreaks="1" printArea="1" showAutoFilter="1" view="pageBreakPreview">
      <pane xSplit="2" ySplit="7" topLeftCell="C8" activePane="bottomRight" state="frozen"/>
      <selection pane="bottomRight" activeCell="E19" sqref="E19"/>
      <pageMargins left="0.39370078740157483" right="0.39370078740157483" top="0.78740157480314965" bottom="0.59055118110236227" header="0.51181102362204722" footer="0.39370078740157483"/>
      <printOptions horizontalCentered="1"/>
      <pageSetup paperSize="8" scale="59" orientation="landscape" cellComments="asDisplayed" horizontalDpi="300" verticalDpi="300" r:id="rId8"/>
      <headerFooter differentFirst="1" alignWithMargins="0">
        <oddHeader xml:space="preserve">&amp;L&amp;18様式２&amp;R&amp;"ＭＳ Ｐゴシック,太字"&amp;16 </oddHeader>
        <oddFooter>&amp;C&amp;P/&amp;N</oddFooter>
        <firstHeader>&amp;L&amp;18様式２</firstHeader>
      </headerFooter>
      <autoFilter ref="A5:AE3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customSheetView>
  </customSheetViews>
  <mergeCells count="32">
    <mergeCell ref="AE42:AE44"/>
    <mergeCell ref="AE45:AE47"/>
    <mergeCell ref="AE48:AE50"/>
    <mergeCell ref="AE28:AE30"/>
    <mergeCell ref="AC28:AC30"/>
    <mergeCell ref="AD28:AD30"/>
    <mergeCell ref="J28:O30"/>
    <mergeCell ref="AB28:AB30"/>
    <mergeCell ref="P28:U30"/>
    <mergeCell ref="V28:AA30"/>
    <mergeCell ref="J4:AE4"/>
    <mergeCell ref="AE5:AE7"/>
    <mergeCell ref="AC5:AC7"/>
    <mergeCell ref="AD5:AD7"/>
    <mergeCell ref="J5:AB6"/>
    <mergeCell ref="J7:O7"/>
    <mergeCell ref="P7:U7"/>
    <mergeCell ref="V7:AA7"/>
    <mergeCell ref="H28:H30"/>
    <mergeCell ref="I28:I30"/>
    <mergeCell ref="G5:G7"/>
    <mergeCell ref="A28:B30"/>
    <mergeCell ref="F28:F30"/>
    <mergeCell ref="G28:G30"/>
    <mergeCell ref="A5:A7"/>
    <mergeCell ref="B5:B7"/>
    <mergeCell ref="C5:C7"/>
    <mergeCell ref="D5:D7"/>
    <mergeCell ref="E5:E7"/>
    <mergeCell ref="F5:F7"/>
    <mergeCell ref="H5:H7"/>
    <mergeCell ref="I5:I7"/>
  </mergeCells>
  <phoneticPr fontId="5"/>
  <dataValidations count="4">
    <dataValidation type="list" allowBlank="1" showInputMessage="1" showErrorMessage="1" sqref="AC31:AE41 AD27:AE27 AC27:AC28 AC8:AE26">
      <formula1>"○, 　,"</formula1>
    </dataValidation>
    <dataValidation type="whole" allowBlank="1" showInputMessage="1" showErrorMessage="1" sqref="U25:U27 U18:U19 O18:O19 AA18:AA19 O25:O27 AA25:AA27 O10:O16 AA10:AA16 U10:U16 AA21:AA23 U21:U23 O21:O23">
      <formula1>0</formula1>
      <formula2>99</formula2>
    </dataValidation>
    <dataValidation type="list" allowBlank="1" showInputMessage="1" showErrorMessage="1" sqref="J25:J27 J18:J19 V18:V19 P18:P19 V25:V27 P25:P27 J9:J16 V9:V16 P9:P16 P21:P23 J21:J23 V21:V23">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K25:K27 K18:K19 Q18:Q19 W18:W19 Q25:Q27 W25:W27 K9:K16 W9:W16 Q9:Q16 W21:W23 K21:K23 Q21:Q23">
      <formula1>"新02,新03"</formula1>
    </dataValidation>
  </dataValidations>
  <printOptions horizontalCentered="1"/>
  <pageMargins left="0.39370078740157483" right="0.39370078740157483" top="0.78740157480314965" bottom="0.59055118110236227" header="0.51181102362204722" footer="0.39370078740157483"/>
  <pageSetup paperSize="8" scale="59" orientation="landscape" cellComments="asDisplayed" horizontalDpi="300" verticalDpi="300" r:id="rId9"/>
  <headerFooter differentFirst="1" alignWithMargins="0">
    <oddHeader xml:space="preserve">&amp;L&amp;18様式２&amp;R&amp;"ＭＳ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K37"/>
  <sheetViews>
    <sheetView view="pageBreakPreview" zoomScale="85" zoomScaleNormal="70" zoomScaleSheetLayoutView="85" zoomScalePageLayoutView="70" workbookViewId="0">
      <pane xSplit="2" ySplit="7" topLeftCell="C8" activePane="bottomRight" state="frozen"/>
      <selection pane="topRight" activeCell="C1" sqref="C1"/>
      <selection pane="bottomLeft" activeCell="A8" sqref="A8"/>
      <selection pane="bottomRight" activeCell="E9" sqref="E9"/>
    </sheetView>
  </sheetViews>
  <sheetFormatPr defaultColWidth="9" defaultRowHeight="13.5" x14ac:dyDescent="0.15"/>
  <cols>
    <col min="1" max="1" width="6.625" style="2" customWidth="1"/>
    <col min="2" max="2" width="56.875" style="2" customWidth="1"/>
    <col min="3" max="3" width="45.875" style="2" customWidth="1"/>
    <col min="4" max="4" width="15" style="2" customWidth="1"/>
    <col min="5" max="5" width="18.625" style="2" customWidth="1"/>
    <col min="6" max="6" width="17.875" style="2" customWidth="1"/>
    <col min="7" max="7" width="16.875" style="2" customWidth="1"/>
    <col min="8" max="8" width="40.875" style="2" customWidth="1"/>
    <col min="9" max="10" width="4.875" style="2" customWidth="1"/>
    <col min="11" max="11" width="5" style="2" customWidth="1"/>
    <col min="12" max="16384" width="9" style="2"/>
  </cols>
  <sheetData>
    <row r="1" spans="1:11" ht="21" x14ac:dyDescent="0.2">
      <c r="A1" s="23" t="s">
        <v>401</v>
      </c>
    </row>
    <row r="2" spans="1:11" ht="13.35" customHeight="1" x14ac:dyDescent="0.15"/>
    <row r="3" spans="1:11" ht="18.75" x14ac:dyDescent="0.2">
      <c r="A3" s="15" t="s">
        <v>416</v>
      </c>
    </row>
    <row r="4" spans="1:11" ht="22.5" customHeight="1" thickBot="1" x14ac:dyDescent="0.2">
      <c r="A4" s="170"/>
      <c r="B4" s="3"/>
      <c r="C4" s="1"/>
      <c r="D4" s="1"/>
      <c r="E4" s="1"/>
      <c r="F4" s="1"/>
      <c r="G4" s="12"/>
      <c r="H4" s="157"/>
      <c r="I4" s="157"/>
      <c r="J4" s="157"/>
      <c r="K4" s="32" t="s">
        <v>98</v>
      </c>
    </row>
    <row r="5" spans="1:11" ht="20.100000000000001" customHeight="1" x14ac:dyDescent="0.15">
      <c r="A5" s="623" t="s">
        <v>27</v>
      </c>
      <c r="B5" s="626" t="s">
        <v>30</v>
      </c>
      <c r="C5" s="634" t="s">
        <v>51</v>
      </c>
      <c r="D5" s="634" t="s">
        <v>398</v>
      </c>
      <c r="E5" s="626" t="s">
        <v>0</v>
      </c>
      <c r="F5" s="626" t="s">
        <v>22</v>
      </c>
      <c r="G5" s="609" t="s">
        <v>6</v>
      </c>
      <c r="H5" s="640" t="s">
        <v>7</v>
      </c>
      <c r="I5" s="427" t="s">
        <v>73</v>
      </c>
      <c r="J5" s="427" t="s">
        <v>74</v>
      </c>
      <c r="K5" s="439" t="s">
        <v>65</v>
      </c>
    </row>
    <row r="6" spans="1:11" ht="20.100000000000001" customHeight="1" x14ac:dyDescent="0.15">
      <c r="A6" s="624"/>
      <c r="B6" s="627"/>
      <c r="C6" s="635"/>
      <c r="D6" s="635"/>
      <c r="E6" s="627"/>
      <c r="F6" s="632"/>
      <c r="G6" s="610"/>
      <c r="H6" s="610"/>
      <c r="I6" s="592"/>
      <c r="J6" s="643"/>
      <c r="K6" s="641"/>
    </row>
    <row r="7" spans="1:11" ht="20.100000000000001" customHeight="1" thickBot="1" x14ac:dyDescent="0.2">
      <c r="A7" s="625"/>
      <c r="B7" s="628"/>
      <c r="C7" s="636"/>
      <c r="D7" s="636"/>
      <c r="E7" s="628"/>
      <c r="F7" s="633"/>
      <c r="G7" s="611"/>
      <c r="H7" s="611"/>
      <c r="I7" s="593"/>
      <c r="J7" s="644"/>
      <c r="K7" s="642"/>
    </row>
    <row r="8" spans="1:11" ht="20.100000000000001" customHeight="1" x14ac:dyDescent="0.15">
      <c r="A8" s="66"/>
      <c r="B8" s="68" t="s">
        <v>417</v>
      </c>
      <c r="C8" s="303"/>
      <c r="D8" s="67"/>
      <c r="E8" s="69"/>
      <c r="F8" s="69"/>
      <c r="G8" s="69"/>
      <c r="H8" s="70"/>
      <c r="I8" s="69"/>
      <c r="J8" s="69"/>
      <c r="K8" s="69"/>
    </row>
    <row r="9" spans="1:11" ht="28.5" customHeight="1" x14ac:dyDescent="0.15">
      <c r="A9" s="43">
        <v>1</v>
      </c>
      <c r="B9" s="35" t="s">
        <v>1544</v>
      </c>
      <c r="C9" s="321" t="s">
        <v>93</v>
      </c>
      <c r="D9" s="34">
        <v>20000</v>
      </c>
      <c r="E9" s="44" t="s">
        <v>1936</v>
      </c>
      <c r="F9" s="35" t="s">
        <v>1416</v>
      </c>
      <c r="G9" s="319" t="s">
        <v>433</v>
      </c>
      <c r="H9" s="164" t="s">
        <v>1074</v>
      </c>
      <c r="I9" s="81"/>
      <c r="J9" s="81" t="s">
        <v>66</v>
      </c>
      <c r="K9" s="158"/>
    </row>
    <row r="10" spans="1:11" ht="27" x14ac:dyDescent="0.15">
      <c r="A10" s="43">
        <v>2</v>
      </c>
      <c r="B10" s="35" t="s">
        <v>1417</v>
      </c>
      <c r="C10" s="321" t="s">
        <v>882</v>
      </c>
      <c r="D10" s="34">
        <v>300</v>
      </c>
      <c r="E10" s="44"/>
      <c r="F10" s="35" t="s">
        <v>1418</v>
      </c>
      <c r="G10" s="319" t="s">
        <v>433</v>
      </c>
      <c r="H10" s="164" t="s">
        <v>1074</v>
      </c>
      <c r="I10" s="81" t="s">
        <v>66</v>
      </c>
      <c r="J10" s="81"/>
      <c r="K10" s="158"/>
    </row>
    <row r="11" spans="1:11" ht="27" x14ac:dyDescent="0.15">
      <c r="A11" s="43">
        <v>3</v>
      </c>
      <c r="B11" s="35" t="s">
        <v>1419</v>
      </c>
      <c r="C11" s="321" t="s">
        <v>882</v>
      </c>
      <c r="D11" s="34">
        <v>465</v>
      </c>
      <c r="E11" s="44"/>
      <c r="F11" s="35" t="s">
        <v>1420</v>
      </c>
      <c r="G11" s="319" t="s">
        <v>433</v>
      </c>
      <c r="H11" s="164" t="s">
        <v>1074</v>
      </c>
      <c r="I11" s="81" t="s">
        <v>66</v>
      </c>
      <c r="J11" s="81"/>
      <c r="K11" s="158"/>
    </row>
    <row r="12" spans="1:11" ht="27" x14ac:dyDescent="0.15">
      <c r="A12" s="43">
        <v>4</v>
      </c>
      <c r="B12" s="35" t="s">
        <v>1421</v>
      </c>
      <c r="C12" s="321" t="s">
        <v>882</v>
      </c>
      <c r="D12" s="34">
        <v>1800</v>
      </c>
      <c r="E12" s="44"/>
      <c r="F12" s="35" t="s">
        <v>1422</v>
      </c>
      <c r="G12" s="319" t="s">
        <v>433</v>
      </c>
      <c r="H12" s="164" t="s">
        <v>1074</v>
      </c>
      <c r="I12" s="81"/>
      <c r="J12" s="81" t="s">
        <v>66</v>
      </c>
      <c r="K12" s="158"/>
    </row>
    <row r="13" spans="1:11" ht="27" x14ac:dyDescent="0.15">
      <c r="A13" s="43">
        <v>5</v>
      </c>
      <c r="B13" s="35" t="s">
        <v>1539</v>
      </c>
      <c r="C13" s="321" t="s">
        <v>882</v>
      </c>
      <c r="D13" s="34">
        <v>1000</v>
      </c>
      <c r="E13" s="44"/>
      <c r="F13" s="35" t="s">
        <v>1088</v>
      </c>
      <c r="G13" s="319" t="s">
        <v>433</v>
      </c>
      <c r="H13" s="164" t="s">
        <v>1074</v>
      </c>
      <c r="I13" s="81"/>
      <c r="J13" s="81" t="s">
        <v>66</v>
      </c>
      <c r="K13" s="158"/>
    </row>
    <row r="14" spans="1:11" ht="27" x14ac:dyDescent="0.15">
      <c r="A14" s="43">
        <v>6</v>
      </c>
      <c r="B14" s="35" t="s">
        <v>1540</v>
      </c>
      <c r="C14" s="321" t="s">
        <v>882</v>
      </c>
      <c r="D14" s="34">
        <v>1000</v>
      </c>
      <c r="E14" s="44" t="s">
        <v>1937</v>
      </c>
      <c r="F14" s="35" t="s">
        <v>1093</v>
      </c>
      <c r="G14" s="319" t="s">
        <v>433</v>
      </c>
      <c r="H14" s="164" t="s">
        <v>1074</v>
      </c>
      <c r="I14" s="81"/>
      <c r="J14" s="81" t="s">
        <v>66</v>
      </c>
      <c r="K14" s="158"/>
    </row>
    <row r="15" spans="1:11" ht="39" customHeight="1" x14ac:dyDescent="0.15">
      <c r="A15" s="43">
        <v>7</v>
      </c>
      <c r="B15" s="35" t="s">
        <v>1541</v>
      </c>
      <c r="C15" s="321" t="s">
        <v>882</v>
      </c>
      <c r="D15" s="34">
        <v>6000</v>
      </c>
      <c r="E15" s="44"/>
      <c r="F15" s="35" t="s">
        <v>1088</v>
      </c>
      <c r="G15" s="319" t="s">
        <v>433</v>
      </c>
      <c r="H15" s="164" t="s">
        <v>1074</v>
      </c>
      <c r="I15" s="81" t="s">
        <v>66</v>
      </c>
      <c r="J15" s="320"/>
      <c r="K15" s="158"/>
    </row>
    <row r="16" spans="1:11" ht="27" x14ac:dyDescent="0.15">
      <c r="A16" s="43">
        <v>8</v>
      </c>
      <c r="B16" s="35" t="s">
        <v>1542</v>
      </c>
      <c r="C16" s="321" t="s">
        <v>882</v>
      </c>
      <c r="D16" s="34">
        <v>2200</v>
      </c>
      <c r="E16" s="44"/>
      <c r="F16" s="35" t="s">
        <v>1088</v>
      </c>
      <c r="G16" s="319" t="s">
        <v>433</v>
      </c>
      <c r="H16" s="164" t="s">
        <v>1074</v>
      </c>
      <c r="I16" s="81" t="s">
        <v>66</v>
      </c>
      <c r="J16" s="320"/>
      <c r="K16" s="158"/>
    </row>
    <row r="17" spans="1:11" ht="27" x14ac:dyDescent="0.15">
      <c r="A17" s="43">
        <v>9</v>
      </c>
      <c r="B17" s="35" t="s">
        <v>1543</v>
      </c>
      <c r="C17" s="321" t="s">
        <v>882</v>
      </c>
      <c r="D17" s="34">
        <v>2000</v>
      </c>
      <c r="E17" s="44"/>
      <c r="F17" s="35" t="s">
        <v>1088</v>
      </c>
      <c r="G17" s="319" t="s">
        <v>433</v>
      </c>
      <c r="H17" s="164" t="s">
        <v>1074</v>
      </c>
      <c r="I17" s="81" t="s">
        <v>66</v>
      </c>
      <c r="J17" s="320"/>
      <c r="K17" s="158"/>
    </row>
    <row r="18" spans="1:11" ht="27" x14ac:dyDescent="0.15">
      <c r="A18" s="43">
        <v>10</v>
      </c>
      <c r="B18" s="35" t="s">
        <v>1423</v>
      </c>
      <c r="C18" s="321" t="s">
        <v>882</v>
      </c>
      <c r="D18" s="34">
        <v>650</v>
      </c>
      <c r="E18" s="44"/>
      <c r="F18" s="35" t="s">
        <v>1088</v>
      </c>
      <c r="G18" s="319" t="s">
        <v>433</v>
      </c>
      <c r="H18" s="164" t="s">
        <v>1074</v>
      </c>
      <c r="I18" s="81" t="s">
        <v>66</v>
      </c>
      <c r="J18" s="320"/>
      <c r="K18" s="158"/>
    </row>
    <row r="19" spans="1:11" ht="27" x14ac:dyDescent="0.15">
      <c r="A19" s="43">
        <v>11</v>
      </c>
      <c r="B19" s="35" t="s">
        <v>1424</v>
      </c>
      <c r="C19" s="321" t="s">
        <v>882</v>
      </c>
      <c r="D19" s="34">
        <v>300</v>
      </c>
      <c r="E19" s="44"/>
      <c r="F19" s="35" t="s">
        <v>1425</v>
      </c>
      <c r="G19" s="319" t="s">
        <v>433</v>
      </c>
      <c r="H19" s="164" t="s">
        <v>1074</v>
      </c>
      <c r="I19" s="81" t="s">
        <v>66</v>
      </c>
      <c r="J19" s="320"/>
      <c r="K19" s="158"/>
    </row>
    <row r="20" spans="1:11" ht="40.5" x14ac:dyDescent="0.15">
      <c r="A20" s="43">
        <v>12</v>
      </c>
      <c r="B20" s="35" t="s">
        <v>1545</v>
      </c>
      <c r="C20" s="321" t="s">
        <v>882</v>
      </c>
      <c r="D20" s="34">
        <v>1000</v>
      </c>
      <c r="E20" s="44" t="s">
        <v>1533</v>
      </c>
      <c r="F20" s="35" t="s">
        <v>451</v>
      </c>
      <c r="G20" s="319" t="s">
        <v>1</v>
      </c>
      <c r="H20" s="164" t="s">
        <v>452</v>
      </c>
      <c r="I20" s="81" t="s">
        <v>66</v>
      </c>
      <c r="J20" s="81" t="s">
        <v>66</v>
      </c>
      <c r="K20" s="158"/>
    </row>
    <row r="21" spans="1:11" ht="20.100000000000001" customHeight="1" x14ac:dyDescent="0.15">
      <c r="A21" s="299"/>
      <c r="B21" s="300" t="s">
        <v>618</v>
      </c>
      <c r="C21" s="304"/>
      <c r="D21" s="301"/>
      <c r="E21" s="302"/>
      <c r="F21" s="302"/>
      <c r="G21" s="302"/>
      <c r="H21" s="324"/>
      <c r="I21" s="302"/>
      <c r="J21" s="302"/>
      <c r="K21" s="302"/>
    </row>
    <row r="22" spans="1:11" ht="40.5" x14ac:dyDescent="0.15">
      <c r="A22" s="43">
        <v>13</v>
      </c>
      <c r="B22" s="35" t="s">
        <v>1546</v>
      </c>
      <c r="C22" s="321" t="s">
        <v>1538</v>
      </c>
      <c r="D22" s="34">
        <v>500</v>
      </c>
      <c r="E22" s="44"/>
      <c r="F22" s="44" t="s">
        <v>479</v>
      </c>
      <c r="G22" s="45" t="s">
        <v>668</v>
      </c>
      <c r="H22" s="46" t="s">
        <v>669</v>
      </c>
      <c r="I22" s="81"/>
      <c r="J22" s="81"/>
      <c r="K22" s="158" t="s">
        <v>66</v>
      </c>
    </row>
    <row r="23" spans="1:11" ht="20.100000000000001" customHeight="1" x14ac:dyDescent="0.15">
      <c r="A23" s="299"/>
      <c r="B23" s="300" t="s">
        <v>683</v>
      </c>
      <c r="C23" s="304"/>
      <c r="D23" s="301"/>
      <c r="E23" s="302"/>
      <c r="F23" s="302"/>
      <c r="G23" s="302"/>
      <c r="H23" s="324"/>
      <c r="I23" s="302"/>
      <c r="J23" s="302"/>
      <c r="K23" s="302"/>
    </row>
    <row r="24" spans="1:11" ht="40.5" x14ac:dyDescent="0.15">
      <c r="A24" s="43">
        <v>14</v>
      </c>
      <c r="B24" s="35" t="s">
        <v>1534</v>
      </c>
      <c r="C24" s="321" t="s">
        <v>882</v>
      </c>
      <c r="D24" s="34">
        <v>170</v>
      </c>
      <c r="E24" s="44"/>
      <c r="F24" s="44" t="s">
        <v>1535</v>
      </c>
      <c r="G24" s="45" t="s">
        <v>1536</v>
      </c>
      <c r="H24" s="46" t="s">
        <v>701</v>
      </c>
      <c r="I24" s="81" t="s">
        <v>66</v>
      </c>
      <c r="J24" s="81"/>
      <c r="K24" s="158"/>
    </row>
    <row r="25" spans="1:11" ht="41.25" thickBot="1" x14ac:dyDescent="0.2">
      <c r="A25" s="43">
        <v>15</v>
      </c>
      <c r="B25" s="35" t="s">
        <v>1537</v>
      </c>
      <c r="C25" s="321" t="s">
        <v>882</v>
      </c>
      <c r="D25" s="34">
        <v>35</v>
      </c>
      <c r="E25" s="44"/>
      <c r="F25" s="44" t="s">
        <v>1535</v>
      </c>
      <c r="G25" s="45" t="s">
        <v>1536</v>
      </c>
      <c r="H25" s="46" t="s">
        <v>701</v>
      </c>
      <c r="I25" s="82" t="s">
        <v>66</v>
      </c>
      <c r="J25" s="82"/>
      <c r="K25" s="159"/>
    </row>
    <row r="26" spans="1:11" ht="14.25" thickTop="1" x14ac:dyDescent="0.15">
      <c r="A26" s="614" t="s">
        <v>5</v>
      </c>
      <c r="B26" s="615"/>
      <c r="C26" s="36" t="s">
        <v>1</v>
      </c>
      <c r="D26" s="378">
        <f>SUMIF($G$8:$G$25,$C26,$D$8:$D$25)</f>
        <v>1705</v>
      </c>
      <c r="E26" s="620"/>
      <c r="F26" s="620"/>
      <c r="G26" s="629"/>
      <c r="H26" s="629"/>
      <c r="I26" s="645"/>
      <c r="J26" s="645"/>
      <c r="K26" s="637"/>
    </row>
    <row r="27" spans="1:11" x14ac:dyDescent="0.15">
      <c r="A27" s="616"/>
      <c r="B27" s="617"/>
      <c r="C27" s="37" t="str">
        <f>'（様式１）反映状況調'!I371</f>
        <v>ｴﾈﾙｷﾞｰ対策特別会計ｴﾈﾙｷﾞｰ需給勘定</v>
      </c>
      <c r="D27" s="379">
        <f>SUMIF($G$8:$G$25,$C27,$D$8:$D$25)</f>
        <v>35715</v>
      </c>
      <c r="E27" s="621"/>
      <c r="F27" s="621"/>
      <c r="G27" s="630"/>
      <c r="H27" s="630"/>
      <c r="I27" s="587"/>
      <c r="J27" s="587"/>
      <c r="K27" s="638"/>
    </row>
    <row r="28" spans="1:11" ht="14.25" thickBot="1" x14ac:dyDescent="0.2">
      <c r="A28" s="618"/>
      <c r="B28" s="619"/>
      <c r="C28" s="38" t="str">
        <f>'（様式１）反映状況調'!I372</f>
        <v>ｴﾈﾙｷﾞｰ対策特別会計電源開発促進勘定</v>
      </c>
      <c r="D28" s="305">
        <f>SUMIF($G$8:$G$25,$C28,$D$8:$D$25)</f>
        <v>0</v>
      </c>
      <c r="E28" s="622"/>
      <c r="F28" s="622"/>
      <c r="G28" s="631"/>
      <c r="H28" s="631"/>
      <c r="I28" s="588"/>
      <c r="J28" s="588"/>
      <c r="K28" s="639"/>
    </row>
    <row r="29" spans="1:11" ht="20.100000000000001" customHeight="1" x14ac:dyDescent="0.15">
      <c r="A29" s="18"/>
      <c r="K29" s="613"/>
    </row>
    <row r="30" spans="1:11" ht="20.100000000000001" customHeight="1" x14ac:dyDescent="0.15">
      <c r="A30" s="19"/>
      <c r="K30" s="612"/>
    </row>
    <row r="31" spans="1:11" ht="20.100000000000001" customHeight="1" x14ac:dyDescent="0.15">
      <c r="A31" s="20"/>
      <c r="B31" s="8"/>
      <c r="C31" s="9"/>
      <c r="D31" s="9"/>
      <c r="E31" s="9"/>
      <c r="F31" s="9"/>
      <c r="G31" s="8"/>
      <c r="H31" s="8"/>
      <c r="I31" s="8"/>
      <c r="J31" s="8"/>
      <c r="K31" s="612"/>
    </row>
    <row r="32" spans="1:11" ht="20.100000000000001" customHeight="1" x14ac:dyDescent="0.15">
      <c r="A32" s="19"/>
      <c r="K32" s="612"/>
    </row>
    <row r="33" spans="11:11" x14ac:dyDescent="0.15">
      <c r="K33" s="612"/>
    </row>
    <row r="34" spans="11:11" x14ac:dyDescent="0.15">
      <c r="K34" s="612"/>
    </row>
    <row r="35" spans="11:11" x14ac:dyDescent="0.15">
      <c r="K35" s="612"/>
    </row>
    <row r="36" spans="11:11" x14ac:dyDescent="0.15">
      <c r="K36" s="612"/>
    </row>
    <row r="37" spans="11:11" x14ac:dyDescent="0.15">
      <c r="K37" s="612"/>
    </row>
  </sheetData>
  <customSheetViews>
    <customSheetView guid="{BCB8B535-DF73-497C-BEF8-416435D7DA75}" scale="85" showPageBreaks="1" printArea="1" view="pageBreakPreview">
      <pane xSplit="2" ySplit="7" topLeftCell="C8" activePane="bottomRight" state="frozen"/>
      <selection pane="bottomRight" activeCell="A14" sqref="A14"/>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1"/>
      <headerFooter alignWithMargins="0">
        <oddHeader>&amp;L&amp;18様式３</oddHeader>
        <oddFooter>&amp;C&amp;P/&amp;N</oddFooter>
      </headerFooter>
    </customSheetView>
    <customSheetView guid="{648442B0-E1CC-4F63-B16B-8D5A1861A286}" scale="85" showPageBreaks="1" printArea="1" view="pageBreakPreview">
      <pane xSplit="2" ySplit="7" topLeftCell="C8" activePane="bottomRight" state="frozen"/>
      <selection pane="bottomRight" activeCell="B25" sqref="B25"/>
      <pageMargins left="0.39370078740157483" right="0.39370078740157483" top="0.78740157480314965" bottom="0.59055118110236227" header="0.51181102362204722" footer="0.39370078740157483"/>
      <printOptions horizontalCentered="1"/>
      <pageSetup paperSize="8" scale="68" orientation="landscape" cellComments="asDisplayed" horizontalDpi="300" verticalDpi="300" r:id="rId2"/>
      <headerFooter alignWithMargins="0">
        <oddHeader>&amp;L&amp;18様式３</oddHeader>
        <oddFooter>&amp;C&amp;P/&amp;N</oddFooter>
      </headerFooter>
    </customSheetView>
    <customSheetView guid="{84D15A99-328A-4DCB-91DF-8792E6403B82}" scale="85" showPageBreaks="1" printArea="1" view="pageBreakPreview">
      <pane xSplit="2" ySplit="7" topLeftCell="C8" activePane="bottomRight" state="frozen"/>
      <selection pane="bottomRight" activeCell="B25" sqref="B25"/>
      <pageMargins left="0.39370078740157483" right="0.39370078740157483" top="0.78740157480314965" bottom="0.59055118110236227" header="0.51181102362204722" footer="0.39370078740157483"/>
      <printOptions horizontalCentered="1"/>
      <pageSetup paperSize="8" scale="68" orientation="landscape" cellComments="asDisplayed" horizontalDpi="300" verticalDpi="300" r:id="rId3"/>
      <headerFooter alignWithMargins="0">
        <oddHeader>&amp;L&amp;18様式３</oddHeader>
        <oddFooter>&amp;C&amp;P/&amp;N</oddFooter>
      </headerFooter>
    </customSheetView>
    <customSheetView guid="{CDCA0AFE-2F9D-4000-AC80-90958B8E2BE3}" scale="85" showPageBreaks="1" printArea="1" view="pageBreakPreview">
      <pane xSplit="2" ySplit="7" topLeftCell="C8" activePane="bottomRight" state="frozen"/>
      <selection pane="bottomRight" activeCell="B5" sqref="B5:B7"/>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4"/>
      <headerFooter alignWithMargins="0">
        <oddHeader>&amp;L&amp;18様式３</oddHeader>
        <oddFooter>&amp;C&amp;P/&amp;N</oddFooter>
      </headerFooter>
    </customSheetView>
    <customSheetView guid="{E02261DA-A359-40B0-9882-81E0A79EDD3E}" scale="85" showPageBreaks="1" printArea="1" view="pageBreakPreview">
      <pane xSplit="2" ySplit="7" topLeftCell="C8" activePane="bottomRight" state="frozen"/>
      <selection pane="bottomRight" activeCell="B5" sqref="B5:B7"/>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5"/>
      <headerFooter alignWithMargins="0">
        <oddHeader>&amp;L&amp;18様式３</oddHeader>
        <oddFooter>&amp;C&amp;P/&amp;N</oddFooter>
      </headerFooter>
    </customSheetView>
    <customSheetView guid="{058567D5-9974-4A48-AF4E-6840CB2608EA}" scale="85" showPageBreaks="1" printArea="1" view="pageBreakPreview">
      <pane xSplit="2" ySplit="7" topLeftCell="C8" activePane="bottomRight" state="frozen"/>
      <selection pane="bottomRight" activeCell="B25" sqref="B25"/>
      <pageMargins left="0.39370078740157483" right="0.39370078740157483" top="0.78740157480314965" bottom="0.59055118110236227" header="0.51181102362204722" footer="0.39370078740157483"/>
      <printOptions horizontalCentered="1"/>
      <pageSetup paperSize="8" scale="68" orientation="landscape" cellComments="asDisplayed" horizontalDpi="300" verticalDpi="300" r:id="rId6"/>
      <headerFooter alignWithMargins="0">
        <oddHeader>&amp;L&amp;18様式３</oddHeader>
        <oddFooter>&amp;C&amp;P/&amp;N</oddFooter>
      </headerFooter>
    </customSheetView>
    <customSheetView guid="{C50A46B4-A4CE-4238-A611-79431A9061C9}" scale="85" showPageBreaks="1" printArea="1" view="pageBreakPreview">
      <pane xSplit="2" ySplit="7" topLeftCell="C8" activePane="bottomRight" state="frozen"/>
      <selection pane="bottomRight" activeCell="B25" sqref="B25"/>
      <pageMargins left="0.39370078740157483" right="0.39370078740157483" top="0.78740157480314965" bottom="0.59055118110236227" header="0.51181102362204722" footer="0.39370078740157483"/>
      <printOptions horizontalCentered="1"/>
      <pageSetup paperSize="8" scale="68" orientation="landscape" cellComments="asDisplayed" horizontalDpi="300" verticalDpi="300" r:id="rId7"/>
      <headerFooter alignWithMargins="0">
        <oddHeader>&amp;L&amp;18様式３</oddHeader>
        <oddFooter>&amp;C&amp;P/&amp;N</oddFooter>
      </headerFooter>
    </customSheetView>
    <customSheetView guid="{914DFE08-61BC-4788-9B0C-31694037FD5D}" scale="85" showPageBreaks="1" printArea="1" view="pageBreakPreview">
      <pane xSplit="2" ySplit="7" topLeftCell="C8" activePane="bottomRight" state="frozen"/>
      <selection pane="bottomRight" activeCell="B25" sqref="B25"/>
      <pageMargins left="0.39370078740157483" right="0.39370078740157483" top="0.78740157480314965" bottom="0.59055118110236227" header="0.51181102362204722" footer="0.39370078740157483"/>
      <printOptions horizontalCentered="1"/>
      <pageSetup paperSize="8" scale="68" orientation="landscape" cellComments="asDisplayed" horizontalDpi="300" verticalDpi="300" r:id="rId8"/>
      <headerFooter alignWithMargins="0">
        <oddHeader>&amp;L&amp;18様式３</oddHeader>
        <oddFooter>&amp;C&amp;P/&amp;N</oddFooter>
      </headerFooter>
    </customSheetView>
  </customSheetViews>
  <mergeCells count="22">
    <mergeCell ref="H5:H7"/>
    <mergeCell ref="K5:K7"/>
    <mergeCell ref="J5:J7"/>
    <mergeCell ref="I26:I28"/>
    <mergeCell ref="J26:J28"/>
    <mergeCell ref="I5:I7"/>
    <mergeCell ref="G5:G7"/>
    <mergeCell ref="K35:K37"/>
    <mergeCell ref="K29:K31"/>
    <mergeCell ref="K32:K34"/>
    <mergeCell ref="A26:B28"/>
    <mergeCell ref="E26:E28"/>
    <mergeCell ref="A5:A7"/>
    <mergeCell ref="B5:B7"/>
    <mergeCell ref="G26:G28"/>
    <mergeCell ref="F5:F7"/>
    <mergeCell ref="F26:F28"/>
    <mergeCell ref="C5:C7"/>
    <mergeCell ref="E5:E7"/>
    <mergeCell ref="D5:D7"/>
    <mergeCell ref="K26:K28"/>
    <mergeCell ref="H26:H28"/>
  </mergeCells>
  <phoneticPr fontId="5"/>
  <dataValidations count="1">
    <dataValidation type="list" allowBlank="1" showInputMessage="1" showErrorMessage="1" sqref="I19:I26 J19:K25 I8:K18">
      <formula1>"○, 　,"</formula1>
    </dataValidation>
  </dataValidations>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9"/>
  <headerFooter alignWithMargins="0">
    <oddHeader>&amp;L&amp;18様式３</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44"/>
  <sheetViews>
    <sheetView view="pageBreakPreview" zoomScale="40" zoomScaleNormal="100" zoomScaleSheetLayoutView="40" zoomScalePageLayoutView="70" workbookViewId="0">
      <pane xSplit="4" ySplit="7" topLeftCell="E8" activePane="bottomRight" state="frozen"/>
      <selection pane="topRight" activeCell="E1" sqref="E1"/>
      <selection pane="bottomLeft" activeCell="A8" sqref="A8"/>
      <selection pane="bottomRight" activeCell="J9" sqref="J9"/>
    </sheetView>
  </sheetViews>
  <sheetFormatPr defaultColWidth="9" defaultRowHeight="13.5" x14ac:dyDescent="0.15"/>
  <cols>
    <col min="1" max="1" width="7.125" style="2" customWidth="1"/>
    <col min="2" max="2" width="2.875" style="2" customWidth="1"/>
    <col min="3" max="3" width="48.875" style="2" customWidth="1"/>
    <col min="4" max="6" width="21.875" style="2" customWidth="1"/>
    <col min="7" max="7" width="48.625" style="2" customWidth="1"/>
    <col min="8" max="8" width="67.625" style="2" customWidth="1"/>
    <col min="9" max="12" width="21.875" style="2" customWidth="1"/>
    <col min="13" max="13" width="20.875" style="2" customWidth="1"/>
    <col min="14" max="14" width="72.5" style="2" customWidth="1"/>
    <col min="15" max="15" width="25.875" style="2" customWidth="1"/>
    <col min="16" max="17" width="11.5" style="2" bestFit="1" customWidth="1"/>
    <col min="18" max="16384" width="9" style="2"/>
  </cols>
  <sheetData>
    <row r="2" spans="1:15" ht="32.25" x14ac:dyDescent="0.3">
      <c r="A2" s="47" t="s">
        <v>416</v>
      </c>
      <c r="B2" s="47"/>
    </row>
    <row r="3" spans="1:15" ht="42" x14ac:dyDescent="0.4">
      <c r="A3" s="660" t="s">
        <v>402</v>
      </c>
      <c r="B3" s="660"/>
      <c r="C3" s="660"/>
      <c r="D3" s="660"/>
      <c r="E3" s="660"/>
      <c r="F3" s="660"/>
      <c r="G3" s="660"/>
      <c r="H3" s="660"/>
      <c r="I3" s="660"/>
      <c r="J3" s="660"/>
      <c r="K3" s="660"/>
      <c r="L3" s="660"/>
      <c r="M3" s="660"/>
      <c r="N3" s="660"/>
      <c r="O3" s="660"/>
    </row>
    <row r="4" spans="1:15" ht="40.35" customHeight="1" thickBot="1" x14ac:dyDescent="0.2">
      <c r="A4" s="170"/>
      <c r="B4" s="13"/>
      <c r="C4" s="3"/>
      <c r="D4" s="3"/>
      <c r="E4" s="3"/>
      <c r="F4" s="1"/>
      <c r="G4" s="1"/>
      <c r="H4" s="1"/>
      <c r="I4" s="1"/>
      <c r="J4" s="1"/>
      <c r="K4" s="1"/>
      <c r="L4" s="1"/>
      <c r="M4" s="1"/>
      <c r="N4" s="675" t="s">
        <v>45</v>
      </c>
      <c r="O4" s="676"/>
    </row>
    <row r="5" spans="1:15" ht="30" customHeight="1" x14ac:dyDescent="0.15">
      <c r="A5" s="661" t="s">
        <v>27</v>
      </c>
      <c r="B5" s="677" t="s">
        <v>30</v>
      </c>
      <c r="C5" s="678"/>
      <c r="D5" s="664" t="s">
        <v>403</v>
      </c>
      <c r="E5" s="667" t="s">
        <v>383</v>
      </c>
      <c r="F5" s="668"/>
      <c r="G5" s="671" t="s">
        <v>55</v>
      </c>
      <c r="H5" s="668"/>
      <c r="I5" s="298" t="s">
        <v>384</v>
      </c>
      <c r="J5" s="298" t="s">
        <v>387</v>
      </c>
      <c r="K5" s="669" t="s">
        <v>10</v>
      </c>
      <c r="L5" s="671" t="s">
        <v>63</v>
      </c>
      <c r="M5" s="672"/>
      <c r="N5" s="673"/>
      <c r="O5" s="683" t="s">
        <v>32</v>
      </c>
    </row>
    <row r="6" spans="1:15" ht="30" customHeight="1" x14ac:dyDescent="0.15">
      <c r="A6" s="662"/>
      <c r="B6" s="679"/>
      <c r="C6" s="680"/>
      <c r="D6" s="665"/>
      <c r="E6" s="670" t="s">
        <v>29</v>
      </c>
      <c r="F6" s="648" t="s">
        <v>18</v>
      </c>
      <c r="G6" s="646" t="s">
        <v>20</v>
      </c>
      <c r="H6" s="646" t="s">
        <v>92</v>
      </c>
      <c r="I6" s="297" t="s">
        <v>8</v>
      </c>
      <c r="J6" s="297" t="s">
        <v>9</v>
      </c>
      <c r="K6" s="670"/>
      <c r="L6" s="648" t="s">
        <v>34</v>
      </c>
      <c r="M6" s="649" t="s">
        <v>33</v>
      </c>
      <c r="N6" s="650"/>
      <c r="O6" s="684"/>
    </row>
    <row r="7" spans="1:15" ht="30" customHeight="1" thickBot="1" x14ac:dyDescent="0.2">
      <c r="A7" s="663"/>
      <c r="B7" s="681"/>
      <c r="C7" s="682"/>
      <c r="D7" s="666"/>
      <c r="E7" s="674"/>
      <c r="F7" s="647"/>
      <c r="G7" s="647"/>
      <c r="H7" s="647"/>
      <c r="I7" s="63" t="s">
        <v>12</v>
      </c>
      <c r="J7" s="63" t="s">
        <v>13</v>
      </c>
      <c r="K7" s="64" t="s">
        <v>14</v>
      </c>
      <c r="L7" s="647"/>
      <c r="M7" s="651"/>
      <c r="N7" s="652"/>
      <c r="O7" s="685"/>
    </row>
    <row r="8" spans="1:15" ht="255" customHeight="1" x14ac:dyDescent="0.15">
      <c r="A8" s="285">
        <v>72</v>
      </c>
      <c r="B8" s="656" t="s">
        <v>1125</v>
      </c>
      <c r="C8" s="657"/>
      <c r="D8" s="48">
        <f>+'（様式１）反映状況調'!E85</f>
        <v>5848</v>
      </c>
      <c r="E8" s="49">
        <f>+'（様式１）反映状況調'!F85</f>
        <v>1611.1</v>
      </c>
      <c r="F8" s="50">
        <f>+'（様式１）反映状況調'!G85</f>
        <v>1514.1439800000001</v>
      </c>
      <c r="G8" s="71" t="s">
        <v>1128</v>
      </c>
      <c r="H8" s="51" t="s">
        <v>1147</v>
      </c>
      <c r="I8" s="48">
        <f>+'（様式１）反映状況調'!K85</f>
        <v>2940</v>
      </c>
      <c r="J8" s="50">
        <f>+'（様式１）反映状況調'!L85</f>
        <v>5526</v>
      </c>
      <c r="K8" s="49">
        <f>J8-I8</f>
        <v>2586</v>
      </c>
      <c r="L8" s="376" t="s">
        <v>1885</v>
      </c>
      <c r="M8" s="52" t="s">
        <v>1559</v>
      </c>
      <c r="N8" s="53" t="s">
        <v>1865</v>
      </c>
      <c r="O8" s="60"/>
    </row>
    <row r="9" spans="1:15" ht="243" customHeight="1" x14ac:dyDescent="0.15">
      <c r="A9" s="286">
        <v>220</v>
      </c>
      <c r="B9" s="658" t="s">
        <v>1126</v>
      </c>
      <c r="C9" s="659"/>
      <c r="D9" s="54">
        <f>+'（様式１）反映状況調'!E243</f>
        <v>540</v>
      </c>
      <c r="E9" s="55">
        <f>+'（様式１）反映状況調'!F243</f>
        <v>540</v>
      </c>
      <c r="F9" s="56">
        <f>+'（様式１）反映状況調'!G243</f>
        <v>452</v>
      </c>
      <c r="G9" s="57" t="s">
        <v>1128</v>
      </c>
      <c r="H9" s="57" t="s">
        <v>1149</v>
      </c>
      <c r="I9" s="54">
        <f>+'（様式１）反映状況調'!K243</f>
        <v>540</v>
      </c>
      <c r="J9" s="56">
        <f>+'（様式１）反映状況調'!L243</f>
        <v>540</v>
      </c>
      <c r="K9" s="55">
        <f>J9-I9</f>
        <v>0</v>
      </c>
      <c r="L9" s="56">
        <v>-94</v>
      </c>
      <c r="M9" s="58" t="s">
        <v>1656</v>
      </c>
      <c r="N9" s="59" t="s">
        <v>1697</v>
      </c>
      <c r="O9" s="61"/>
    </row>
    <row r="10" spans="1:15" ht="371.25" customHeight="1" thickBot="1" x14ac:dyDescent="0.2">
      <c r="A10" s="286">
        <v>289</v>
      </c>
      <c r="B10" s="658" t="s">
        <v>1127</v>
      </c>
      <c r="C10" s="659"/>
      <c r="D10" s="54">
        <f>+'（様式１）反映状況調'!E320</f>
        <v>132.39099999999999</v>
      </c>
      <c r="E10" s="55">
        <f>+'（様式１）反映状況調'!F320</f>
        <v>132.39099999999999</v>
      </c>
      <c r="F10" s="56">
        <f>+'（様式１）反映状況調'!G320</f>
        <v>116.5</v>
      </c>
      <c r="G10" s="57" t="s">
        <v>1144</v>
      </c>
      <c r="H10" s="57" t="s">
        <v>1145</v>
      </c>
      <c r="I10" s="54">
        <f>+'（様式１）反映状況調'!K320</f>
        <v>126.89100000000001</v>
      </c>
      <c r="J10" s="56">
        <f>+'（様式１）反映状況調'!L320</f>
        <v>126.89100000000001</v>
      </c>
      <c r="K10" s="55">
        <f>J10-I10</f>
        <v>0</v>
      </c>
      <c r="L10" s="377" t="s">
        <v>1783</v>
      </c>
      <c r="M10" s="365" t="s">
        <v>1603</v>
      </c>
      <c r="N10" s="59" t="s">
        <v>1715</v>
      </c>
      <c r="O10" s="61"/>
    </row>
    <row r="11" spans="1:15" ht="43.35" customHeight="1" thickTop="1" thickBot="1" x14ac:dyDescent="0.2">
      <c r="A11" s="653" t="s">
        <v>46</v>
      </c>
      <c r="B11" s="654"/>
      <c r="C11" s="655"/>
      <c r="D11" s="306">
        <f>+SUM(D8:D10)</f>
        <v>6520.3909999999996</v>
      </c>
      <c r="E11" s="307">
        <f t="shared" ref="E11" si="0">+SUM(E8:E10)</f>
        <v>2283.491</v>
      </c>
      <c r="F11" s="308">
        <f>+SUM(F8:F10)</f>
        <v>2082.6439799999998</v>
      </c>
      <c r="G11" s="309"/>
      <c r="H11" s="65"/>
      <c r="I11" s="306">
        <f t="shared" ref="I11:L11" si="1">+SUM(I8:I10)</f>
        <v>3606.8910000000001</v>
      </c>
      <c r="J11" s="308">
        <f t="shared" si="1"/>
        <v>6192.8909999999996</v>
      </c>
      <c r="K11" s="310">
        <f t="shared" si="1"/>
        <v>2586</v>
      </c>
      <c r="L11" s="311">
        <f t="shared" si="1"/>
        <v>-94</v>
      </c>
      <c r="M11" s="312"/>
      <c r="N11" s="312"/>
      <c r="O11" s="313"/>
    </row>
    <row r="12" spans="1:15" s="132" customFormat="1" ht="20.100000000000001" customHeight="1" x14ac:dyDescent="0.15">
      <c r="A12" s="144" t="s">
        <v>71</v>
      </c>
      <c r="B12" s="145"/>
      <c r="C12" s="145"/>
      <c r="D12" s="146"/>
      <c r="E12" s="146"/>
      <c r="F12" s="146"/>
      <c r="G12" s="146"/>
      <c r="H12" s="147"/>
      <c r="I12" s="146"/>
      <c r="J12" s="146"/>
      <c r="K12" s="146"/>
      <c r="L12" s="148"/>
      <c r="M12" s="149"/>
      <c r="N12" s="149"/>
      <c r="O12" s="150"/>
    </row>
    <row r="13" spans="1:15" s="132" customFormat="1" ht="20.100000000000001" customHeight="1" x14ac:dyDescent="0.15">
      <c r="A13" s="130" t="s">
        <v>67</v>
      </c>
    </row>
    <row r="14" spans="1:15" s="132" customFormat="1" ht="19.5" customHeight="1" x14ac:dyDescent="0.15">
      <c r="A14" s="151" t="s">
        <v>79</v>
      </c>
    </row>
    <row r="15" spans="1:15" ht="18" customHeight="1" x14ac:dyDescent="0.15">
      <c r="A15" s="42" t="s">
        <v>404</v>
      </c>
      <c r="B15" s="131"/>
      <c r="C15" s="40"/>
      <c r="D15" s="40"/>
    </row>
    <row r="16" spans="1:15" ht="18" customHeight="1" x14ac:dyDescent="0.15">
      <c r="A16" s="20" t="s">
        <v>390</v>
      </c>
      <c r="B16" s="131"/>
      <c r="C16" s="40"/>
      <c r="D16" s="40"/>
    </row>
    <row r="17" spans="1:22" ht="18" customHeight="1" x14ac:dyDescent="0.15">
      <c r="A17" s="19" t="s">
        <v>391</v>
      </c>
      <c r="B17" s="130"/>
      <c r="C17" s="19"/>
      <c r="D17" s="19"/>
      <c r="E17" s="9"/>
      <c r="F17" s="9"/>
      <c r="G17" s="9"/>
      <c r="H17" s="9"/>
      <c r="I17" s="9"/>
      <c r="J17" s="9"/>
      <c r="K17" s="9"/>
      <c r="L17" s="9"/>
      <c r="M17" s="9"/>
      <c r="N17" s="9"/>
      <c r="O17" s="9"/>
      <c r="P17" s="9"/>
      <c r="Q17" s="9"/>
      <c r="R17" s="9"/>
      <c r="S17" s="8"/>
      <c r="T17" s="8"/>
      <c r="U17" s="8"/>
      <c r="V17" s="8"/>
    </row>
    <row r="18" spans="1:22" ht="18" customHeight="1" x14ac:dyDescent="0.15">
      <c r="A18" s="19" t="s">
        <v>392</v>
      </c>
      <c r="B18" s="130"/>
      <c r="C18" s="19"/>
      <c r="D18" s="19"/>
      <c r="E18" s="9"/>
      <c r="F18" s="9"/>
      <c r="G18" s="9"/>
      <c r="H18" s="9"/>
      <c r="I18" s="9"/>
      <c r="J18" s="9"/>
      <c r="K18" s="9"/>
      <c r="L18" s="9"/>
      <c r="M18" s="9"/>
      <c r="N18" s="9"/>
      <c r="O18" s="9"/>
      <c r="P18" s="9"/>
      <c r="Q18" s="9"/>
      <c r="R18" s="9"/>
      <c r="S18" s="8"/>
      <c r="T18" s="8"/>
      <c r="U18" s="8"/>
      <c r="V18" s="8"/>
    </row>
    <row r="19" spans="1:22" ht="18" customHeight="1" x14ac:dyDescent="0.15">
      <c r="A19" s="19" t="s">
        <v>393</v>
      </c>
      <c r="B19" s="130"/>
      <c r="C19" s="19"/>
      <c r="D19" s="19"/>
    </row>
    <row r="20" spans="1:22" ht="18" customHeight="1" x14ac:dyDescent="0.15">
      <c r="A20" s="19" t="s">
        <v>394</v>
      </c>
      <c r="B20" s="132"/>
    </row>
    <row r="21" spans="1:22" s="132" customFormat="1" x14ac:dyDescent="0.15"/>
    <row r="22" spans="1:22" s="132" customFormat="1" x14ac:dyDescent="0.15"/>
    <row r="23" spans="1:22" s="132" customFormat="1" x14ac:dyDescent="0.15"/>
    <row r="24" spans="1:22" s="132" customFormat="1" x14ac:dyDescent="0.15"/>
    <row r="25" spans="1:22" s="132" customFormat="1" x14ac:dyDescent="0.15"/>
    <row r="26" spans="1:22" s="132" customFormat="1" x14ac:dyDescent="0.15"/>
    <row r="27" spans="1:22" s="132" customFormat="1" x14ac:dyDescent="0.15"/>
    <row r="28" spans="1:22" s="132" customFormat="1" x14ac:dyDescent="0.15"/>
    <row r="29" spans="1:22" s="132" customFormat="1" x14ac:dyDescent="0.15"/>
    <row r="30" spans="1:22" s="132" customFormat="1" x14ac:dyDescent="0.15"/>
    <row r="31" spans="1:22" s="132" customFormat="1" x14ac:dyDescent="0.15"/>
    <row r="32" spans="1:22" s="132" customFormat="1" x14ac:dyDescent="0.15"/>
    <row r="33" spans="5:5" s="132" customFormat="1" x14ac:dyDescent="0.15"/>
    <row r="44" spans="5:5" x14ac:dyDescent="0.15">
      <c r="E44" s="24"/>
    </row>
  </sheetData>
  <customSheetViews>
    <customSheetView guid="{BCB8B535-DF73-497C-BEF8-416435D7DA75}" scale="55" showPageBreaks="1" printArea="1" view="pageBreakPreview">
      <pane xSplit="4" ySplit="7" topLeftCell="E8" activePane="bottomRight" state="frozen"/>
      <selection pane="bottomRight" activeCell="A8" sqref="A8"/>
      <pageMargins left="0.39370078740157483" right="0.39370078740157483" top="0.78740157480314965" bottom="0.59055118110236227" header="0.51181102362204722" footer="0.39370078740157483"/>
      <printOptions horizontalCentered="1"/>
      <pageSetup paperSize="8" scale="45" orientation="landscape" cellComments="asDisplayed" r:id="rId1"/>
      <headerFooter alignWithMargins="0">
        <oddHeader xml:space="preserve">&amp;L&amp;24様式４&amp;18
</oddHeader>
        <oddFooter>&amp;C&amp;P/&amp;N</oddFooter>
      </headerFooter>
    </customSheetView>
    <customSheetView guid="{648442B0-E1CC-4F63-B16B-8D5A1861A286}" scale="55" showPageBreaks="1" printArea="1" view="pageBreakPreview">
      <pane xSplit="4" ySplit="7" topLeftCell="E8" activePane="bottomRight" state="frozen"/>
      <selection pane="bottomRight" activeCell="G9" sqref="G9"/>
      <pageMargins left="0.39370078740157483" right="0.39370078740157483" top="0.78740157480314965" bottom="0.59055118110236227" header="0.51181102362204722" footer="0.39370078740157483"/>
      <printOptions horizontalCentered="1"/>
      <pageSetup paperSize="8" scale="45" orientation="landscape" cellComments="asDisplayed" r:id="rId2"/>
      <headerFooter alignWithMargins="0">
        <oddHeader xml:space="preserve">&amp;L&amp;24様式４&amp;18
</oddHeader>
        <oddFooter>&amp;C&amp;P/&amp;N</oddFooter>
      </headerFooter>
    </customSheetView>
    <customSheetView guid="{84D15A99-328A-4DCB-91DF-8792E6403B82}" scale="55" showPageBreaks="1" printArea="1" view="pageBreakPreview">
      <pane xSplit="4" ySplit="7" topLeftCell="E8" activePane="bottomRight" state="frozen"/>
      <selection pane="bottomRight" activeCell="G9" sqref="G9"/>
      <pageMargins left="0.39370078740157483" right="0.39370078740157483" top="0.78740157480314965" bottom="0.59055118110236227" header="0.51181102362204722" footer="0.39370078740157483"/>
      <printOptions horizontalCentered="1"/>
      <pageSetup paperSize="8" scale="45" orientation="landscape" cellComments="asDisplayed" r:id="rId3"/>
      <headerFooter alignWithMargins="0">
        <oddHeader xml:space="preserve">&amp;L&amp;24様式４&amp;18
</oddHeader>
        <oddFooter>&amp;C&amp;P/&amp;N</oddFooter>
      </headerFooter>
    </customSheetView>
    <customSheetView guid="{CDCA0AFE-2F9D-4000-AC80-90958B8E2BE3}" scale="55" showPageBreaks="1" printArea="1" view="pageBreakPreview">
      <pane xSplit="4" ySplit="7" topLeftCell="E8" activePane="bottomRight" state="frozen"/>
      <selection pane="bottomRight" activeCell="B4" sqref="B4"/>
      <pageMargins left="0.39370078740157483" right="0.39370078740157483" top="0.78740157480314965" bottom="0.59055118110236227" header="0.51181102362204722" footer="0.39370078740157483"/>
      <printOptions horizontalCentered="1"/>
      <pageSetup paperSize="8" scale="45" orientation="landscape" cellComments="asDisplayed" r:id="rId4"/>
      <headerFooter alignWithMargins="0">
        <oddHeader xml:space="preserve">&amp;L&amp;24様式４&amp;18
</oddHeader>
        <oddFooter>&amp;C&amp;P/&amp;N</oddFooter>
      </headerFooter>
    </customSheetView>
    <customSheetView guid="{E02261DA-A359-40B0-9882-81E0A79EDD3E}" scale="55" showPageBreaks="1" printArea="1" view="pageBreakPreview">
      <pane xSplit="4" ySplit="7" topLeftCell="E8" activePane="bottomRight" state="frozen"/>
      <selection pane="bottomRight" activeCell="B4" sqref="B4"/>
      <pageMargins left="0.39370078740157483" right="0.39370078740157483" top="0.78740157480314965" bottom="0.59055118110236227" header="0.51181102362204722" footer="0.39370078740157483"/>
      <printOptions horizontalCentered="1"/>
      <pageSetup paperSize="8" scale="45" orientation="landscape" cellComments="asDisplayed" r:id="rId5"/>
      <headerFooter alignWithMargins="0">
        <oddHeader xml:space="preserve">&amp;L&amp;24様式４&amp;18
</oddHeader>
        <oddFooter>&amp;C&amp;P/&amp;N</oddFooter>
      </headerFooter>
    </customSheetView>
    <customSheetView guid="{058567D5-9974-4A48-AF4E-6840CB2608EA}" scale="55" showPageBreaks="1" printArea="1" view="pageBreakPreview">
      <pane xSplit="4" ySplit="7" topLeftCell="E8" activePane="bottomRight" state="frozen"/>
      <selection pane="bottomRight" activeCell="G9" sqref="G9"/>
      <pageMargins left="0.39370078740157483" right="0.39370078740157483" top="0.78740157480314965" bottom="0.59055118110236227" header="0.51181102362204722" footer="0.39370078740157483"/>
      <printOptions horizontalCentered="1"/>
      <pageSetup paperSize="8" scale="45" orientation="landscape" cellComments="asDisplayed" r:id="rId6"/>
      <headerFooter alignWithMargins="0">
        <oddHeader xml:space="preserve">&amp;L&amp;24様式４&amp;18
</oddHeader>
        <oddFooter>&amp;C&amp;P/&amp;N</oddFooter>
      </headerFooter>
    </customSheetView>
    <customSheetView guid="{C50A46B4-A4CE-4238-A611-79431A9061C9}" scale="55" showPageBreaks="1" printArea="1" view="pageBreakPreview">
      <pane xSplit="4" ySplit="7" topLeftCell="E8" activePane="bottomRight" state="frozen"/>
      <selection pane="bottomRight" activeCell="G9" sqref="G9"/>
      <pageMargins left="0.39370078740157483" right="0.39370078740157483" top="0.78740157480314965" bottom="0.59055118110236227" header="0.51181102362204722" footer="0.39370078740157483"/>
      <printOptions horizontalCentered="1"/>
      <pageSetup paperSize="8" scale="45" orientation="landscape" cellComments="asDisplayed" r:id="rId7"/>
      <headerFooter alignWithMargins="0">
        <oddHeader xml:space="preserve">&amp;L&amp;24様式４&amp;18
</oddHeader>
        <oddFooter>&amp;C&amp;P/&amp;N</oddFooter>
      </headerFooter>
    </customSheetView>
    <customSheetView guid="{914DFE08-61BC-4788-9B0C-31694037FD5D}" scale="55" showPageBreaks="1" printArea="1" view="pageBreakPreview">
      <pane xSplit="4" ySplit="7" topLeftCell="E8" activePane="bottomRight" state="frozen"/>
      <selection pane="bottomRight" activeCell="G9" sqref="G9"/>
      <pageMargins left="0.39370078740157483" right="0.39370078740157483" top="0.78740157480314965" bottom="0.59055118110236227" header="0.51181102362204722" footer="0.39370078740157483"/>
      <printOptions horizontalCentered="1"/>
      <pageSetup paperSize="8" scale="45" orientation="landscape" cellComments="asDisplayed" r:id="rId8"/>
      <headerFooter alignWithMargins="0">
        <oddHeader xml:space="preserve">&amp;L&amp;24様式４&amp;18
</oddHeader>
        <oddFooter>&amp;C&amp;P/&amp;N</oddFooter>
      </headerFooter>
    </customSheetView>
  </customSheetViews>
  <mergeCells count="20">
    <mergeCell ref="A3:O3"/>
    <mergeCell ref="A5:A7"/>
    <mergeCell ref="D5:D7"/>
    <mergeCell ref="E5:F5"/>
    <mergeCell ref="K5:K6"/>
    <mergeCell ref="L5:N5"/>
    <mergeCell ref="E6:E7"/>
    <mergeCell ref="F6:F7"/>
    <mergeCell ref="N4:O4"/>
    <mergeCell ref="B5:C7"/>
    <mergeCell ref="O5:O7"/>
    <mergeCell ref="G5:H5"/>
    <mergeCell ref="H6:H7"/>
    <mergeCell ref="G6:G7"/>
    <mergeCell ref="L6:L7"/>
    <mergeCell ref="M6:N7"/>
    <mergeCell ref="A11:C11"/>
    <mergeCell ref="B8:C8"/>
    <mergeCell ref="B9:C9"/>
    <mergeCell ref="B10:C10"/>
  </mergeCells>
  <phoneticPr fontId="5"/>
  <dataValidations count="1">
    <dataValidation type="list" allowBlank="1" showInputMessage="1" showErrorMessage="1" sqref="M8:M34">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9"/>
  <headerFooter alignWithMargins="0">
    <oddHeader xml:space="preserve">&amp;L&amp;24様式４&amp;18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2"/>
  <sheetViews>
    <sheetView view="pageBreakPreview" zoomScale="80" zoomScaleNormal="70" zoomScaleSheetLayoutView="80" zoomScalePageLayoutView="70" workbookViewId="0">
      <pane xSplit="1" ySplit="9" topLeftCell="B10" activePane="bottomRight" state="frozen"/>
      <selection pane="topRight" activeCell="B1" sqref="B1"/>
      <selection pane="bottomLeft" activeCell="A10" sqref="A10"/>
      <selection pane="bottomRight" activeCell="F2" sqref="F2"/>
    </sheetView>
  </sheetViews>
  <sheetFormatPr defaultColWidth="3.5" defaultRowHeight="13.5" x14ac:dyDescent="0.15"/>
  <cols>
    <col min="1" max="1" width="17" customWidth="1"/>
    <col min="2" max="2" width="10.875" customWidth="1"/>
    <col min="3" max="3" width="8.5" customWidth="1"/>
    <col min="4" max="4" width="12.875" customWidth="1"/>
    <col min="5" max="5" width="8.625" customWidth="1"/>
    <col min="6" max="6" width="12.875" customWidth="1"/>
    <col min="7" max="8" width="10.875" customWidth="1"/>
    <col min="9" max="9" width="8.5" customWidth="1"/>
    <col min="10" max="10" width="12.875" customWidth="1"/>
    <col min="11" max="11" width="8.5" customWidth="1"/>
    <col min="12" max="12" width="12.875" customWidth="1"/>
    <col min="13" max="13" width="8.5" customWidth="1"/>
    <col min="14" max="14" width="12.875" customWidth="1"/>
    <col min="15" max="15" width="10.875" customWidth="1"/>
    <col min="16" max="16" width="12.875" customWidth="1"/>
    <col min="17" max="17" width="10.875" customWidth="1"/>
    <col min="18" max="18" width="8.5" customWidth="1"/>
    <col min="19" max="19" width="12.875" customWidth="1"/>
    <col min="20" max="20" width="8.5" customWidth="1"/>
    <col min="21" max="21" width="12.875" customWidth="1"/>
    <col min="22" max="22" width="8.5" customWidth="1"/>
    <col min="23" max="23" width="12.875" customWidth="1"/>
    <col min="24" max="25" width="10.8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693" t="s">
        <v>405</v>
      </c>
      <c r="B3" s="693"/>
      <c r="C3" s="693"/>
      <c r="D3" s="693"/>
      <c r="E3" s="693"/>
      <c r="F3" s="693"/>
      <c r="G3" s="693"/>
      <c r="H3" s="693"/>
      <c r="I3" s="693"/>
      <c r="J3" s="693"/>
      <c r="K3" s="693"/>
      <c r="L3" s="693"/>
      <c r="M3" s="693"/>
      <c r="N3" s="693"/>
      <c r="O3" s="693"/>
      <c r="P3" s="693"/>
      <c r="Q3" s="693"/>
      <c r="R3" s="693"/>
      <c r="S3" s="693"/>
      <c r="T3" s="693"/>
      <c r="U3" s="693"/>
      <c r="V3" s="693"/>
      <c r="W3" s="693"/>
      <c r="X3" s="693"/>
      <c r="Y3" s="693"/>
    </row>
    <row r="4" spans="1:25" ht="17.25" x14ac:dyDescent="0.2">
      <c r="A4" s="41"/>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
      <c r="A5" s="169"/>
      <c r="B5" s="2"/>
      <c r="C5" s="2"/>
      <c r="D5" s="2"/>
      <c r="E5" s="2"/>
      <c r="F5" s="2"/>
      <c r="G5" s="2"/>
      <c r="H5" s="2"/>
      <c r="I5" s="2"/>
      <c r="J5" s="2"/>
      <c r="K5" s="2"/>
      <c r="L5" s="2"/>
      <c r="M5" s="2"/>
      <c r="N5" s="2"/>
      <c r="O5" s="2"/>
      <c r="P5" s="2"/>
      <c r="Q5" s="2"/>
      <c r="R5" s="2"/>
      <c r="S5" s="2"/>
      <c r="T5" s="2"/>
      <c r="U5" s="2"/>
      <c r="V5" s="2"/>
      <c r="W5" s="2"/>
      <c r="X5" s="2"/>
      <c r="Y5" s="32" t="s">
        <v>44</v>
      </c>
    </row>
    <row r="6" spans="1:25" ht="30" customHeight="1" thickTop="1" thickBot="1" x14ac:dyDescent="0.2">
      <c r="A6" s="694" t="s">
        <v>43</v>
      </c>
      <c r="B6" s="697" t="s">
        <v>42</v>
      </c>
      <c r="C6" s="698"/>
      <c r="D6" s="698"/>
      <c r="E6" s="698"/>
      <c r="F6" s="698"/>
      <c r="G6" s="699"/>
      <c r="H6" s="700" t="s">
        <v>41</v>
      </c>
      <c r="I6" s="701"/>
      <c r="J6" s="701"/>
      <c r="K6" s="701"/>
      <c r="L6" s="701"/>
      <c r="M6" s="701"/>
      <c r="N6" s="701"/>
      <c r="O6" s="701"/>
      <c r="P6" s="702"/>
      <c r="Q6" s="700" t="s">
        <v>40</v>
      </c>
      <c r="R6" s="701"/>
      <c r="S6" s="701"/>
      <c r="T6" s="701"/>
      <c r="U6" s="701"/>
      <c r="V6" s="701"/>
      <c r="W6" s="701"/>
      <c r="X6" s="701"/>
      <c r="Y6" s="702"/>
    </row>
    <row r="7" spans="1:25" ht="30" customHeight="1" x14ac:dyDescent="0.15">
      <c r="A7" s="695"/>
      <c r="B7" s="703" t="s">
        <v>406</v>
      </c>
      <c r="C7" s="686" t="s">
        <v>53</v>
      </c>
      <c r="D7" s="687"/>
      <c r="E7" s="711" t="s">
        <v>38</v>
      </c>
      <c r="F7" s="687"/>
      <c r="G7" s="708" t="s">
        <v>48</v>
      </c>
      <c r="H7" s="703" t="s">
        <v>407</v>
      </c>
      <c r="I7" s="686" t="s">
        <v>39</v>
      </c>
      <c r="J7" s="687"/>
      <c r="K7" s="686" t="s">
        <v>38</v>
      </c>
      <c r="L7" s="687"/>
      <c r="M7" s="686" t="s">
        <v>83</v>
      </c>
      <c r="N7" s="687"/>
      <c r="O7" s="706" t="s">
        <v>49</v>
      </c>
      <c r="P7" s="708" t="s">
        <v>408</v>
      </c>
      <c r="Q7" s="703" t="s">
        <v>407</v>
      </c>
      <c r="R7" s="686" t="s">
        <v>39</v>
      </c>
      <c r="S7" s="687"/>
      <c r="T7" s="686" t="s">
        <v>38</v>
      </c>
      <c r="U7" s="687"/>
      <c r="V7" s="686" t="s">
        <v>84</v>
      </c>
      <c r="W7" s="687"/>
      <c r="X7" s="706" t="s">
        <v>52</v>
      </c>
      <c r="Y7" s="708" t="s">
        <v>408</v>
      </c>
    </row>
    <row r="8" spans="1:25" ht="30" customHeight="1" thickBot="1" x14ac:dyDescent="0.2">
      <c r="A8" s="695"/>
      <c r="B8" s="704"/>
      <c r="C8" s="688"/>
      <c r="D8" s="689"/>
      <c r="E8" s="712"/>
      <c r="F8" s="713"/>
      <c r="G8" s="714"/>
      <c r="H8" s="704"/>
      <c r="I8" s="688"/>
      <c r="J8" s="689"/>
      <c r="K8" s="688"/>
      <c r="L8" s="689"/>
      <c r="M8" s="688"/>
      <c r="N8" s="689"/>
      <c r="O8" s="741"/>
      <c r="P8" s="709"/>
      <c r="Q8" s="704"/>
      <c r="R8" s="688"/>
      <c r="S8" s="689"/>
      <c r="T8" s="688"/>
      <c r="U8" s="689"/>
      <c r="V8" s="688"/>
      <c r="W8" s="689"/>
      <c r="X8" s="549"/>
      <c r="Y8" s="709"/>
    </row>
    <row r="9" spans="1:25" ht="30" customHeight="1" thickBot="1" x14ac:dyDescent="0.2">
      <c r="A9" s="696"/>
      <c r="B9" s="705"/>
      <c r="C9" s="125" t="s">
        <v>37</v>
      </c>
      <c r="D9" s="126" t="s">
        <v>36</v>
      </c>
      <c r="E9" s="127" t="s">
        <v>35</v>
      </c>
      <c r="F9" s="128" t="s">
        <v>34</v>
      </c>
      <c r="G9" s="715"/>
      <c r="H9" s="705"/>
      <c r="I9" s="125" t="s">
        <v>35</v>
      </c>
      <c r="J9" s="129" t="s">
        <v>34</v>
      </c>
      <c r="K9" s="125" t="s">
        <v>35</v>
      </c>
      <c r="L9" s="129" t="s">
        <v>34</v>
      </c>
      <c r="M9" s="125" t="s">
        <v>35</v>
      </c>
      <c r="N9" s="129" t="s">
        <v>34</v>
      </c>
      <c r="O9" s="742"/>
      <c r="P9" s="710"/>
      <c r="Q9" s="705"/>
      <c r="R9" s="125" t="s">
        <v>35</v>
      </c>
      <c r="S9" s="129" t="s">
        <v>34</v>
      </c>
      <c r="T9" s="125" t="s">
        <v>35</v>
      </c>
      <c r="U9" s="129" t="s">
        <v>34</v>
      </c>
      <c r="V9" s="125" t="s">
        <v>35</v>
      </c>
      <c r="W9" s="129" t="s">
        <v>34</v>
      </c>
      <c r="X9" s="707"/>
      <c r="Y9" s="710"/>
    </row>
    <row r="10" spans="1:25" ht="15" customHeight="1" thickTop="1" x14ac:dyDescent="0.15">
      <c r="A10" s="749" t="s">
        <v>1129</v>
      </c>
      <c r="B10" s="752">
        <f>+SUM('（様式１）反映状況調'!C397,'（様式１）反映状況調'!C394)</f>
        <v>327</v>
      </c>
      <c r="C10" s="746">
        <f>+SUM(I10,R10)</f>
        <v>4</v>
      </c>
      <c r="D10" s="726">
        <f>+SUM(J10,S10)</f>
        <v>-9802.098</v>
      </c>
      <c r="E10" s="732">
        <f>+SUM(K10,T10)</f>
        <v>4</v>
      </c>
      <c r="F10" s="743">
        <f>+SUM(L10,U10)</f>
        <v>-190.86699999999999</v>
      </c>
      <c r="G10" s="738">
        <f>+SUM(O10,X10)</f>
        <v>37</v>
      </c>
      <c r="H10" s="735">
        <f>+'（様式１）反映状況調'!C397</f>
        <v>238</v>
      </c>
      <c r="I10" s="690">
        <v>1</v>
      </c>
      <c r="J10" s="726">
        <f>+SUM('（様式１）反映状況調'!N313)</f>
        <v>-2.0979999999999999</v>
      </c>
      <c r="K10" s="746">
        <v>4</v>
      </c>
      <c r="L10" s="729">
        <f>+SUM('（様式１）反映状況調'!N202,'（様式１）反映状況調'!N243,'（様式１）反映状況調'!N289,'（様式１）反映状況調'!N335)</f>
        <v>-190.86699999999999</v>
      </c>
      <c r="M10" s="690">
        <f>+SUM(I10,K10)</f>
        <v>5</v>
      </c>
      <c r="N10" s="717">
        <f>+SUM(J10,L10)</f>
        <v>-192.965</v>
      </c>
      <c r="O10" s="720">
        <v>31</v>
      </c>
      <c r="P10" s="723">
        <f>+SUM('（様式１）反映状況調'!L364,'（様式２）03新規事業'!E28,'（様式３）04新規要求事業'!D26)</f>
        <v>103502.73000000001</v>
      </c>
      <c r="Q10" s="735">
        <f>+'（様式１）反映状況調'!C394</f>
        <v>89</v>
      </c>
      <c r="R10" s="690">
        <v>3</v>
      </c>
      <c r="S10" s="726">
        <f>+SUM('（様式１）反映状況調'!N25,'（様式１）反映状況調'!N31,'（様式１）反映状況調'!N55)</f>
        <v>-9800</v>
      </c>
      <c r="T10" s="746">
        <v>0</v>
      </c>
      <c r="U10" s="729">
        <v>0</v>
      </c>
      <c r="V10" s="690">
        <f>+SUM(R10,T10)</f>
        <v>3</v>
      </c>
      <c r="W10" s="717">
        <f>+SUM(S10,U10)</f>
        <v>-9800</v>
      </c>
      <c r="X10" s="720">
        <v>6</v>
      </c>
      <c r="Y10" s="723">
        <f>+SUM('（様式１）反映状況調'!L365:L366,'（様式２）03新規事業'!E29:E30,'（様式３）04新規要求事業'!D27:D28)</f>
        <v>216912.353</v>
      </c>
    </row>
    <row r="11" spans="1:25" x14ac:dyDescent="0.15">
      <c r="A11" s="750"/>
      <c r="B11" s="753"/>
      <c r="C11" s="747"/>
      <c r="D11" s="727"/>
      <c r="E11" s="733"/>
      <c r="F11" s="744"/>
      <c r="G11" s="739"/>
      <c r="H11" s="736"/>
      <c r="I11" s="691"/>
      <c r="J11" s="727"/>
      <c r="K11" s="747"/>
      <c r="L11" s="730"/>
      <c r="M11" s="691"/>
      <c r="N11" s="718"/>
      <c r="O11" s="721"/>
      <c r="P11" s="724"/>
      <c r="Q11" s="736"/>
      <c r="R11" s="691"/>
      <c r="S11" s="727"/>
      <c r="T11" s="747"/>
      <c r="U11" s="730"/>
      <c r="V11" s="691"/>
      <c r="W11" s="718"/>
      <c r="X11" s="721"/>
      <c r="Y11" s="724"/>
    </row>
    <row r="12" spans="1:25" ht="14.25" thickBot="1" x14ac:dyDescent="0.2">
      <c r="A12" s="751"/>
      <c r="B12" s="754"/>
      <c r="C12" s="748"/>
      <c r="D12" s="728"/>
      <c r="E12" s="734"/>
      <c r="F12" s="745"/>
      <c r="G12" s="740"/>
      <c r="H12" s="737"/>
      <c r="I12" s="692"/>
      <c r="J12" s="728"/>
      <c r="K12" s="748"/>
      <c r="L12" s="731"/>
      <c r="M12" s="692"/>
      <c r="N12" s="719"/>
      <c r="O12" s="722"/>
      <c r="P12" s="725"/>
      <c r="Q12" s="737"/>
      <c r="R12" s="692"/>
      <c r="S12" s="728"/>
      <c r="T12" s="748"/>
      <c r="U12" s="731"/>
      <c r="V12" s="692"/>
      <c r="W12" s="719"/>
      <c r="X12" s="722"/>
      <c r="Y12" s="725"/>
    </row>
    <row r="13" spans="1:25" ht="20.100000000000001" customHeight="1" thickTop="1" x14ac:dyDescent="0.15">
      <c r="A13" s="2" t="s">
        <v>72</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409</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20" t="s">
        <v>86</v>
      </c>
      <c r="B15" s="2"/>
      <c r="C15" s="2"/>
      <c r="D15" s="2"/>
      <c r="E15" s="2"/>
      <c r="F15" s="2"/>
      <c r="G15" s="2"/>
      <c r="H15" s="2"/>
      <c r="I15" s="2"/>
      <c r="J15" s="2"/>
      <c r="K15" s="2"/>
      <c r="L15" s="2"/>
      <c r="M15" s="2"/>
      <c r="N15" s="2"/>
      <c r="O15" s="2"/>
      <c r="P15" s="2"/>
      <c r="Q15" s="2"/>
      <c r="R15" s="2"/>
      <c r="S15" s="2"/>
      <c r="T15" s="2"/>
      <c r="U15" s="2"/>
      <c r="V15" s="2"/>
      <c r="W15" s="2"/>
      <c r="X15" s="2"/>
      <c r="Y15" s="2"/>
    </row>
    <row r="16" spans="1:25" s="132" customFormat="1" ht="18" customHeight="1" x14ac:dyDescent="0.15">
      <c r="A16" s="152" t="s">
        <v>404</v>
      </c>
      <c r="B16" s="131"/>
      <c r="C16" s="131"/>
      <c r="D16" s="131"/>
    </row>
    <row r="17" spans="1:25" s="132" customFormat="1" ht="18" customHeight="1" x14ac:dyDescent="0.15">
      <c r="A17" s="151" t="s">
        <v>390</v>
      </c>
      <c r="B17" s="131"/>
      <c r="C17" s="131"/>
      <c r="D17" s="131"/>
    </row>
    <row r="18" spans="1:25" s="132" customFormat="1" ht="18" customHeight="1" x14ac:dyDescent="0.15">
      <c r="A18" s="130" t="s">
        <v>410</v>
      </c>
      <c r="B18" s="130"/>
      <c r="C18" s="130"/>
      <c r="D18" s="130"/>
      <c r="E18" s="153"/>
      <c r="F18" s="153"/>
      <c r="G18" s="153"/>
      <c r="H18" s="153"/>
      <c r="I18" s="153"/>
      <c r="J18" s="153"/>
      <c r="K18" s="153"/>
      <c r="L18" s="153"/>
      <c r="M18" s="153"/>
      <c r="N18" s="153"/>
      <c r="O18" s="153"/>
      <c r="P18" s="153"/>
      <c r="Q18" s="153"/>
      <c r="R18" s="153"/>
      <c r="S18" s="154"/>
      <c r="T18" s="154"/>
      <c r="U18" s="154"/>
      <c r="V18" s="154"/>
    </row>
    <row r="19" spans="1:25" ht="17.25" customHeight="1" x14ac:dyDescent="0.15">
      <c r="A19" s="19" t="s">
        <v>90</v>
      </c>
      <c r="B19" s="130"/>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716" t="s">
        <v>87</v>
      </c>
      <c r="B20" s="716"/>
      <c r="C20" s="716"/>
      <c r="D20" s="716"/>
      <c r="E20" s="716"/>
      <c r="F20" s="716"/>
      <c r="G20" s="716"/>
      <c r="H20" s="716"/>
      <c r="I20" s="716"/>
      <c r="J20" s="716"/>
      <c r="K20" s="716"/>
      <c r="L20" s="716"/>
      <c r="M20" s="716"/>
      <c r="N20" s="716"/>
      <c r="O20" s="716"/>
      <c r="P20" s="716"/>
      <c r="Q20" s="716"/>
      <c r="R20" s="716"/>
      <c r="S20" s="716"/>
      <c r="T20" s="716"/>
      <c r="U20" s="716"/>
      <c r="V20" s="716"/>
      <c r="W20" s="716"/>
      <c r="X20" s="716"/>
      <c r="Y20" s="716"/>
    </row>
    <row r="21" spans="1:25" ht="20.100000000000001" customHeight="1" x14ac:dyDescent="0.15">
      <c r="A21" s="10" t="s">
        <v>85</v>
      </c>
      <c r="B21" s="10"/>
      <c r="C21" s="10"/>
      <c r="D21" s="10"/>
      <c r="E21" s="10"/>
      <c r="F21" s="10"/>
      <c r="G21" s="10"/>
      <c r="H21" s="10"/>
      <c r="I21" s="10"/>
      <c r="J21" s="10"/>
      <c r="K21" s="10"/>
      <c r="L21" s="10"/>
      <c r="M21" s="10"/>
      <c r="N21" s="10"/>
      <c r="O21" s="10"/>
      <c r="P21" s="10"/>
      <c r="Q21" s="10"/>
      <c r="R21" s="10"/>
      <c r="S21" s="10"/>
      <c r="T21" s="10"/>
      <c r="U21" s="10"/>
      <c r="V21" s="10"/>
      <c r="W21" s="10"/>
      <c r="X21" s="10"/>
      <c r="Y21" s="10"/>
    </row>
    <row r="22" spans="1:25" ht="20.100000000000001" customHeight="1" x14ac:dyDescent="0.15">
      <c r="A22" s="716" t="s">
        <v>411</v>
      </c>
      <c r="B22" s="716"/>
      <c r="C22" s="716"/>
      <c r="D22" s="716"/>
      <c r="E22" s="716"/>
      <c r="F22" s="716"/>
      <c r="G22" s="716"/>
      <c r="H22" s="716"/>
      <c r="I22" s="716"/>
      <c r="J22" s="716"/>
      <c r="K22" s="716"/>
      <c r="L22" s="716"/>
      <c r="M22" s="716"/>
      <c r="N22" s="716"/>
      <c r="O22" s="716"/>
      <c r="P22" s="716"/>
      <c r="Q22" s="716"/>
      <c r="R22" s="716"/>
      <c r="S22" s="716"/>
      <c r="T22" s="716"/>
      <c r="U22" s="716"/>
      <c r="V22" s="716"/>
      <c r="W22" s="716"/>
      <c r="X22" s="716"/>
      <c r="Y22" s="716"/>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850000000000001"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850000000000001"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850000000000001"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850000000000001"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850000000000001"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4.1"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3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1"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850000000000001"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85000000000000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85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85000000000000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85000000000000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customSheetViews>
    <customSheetView guid="{BCB8B535-DF73-497C-BEF8-416435D7DA75}" scale="80" showPageBreaks="1" fitToPage="1" view="pageBreakPreview">
      <pane xSplit="1" ySplit="9" topLeftCell="B10" activePane="bottomRight" state="frozen"/>
      <selection pane="bottomRight" activeCell="X10" sqref="X10:X12"/>
      <pageMargins left="0.39370078740157483" right="0.39370078740157483" top="0.43307086614173229" bottom="0.23622047244094491" header="0.31496062992125984" footer="0.15748031496062992"/>
      <printOptions horizontalCentered="1"/>
      <pageSetup paperSize="8" scale="74" fitToHeight="0" orientation="landscape" cellComments="asDisplayed" r:id="rId1"/>
      <headerFooter>
        <oddHeader>&amp;L&amp;18様式５</oddHeader>
      </headerFooter>
    </customSheetView>
    <customSheetView guid="{648442B0-E1CC-4F63-B16B-8D5A1861A286}" scale="80" showPageBreaks="1" fitToPage="1" view="pageBreakPreview">
      <pane xSplit="1" ySplit="8" topLeftCell="B10" activePane="bottomRight" state="frozen"/>
      <selection pane="bottomRight" activeCell="X10" sqref="X10:X12"/>
      <pageMargins left="0.39370078740157483" right="0.39370078740157483" top="0.43307086614173229" bottom="0.23622047244094491" header="0.31496062992125984" footer="0.15748031496062992"/>
      <printOptions horizontalCentered="1"/>
      <pageSetup paperSize="8" scale="74" fitToHeight="0" orientation="landscape" cellComments="asDisplayed" r:id="rId2"/>
      <headerFooter>
        <oddHeader>&amp;L&amp;18様式５</oddHeader>
      </headerFooter>
    </customSheetView>
    <customSheetView guid="{84D15A99-328A-4DCB-91DF-8792E6403B82}" scale="80" showPageBreaks="1" fitToPage="1" view="pageBreakPreview">
      <pane xSplit="1" ySplit="9" topLeftCell="B10" activePane="bottomRight" state="frozen"/>
      <selection pane="bottomRight" activeCell="X10" sqref="X10:X12"/>
      <pageMargins left="0.39370078740157483" right="0.39370078740157483" top="0.43307086614173229" bottom="0.23622047244094491" header="0.31496062992125984" footer="0.15748031496062992"/>
      <printOptions horizontalCentered="1"/>
      <pageSetup paperSize="8" scale="74" fitToHeight="0" orientation="landscape" cellComments="asDisplayed" r:id="rId3"/>
      <headerFooter>
        <oddHeader>&amp;L&amp;18様式５</oddHeader>
      </headerFooter>
    </customSheetView>
    <customSheetView guid="{CDCA0AFE-2F9D-4000-AC80-90958B8E2BE3}" scale="80" showPageBreaks="1" fitToPage="1" view="pageBreakPreview">
      <pane xSplit="1" ySplit="9" topLeftCell="B10" activePane="bottomRight" state="frozen"/>
      <selection pane="bottomRight" activeCell="X10" sqref="X10:X12"/>
      <pageMargins left="0.39370078740157483" right="0.39370078740157483" top="0.43307086614173229" bottom="0.23622047244094491" header="0.31496062992125984" footer="0.15748031496062992"/>
      <printOptions horizontalCentered="1"/>
      <pageSetup paperSize="8" scale="74" fitToHeight="0" orientation="landscape" cellComments="asDisplayed" r:id="rId4"/>
      <headerFooter>
        <oddHeader>&amp;L&amp;18様式５</oddHeader>
      </headerFooter>
    </customSheetView>
    <customSheetView guid="{E02261DA-A359-40B0-9882-81E0A79EDD3E}" scale="80" showPageBreaks="1" fitToPage="1" view="pageBreakPreview">
      <pane xSplit="1" ySplit="9" topLeftCell="B10" activePane="bottomRight" state="frozen"/>
      <selection pane="bottomRight" activeCell="X10" sqref="X10:X12"/>
      <pageMargins left="0.39370078740157483" right="0.39370078740157483" top="0.43307086614173229" bottom="0.23622047244094491" header="0.31496062992125984" footer="0.15748031496062992"/>
      <printOptions horizontalCentered="1"/>
      <pageSetup paperSize="8" scale="74" fitToHeight="0" orientation="landscape" cellComments="asDisplayed" r:id="rId5"/>
      <headerFooter>
        <oddHeader>&amp;L&amp;18様式５</oddHeader>
      </headerFooter>
    </customSheetView>
    <customSheetView guid="{058567D5-9974-4A48-AF4E-6840CB2608EA}" scale="80" showPageBreaks="1" fitToPage="1" view="pageBreakPreview">
      <pane xSplit="1" ySplit="9" topLeftCell="B10" activePane="bottomRight" state="frozen"/>
      <selection pane="bottomRight" activeCell="X10" sqref="X10:X12"/>
      <pageMargins left="0.39370078740157483" right="0.39370078740157483" top="0.43307086614173229" bottom="0.23622047244094491" header="0.31496062992125984" footer="0.15748031496062992"/>
      <printOptions horizontalCentered="1"/>
      <pageSetup paperSize="8" scale="74" fitToHeight="0" orientation="landscape" cellComments="asDisplayed" r:id="rId6"/>
      <headerFooter>
        <oddHeader>&amp;L&amp;18様式５</oddHeader>
      </headerFooter>
    </customSheetView>
    <customSheetView guid="{C50A46B4-A4CE-4238-A611-79431A9061C9}" scale="80" showPageBreaks="1" fitToPage="1" view="pageBreakPreview">
      <pane xSplit="1" ySplit="9" topLeftCell="B10" activePane="bottomRight" state="frozen"/>
      <selection pane="bottomRight" activeCell="X10" sqref="X10:X12"/>
      <pageMargins left="0.39370078740157483" right="0.39370078740157483" top="0.43307086614173229" bottom="0.23622047244094491" header="0.31496062992125984" footer="0.15748031496062992"/>
      <printOptions horizontalCentered="1"/>
      <pageSetup paperSize="8" scale="74" fitToHeight="0" orientation="landscape" cellComments="asDisplayed" r:id="rId7"/>
      <headerFooter>
        <oddHeader>&amp;L&amp;18様式５</oddHeader>
      </headerFooter>
    </customSheetView>
    <customSheetView guid="{914DFE08-61BC-4788-9B0C-31694037FD5D}" scale="80" showPageBreaks="1" fitToPage="1" view="pageBreakPreview">
      <pane xSplit="1" ySplit="9" topLeftCell="B10" activePane="bottomRight" state="frozen"/>
      <selection pane="bottomRight" activeCell="X10" sqref="X10:X12"/>
      <pageMargins left="0.39370078740157483" right="0.39370078740157483" top="0.43307086614173229" bottom="0.23622047244094491" header="0.31496062992125984" footer="0.15748031496062992"/>
      <printOptions horizontalCentered="1"/>
      <pageSetup paperSize="8" scale="74" fitToHeight="0" orientation="landscape" cellComments="asDisplayed" r:id="rId8"/>
      <headerFooter>
        <oddHeader>&amp;L&amp;18様式５</oddHeader>
      </headerFooter>
    </customSheetView>
  </customSheetViews>
  <mergeCells count="48">
    <mergeCell ref="F10:F12"/>
    <mergeCell ref="A20:Y20"/>
    <mergeCell ref="T10:T12"/>
    <mergeCell ref="R10:R12"/>
    <mergeCell ref="S10:S12"/>
    <mergeCell ref="A10:A12"/>
    <mergeCell ref="B10:B12"/>
    <mergeCell ref="C10:C12"/>
    <mergeCell ref="D10:D12"/>
    <mergeCell ref="K10:K12"/>
    <mergeCell ref="K7:L8"/>
    <mergeCell ref="M7:N8"/>
    <mergeCell ref="R7:S8"/>
    <mergeCell ref="P7:P9"/>
    <mergeCell ref="O7:O9"/>
    <mergeCell ref="Q7:Q9"/>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s>
  <phoneticPr fontId="5"/>
  <printOptions horizontalCentered="1"/>
  <pageMargins left="0.39370078740157483" right="0.39370078740157483" top="0.43307086614173229" bottom="0.23622047244094491" header="0.31496062992125984" footer="0.15748031496062992"/>
  <pageSetup paperSize="8" scale="74" fitToHeight="0" orientation="landscape" cellComments="asDisplayed" r:id="rId9"/>
  <headerFooter>
    <oddHeader>&amp;L&amp;18様式５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sheetPr>
  <dimension ref="A2:M52"/>
  <sheetViews>
    <sheetView view="pageBreakPreview" zoomScale="70" zoomScaleNormal="60" zoomScaleSheetLayoutView="70" zoomScalePageLayoutView="85" workbookViewId="0">
      <pane xSplit="4" ySplit="7" topLeftCell="E8" activePane="bottomRight" state="frozen"/>
      <selection pane="topRight" activeCell="E1" sqref="E1"/>
      <selection pane="bottomLeft" activeCell="A8" sqref="A8"/>
      <selection pane="bottomRight" activeCell="D16" sqref="D16"/>
    </sheetView>
  </sheetViews>
  <sheetFormatPr defaultColWidth="9" defaultRowHeight="13.5" x14ac:dyDescent="0.15"/>
  <cols>
    <col min="1" max="1" width="6.625" style="10" customWidth="1"/>
    <col min="2" max="2" width="15.375" style="133" customWidth="1"/>
    <col min="3" max="3" width="40.125" style="133" customWidth="1"/>
    <col min="4" max="4" width="53.875" style="133" customWidth="1"/>
    <col min="5" max="6" width="15" style="229" bestFit="1" customWidth="1"/>
    <col min="7" max="7" width="15" style="229" customWidth="1"/>
    <col min="8" max="8" width="15" style="229" bestFit="1" customWidth="1"/>
    <col min="9" max="9" width="55.875" style="10" customWidth="1"/>
    <col min="10" max="10" width="10.875" style="10" customWidth="1"/>
    <col min="11" max="11" width="17.875" style="10" customWidth="1"/>
    <col min="12" max="12" width="10.875" style="10" customWidth="1"/>
    <col min="13" max="13" width="28.875" style="10" customWidth="1"/>
    <col min="14" max="16384" width="9" style="10"/>
  </cols>
  <sheetData>
    <row r="2" spans="1:13" ht="17.25" x14ac:dyDescent="0.15">
      <c r="A2" s="17" t="str">
        <f>'（様式１）反映状況調'!A2</f>
        <v>環境省</v>
      </c>
      <c r="J2" s="14"/>
      <c r="K2" s="14"/>
      <c r="L2" s="14"/>
      <c r="M2" s="14"/>
    </row>
    <row r="3" spans="1:13" ht="18.75" x14ac:dyDescent="0.15">
      <c r="A3" s="773" t="s">
        <v>412</v>
      </c>
      <c r="B3" s="773"/>
      <c r="C3" s="773"/>
      <c r="D3" s="773"/>
      <c r="E3" s="773"/>
      <c r="F3" s="773"/>
      <c r="G3" s="773"/>
      <c r="H3" s="773"/>
      <c r="I3" s="773"/>
      <c r="J3" s="773"/>
      <c r="K3" s="773"/>
      <c r="L3" s="773"/>
      <c r="M3" s="773"/>
    </row>
    <row r="4" spans="1:13" ht="22.5" customHeight="1" thickBot="1" x14ac:dyDescent="0.2">
      <c r="A4" s="14"/>
      <c r="I4" s="11"/>
      <c r="J4" s="14"/>
      <c r="K4" s="14"/>
      <c r="L4" s="14"/>
      <c r="M4" s="11" t="s">
        <v>11</v>
      </c>
    </row>
    <row r="5" spans="1:13" ht="14.1" customHeight="1" x14ac:dyDescent="0.15">
      <c r="A5" s="623" t="s">
        <v>27</v>
      </c>
      <c r="B5" s="626" t="s">
        <v>2</v>
      </c>
      <c r="C5" s="626" t="s">
        <v>3</v>
      </c>
      <c r="D5" s="626" t="s">
        <v>30</v>
      </c>
      <c r="E5" s="786" t="s">
        <v>413</v>
      </c>
      <c r="F5" s="774" t="s">
        <v>414</v>
      </c>
      <c r="G5" s="775"/>
      <c r="H5" s="786" t="s">
        <v>415</v>
      </c>
      <c r="I5" s="609" t="s">
        <v>4</v>
      </c>
      <c r="J5" s="778" t="s">
        <v>26</v>
      </c>
      <c r="K5" s="778" t="s">
        <v>22</v>
      </c>
      <c r="L5" s="796" t="s">
        <v>16</v>
      </c>
      <c r="M5" s="797"/>
    </row>
    <row r="6" spans="1:13" ht="14.1" customHeight="1" x14ac:dyDescent="0.15">
      <c r="A6" s="624"/>
      <c r="B6" s="627"/>
      <c r="C6" s="627"/>
      <c r="D6" s="627"/>
      <c r="E6" s="764"/>
      <c r="F6" s="764" t="s">
        <v>28</v>
      </c>
      <c r="G6" s="764" t="s">
        <v>18</v>
      </c>
      <c r="H6" s="764"/>
      <c r="I6" s="776"/>
      <c r="J6" s="779"/>
      <c r="K6" s="794"/>
      <c r="L6" s="783" t="s">
        <v>19</v>
      </c>
      <c r="M6" s="781" t="s">
        <v>17</v>
      </c>
    </row>
    <row r="7" spans="1:13" ht="14.25" thickBot="1" x14ac:dyDescent="0.2">
      <c r="A7" s="785"/>
      <c r="B7" s="772"/>
      <c r="C7" s="772"/>
      <c r="D7" s="772"/>
      <c r="E7" s="765"/>
      <c r="F7" s="765"/>
      <c r="G7" s="765"/>
      <c r="H7" s="787"/>
      <c r="I7" s="777"/>
      <c r="J7" s="780"/>
      <c r="K7" s="795"/>
      <c r="L7" s="784"/>
      <c r="M7" s="782"/>
    </row>
    <row r="8" spans="1:13" s="219" customFormat="1" ht="40.5" x14ac:dyDescent="0.15">
      <c r="A8" s="211">
        <v>1</v>
      </c>
      <c r="B8" s="212" t="s">
        <v>928</v>
      </c>
      <c r="C8" s="213" t="s">
        <v>1077</v>
      </c>
      <c r="D8" s="213" t="s">
        <v>929</v>
      </c>
      <c r="E8" s="350">
        <v>13916.618</v>
      </c>
      <c r="F8" s="351">
        <v>13916618</v>
      </c>
      <c r="G8" s="351">
        <v>13615725.568</v>
      </c>
      <c r="H8" s="350">
        <v>14552.065000000001</v>
      </c>
      <c r="I8" s="214" t="s">
        <v>975</v>
      </c>
      <c r="J8" s="215"/>
      <c r="K8" s="216" t="s">
        <v>995</v>
      </c>
      <c r="L8" s="217" t="s">
        <v>882</v>
      </c>
      <c r="M8" s="218" t="s">
        <v>1000</v>
      </c>
    </row>
    <row r="9" spans="1:13" s="219" customFormat="1" ht="27" x14ac:dyDescent="0.15">
      <c r="A9" s="220">
        <v>2</v>
      </c>
      <c r="B9" s="221" t="s">
        <v>928</v>
      </c>
      <c r="C9" s="222" t="s">
        <v>930</v>
      </c>
      <c r="D9" s="222" t="s">
        <v>929</v>
      </c>
      <c r="E9" s="345">
        <v>87.688000000000002</v>
      </c>
      <c r="F9" s="344">
        <v>87.688000000000002</v>
      </c>
      <c r="G9" s="345">
        <v>35.384861999999998</v>
      </c>
      <c r="H9" s="346">
        <v>93.742999999999995</v>
      </c>
      <c r="I9" s="202" t="s">
        <v>976</v>
      </c>
      <c r="J9" s="223"/>
      <c r="K9" s="224" t="s">
        <v>1151</v>
      </c>
      <c r="L9" s="225" t="s">
        <v>882</v>
      </c>
      <c r="M9" s="226" t="s">
        <v>1000</v>
      </c>
    </row>
    <row r="10" spans="1:13" ht="27" x14ac:dyDescent="0.15">
      <c r="A10" s="4">
        <v>3</v>
      </c>
      <c r="B10" s="141" t="s">
        <v>928</v>
      </c>
      <c r="C10" s="141" t="s">
        <v>930</v>
      </c>
      <c r="D10" s="134" t="s">
        <v>929</v>
      </c>
      <c r="E10" s="346">
        <v>2.1760000000000002</v>
      </c>
      <c r="F10" s="346">
        <v>2.1760000000000002</v>
      </c>
      <c r="G10" s="346">
        <v>0.78010000000000002</v>
      </c>
      <c r="H10" s="346">
        <v>2.1749999999999998</v>
      </c>
      <c r="I10" s="5" t="s">
        <v>976</v>
      </c>
      <c r="J10" s="25"/>
      <c r="K10" s="21" t="s">
        <v>808</v>
      </c>
      <c r="L10" s="27" t="s">
        <v>882</v>
      </c>
      <c r="M10" s="29" t="s">
        <v>1000</v>
      </c>
    </row>
    <row r="11" spans="1:13" s="219" customFormat="1" ht="40.5" x14ac:dyDescent="0.15">
      <c r="A11" s="220">
        <v>4</v>
      </c>
      <c r="B11" s="221" t="s">
        <v>928</v>
      </c>
      <c r="C11" s="222" t="s">
        <v>931</v>
      </c>
      <c r="D11" s="222" t="s">
        <v>932</v>
      </c>
      <c r="E11" s="345">
        <v>647.39099999999996</v>
      </c>
      <c r="F11" s="352">
        <v>637491</v>
      </c>
      <c r="G11" s="348">
        <v>365579.69</v>
      </c>
      <c r="H11" s="345">
        <v>1079.855</v>
      </c>
      <c r="I11" s="202" t="s">
        <v>975</v>
      </c>
      <c r="J11" s="227"/>
      <c r="K11" s="224" t="s">
        <v>1030</v>
      </c>
      <c r="L11" s="228" t="s">
        <v>882</v>
      </c>
      <c r="M11" s="226" t="s">
        <v>1000</v>
      </c>
    </row>
    <row r="12" spans="1:13" s="219" customFormat="1" ht="40.5" x14ac:dyDescent="0.15">
      <c r="A12" s="220">
        <v>5</v>
      </c>
      <c r="B12" s="221" t="s">
        <v>928</v>
      </c>
      <c r="C12" s="222" t="s">
        <v>931</v>
      </c>
      <c r="D12" s="222" t="s">
        <v>933</v>
      </c>
      <c r="E12" s="346">
        <v>1.837</v>
      </c>
      <c r="F12" s="347">
        <v>1.837</v>
      </c>
      <c r="G12" s="346">
        <v>0.1</v>
      </c>
      <c r="H12" s="346">
        <v>1.829</v>
      </c>
      <c r="I12" s="202" t="s">
        <v>977</v>
      </c>
      <c r="J12" s="227"/>
      <c r="K12" s="224" t="s">
        <v>808</v>
      </c>
      <c r="L12" s="228" t="s">
        <v>882</v>
      </c>
      <c r="M12" s="226" t="s">
        <v>1000</v>
      </c>
    </row>
    <row r="13" spans="1:13" s="219" customFormat="1" ht="40.5" x14ac:dyDescent="0.15">
      <c r="A13" s="220">
        <v>6</v>
      </c>
      <c r="B13" s="221" t="s">
        <v>928</v>
      </c>
      <c r="C13" s="222" t="s">
        <v>934</v>
      </c>
      <c r="D13" s="222" t="s">
        <v>935</v>
      </c>
      <c r="E13" s="346">
        <v>182.39599999999999</v>
      </c>
      <c r="F13" s="347">
        <v>182.39599999999999</v>
      </c>
      <c r="G13" s="346">
        <v>161.66186400000001</v>
      </c>
      <c r="H13" s="346">
        <v>183.70400000000001</v>
      </c>
      <c r="I13" s="202" t="s">
        <v>978</v>
      </c>
      <c r="J13" s="227"/>
      <c r="K13" s="224" t="s">
        <v>472</v>
      </c>
      <c r="L13" s="228">
        <v>3</v>
      </c>
      <c r="M13" s="226" t="s">
        <v>1001</v>
      </c>
    </row>
    <row r="14" spans="1:13" s="219" customFormat="1" ht="40.5" x14ac:dyDescent="0.15">
      <c r="A14" s="220">
        <v>7</v>
      </c>
      <c r="B14" s="221" t="s">
        <v>928</v>
      </c>
      <c r="C14" s="221" t="s">
        <v>936</v>
      </c>
      <c r="D14" s="222" t="s">
        <v>937</v>
      </c>
      <c r="E14" s="346">
        <v>114.46299999999999</v>
      </c>
      <c r="F14" s="347">
        <v>114.46299999999999</v>
      </c>
      <c r="G14" s="346">
        <v>78.471000000000004</v>
      </c>
      <c r="H14" s="346">
        <v>113.536</v>
      </c>
      <c r="I14" s="202" t="s">
        <v>975</v>
      </c>
      <c r="J14" s="227"/>
      <c r="K14" s="224" t="s">
        <v>479</v>
      </c>
      <c r="L14" s="228">
        <v>4</v>
      </c>
      <c r="M14" s="226" t="s">
        <v>1002</v>
      </c>
    </row>
    <row r="15" spans="1:13" ht="40.5" x14ac:dyDescent="0.15">
      <c r="A15" s="4">
        <v>8</v>
      </c>
      <c r="B15" s="141" t="s">
        <v>928</v>
      </c>
      <c r="C15" s="141" t="s">
        <v>938</v>
      </c>
      <c r="D15" s="134" t="s">
        <v>929</v>
      </c>
      <c r="E15" s="346">
        <v>4.6820000000000004</v>
      </c>
      <c r="F15" s="346">
        <v>4.6820000000000004</v>
      </c>
      <c r="G15" s="346">
        <v>2.2909999999999999</v>
      </c>
      <c r="H15" s="346">
        <v>4.6260000000000003</v>
      </c>
      <c r="I15" s="5" t="s">
        <v>975</v>
      </c>
      <c r="J15" s="25"/>
      <c r="K15" s="21" t="s">
        <v>479</v>
      </c>
      <c r="L15" s="27">
        <v>4</v>
      </c>
      <c r="M15" s="29" t="s">
        <v>1002</v>
      </c>
    </row>
    <row r="16" spans="1:13" ht="40.5" x14ac:dyDescent="0.15">
      <c r="A16" s="4">
        <v>9</v>
      </c>
      <c r="B16" s="141" t="s">
        <v>928</v>
      </c>
      <c r="C16" s="141" t="s">
        <v>939</v>
      </c>
      <c r="D16" s="134" t="s">
        <v>940</v>
      </c>
      <c r="E16" s="346">
        <v>76.126999999999995</v>
      </c>
      <c r="F16" s="346">
        <v>76.126999999999995</v>
      </c>
      <c r="G16" s="346">
        <v>70.561000000000007</v>
      </c>
      <c r="H16" s="346">
        <v>76.253</v>
      </c>
      <c r="I16" s="5" t="s">
        <v>979</v>
      </c>
      <c r="J16" s="25"/>
      <c r="K16" s="21" t="s">
        <v>808</v>
      </c>
      <c r="L16" s="27">
        <v>8</v>
      </c>
      <c r="M16" s="29" t="s">
        <v>1003</v>
      </c>
    </row>
    <row r="17" spans="1:13" ht="40.5" x14ac:dyDescent="0.15">
      <c r="A17" s="4">
        <v>10</v>
      </c>
      <c r="B17" s="141" t="s">
        <v>928</v>
      </c>
      <c r="C17" s="141" t="s">
        <v>931</v>
      </c>
      <c r="D17" s="134" t="s">
        <v>932</v>
      </c>
      <c r="E17" s="346">
        <v>31.375</v>
      </c>
      <c r="F17" s="346">
        <v>31.375</v>
      </c>
      <c r="G17" s="346">
        <v>18.641999999999999</v>
      </c>
      <c r="H17" s="346">
        <v>30.681999999999999</v>
      </c>
      <c r="I17" s="5" t="s">
        <v>979</v>
      </c>
      <c r="J17" s="25"/>
      <c r="K17" s="21" t="s">
        <v>808</v>
      </c>
      <c r="L17" s="27">
        <v>9</v>
      </c>
      <c r="M17" s="29" t="s">
        <v>1004</v>
      </c>
    </row>
    <row r="18" spans="1:13" ht="27" x14ac:dyDescent="0.15">
      <c r="A18" s="4">
        <v>11</v>
      </c>
      <c r="B18" s="141" t="s">
        <v>928</v>
      </c>
      <c r="C18" s="141" t="s">
        <v>941</v>
      </c>
      <c r="D18" s="134" t="s">
        <v>942</v>
      </c>
      <c r="E18" s="346">
        <v>347.46899999999999</v>
      </c>
      <c r="F18" s="346">
        <v>347.46899999999999</v>
      </c>
      <c r="G18" s="346">
        <v>311.45397100000002</v>
      </c>
      <c r="H18" s="346">
        <v>332.255</v>
      </c>
      <c r="I18" s="5" t="s">
        <v>975</v>
      </c>
      <c r="J18" s="25"/>
      <c r="K18" s="21" t="s">
        <v>996</v>
      </c>
      <c r="L18" s="27">
        <v>9</v>
      </c>
      <c r="M18" s="29" t="s">
        <v>1004</v>
      </c>
    </row>
    <row r="19" spans="1:13" ht="27" x14ac:dyDescent="0.15">
      <c r="A19" s="4">
        <v>12</v>
      </c>
      <c r="B19" s="141" t="s">
        <v>928</v>
      </c>
      <c r="C19" s="141" t="s">
        <v>941</v>
      </c>
      <c r="D19" s="134" t="s">
        <v>943</v>
      </c>
      <c r="E19" s="346">
        <v>178.36199999999999</v>
      </c>
      <c r="F19" s="346">
        <v>178.36199999999999</v>
      </c>
      <c r="G19" s="346">
        <v>148.70776900000001</v>
      </c>
      <c r="H19" s="346">
        <v>177.95699999999999</v>
      </c>
      <c r="I19" s="5" t="s">
        <v>980</v>
      </c>
      <c r="J19" s="25"/>
      <c r="K19" s="21" t="s">
        <v>996</v>
      </c>
      <c r="L19" s="27">
        <v>9</v>
      </c>
      <c r="M19" s="29" t="s">
        <v>1004</v>
      </c>
    </row>
    <row r="20" spans="1:13" ht="40.5" x14ac:dyDescent="0.15">
      <c r="A20" s="4">
        <v>13</v>
      </c>
      <c r="B20" s="141" t="s">
        <v>928</v>
      </c>
      <c r="C20" s="141" t="s">
        <v>944</v>
      </c>
      <c r="D20" s="134" t="s">
        <v>945</v>
      </c>
      <c r="E20" s="346">
        <v>63.442999999999998</v>
      </c>
      <c r="F20" s="346">
        <v>63.433</v>
      </c>
      <c r="G20" s="346">
        <v>36.725999999999999</v>
      </c>
      <c r="H20" s="346">
        <v>65.825000000000003</v>
      </c>
      <c r="I20" s="5" t="s">
        <v>979</v>
      </c>
      <c r="J20" s="25"/>
      <c r="K20" s="21" t="s">
        <v>997</v>
      </c>
      <c r="L20" s="27">
        <v>6</v>
      </c>
      <c r="M20" s="29" t="s">
        <v>1005</v>
      </c>
    </row>
    <row r="21" spans="1:13" ht="40.5" x14ac:dyDescent="0.15">
      <c r="A21" s="4">
        <v>14</v>
      </c>
      <c r="B21" s="141" t="s">
        <v>928</v>
      </c>
      <c r="C21" s="141" t="s">
        <v>946</v>
      </c>
      <c r="D21" s="134" t="s">
        <v>947</v>
      </c>
      <c r="E21" s="346">
        <v>53.603000000000002</v>
      </c>
      <c r="F21" s="346">
        <v>53.603000000000002</v>
      </c>
      <c r="G21" s="346">
        <v>39.552</v>
      </c>
      <c r="H21" s="346">
        <v>55.146999999999998</v>
      </c>
      <c r="I21" s="5" t="s">
        <v>979</v>
      </c>
      <c r="J21" s="25"/>
      <c r="K21" s="21" t="s">
        <v>997</v>
      </c>
      <c r="L21" s="27">
        <v>7</v>
      </c>
      <c r="M21" s="29" t="s">
        <v>1006</v>
      </c>
    </row>
    <row r="22" spans="1:13" ht="54" x14ac:dyDescent="0.15">
      <c r="A22" s="4">
        <v>15</v>
      </c>
      <c r="B22" s="141" t="s">
        <v>928</v>
      </c>
      <c r="C22" s="141" t="s">
        <v>946</v>
      </c>
      <c r="D22" s="134" t="s">
        <v>948</v>
      </c>
      <c r="E22" s="346">
        <v>76.625</v>
      </c>
      <c r="F22" s="346">
        <v>76.625</v>
      </c>
      <c r="G22" s="346">
        <v>72.731999999999999</v>
      </c>
      <c r="H22" s="346">
        <v>77.040999999999997</v>
      </c>
      <c r="I22" s="5" t="s">
        <v>981</v>
      </c>
      <c r="J22" s="25"/>
      <c r="K22" s="21" t="s">
        <v>997</v>
      </c>
      <c r="L22" s="27">
        <v>7</v>
      </c>
      <c r="M22" s="29" t="s">
        <v>1006</v>
      </c>
    </row>
    <row r="23" spans="1:13" ht="54" x14ac:dyDescent="0.15">
      <c r="A23" s="4">
        <v>16</v>
      </c>
      <c r="B23" s="141" t="s">
        <v>928</v>
      </c>
      <c r="C23" s="141" t="s">
        <v>946</v>
      </c>
      <c r="D23" s="134" t="s">
        <v>949</v>
      </c>
      <c r="E23" s="346">
        <v>42.363</v>
      </c>
      <c r="F23" s="346">
        <v>42.363</v>
      </c>
      <c r="G23" s="346">
        <v>20.689</v>
      </c>
      <c r="H23" s="346">
        <v>42.472999999999999</v>
      </c>
      <c r="I23" s="5" t="s">
        <v>982</v>
      </c>
      <c r="J23" s="25"/>
      <c r="K23" s="21" t="s">
        <v>997</v>
      </c>
      <c r="L23" s="27">
        <v>7</v>
      </c>
      <c r="M23" s="29" t="s">
        <v>1006</v>
      </c>
    </row>
    <row r="24" spans="1:13" ht="40.5" x14ac:dyDescent="0.15">
      <c r="A24" s="4">
        <v>17</v>
      </c>
      <c r="B24" s="141" t="s">
        <v>928</v>
      </c>
      <c r="C24" s="141" t="s">
        <v>946</v>
      </c>
      <c r="D24" s="134" t="s">
        <v>950</v>
      </c>
      <c r="E24" s="346">
        <v>23.484999999999999</v>
      </c>
      <c r="F24" s="346">
        <v>23.484999999999999</v>
      </c>
      <c r="G24" s="346">
        <v>14.673</v>
      </c>
      <c r="H24" s="346">
        <v>22.861000000000001</v>
      </c>
      <c r="I24" s="5" t="s">
        <v>983</v>
      </c>
      <c r="J24" s="25"/>
      <c r="K24" s="21" t="s">
        <v>997</v>
      </c>
      <c r="L24" s="27">
        <v>10</v>
      </c>
      <c r="M24" s="29" t="s">
        <v>1007</v>
      </c>
    </row>
    <row r="25" spans="1:13" ht="54" x14ac:dyDescent="0.15">
      <c r="A25" s="4">
        <v>18</v>
      </c>
      <c r="B25" s="141" t="s">
        <v>928</v>
      </c>
      <c r="C25" s="134" t="s">
        <v>951</v>
      </c>
      <c r="D25" s="134" t="s">
        <v>952</v>
      </c>
      <c r="E25" s="346">
        <v>244.209</v>
      </c>
      <c r="F25" s="346">
        <v>244.209</v>
      </c>
      <c r="G25" s="346">
        <v>244.209</v>
      </c>
      <c r="H25" s="346">
        <v>222.81899999999999</v>
      </c>
      <c r="I25" s="5" t="s">
        <v>984</v>
      </c>
      <c r="J25" s="25"/>
      <c r="K25" s="21" t="s">
        <v>997</v>
      </c>
      <c r="L25" s="27">
        <v>7</v>
      </c>
      <c r="M25" s="29" t="s">
        <v>1006</v>
      </c>
    </row>
    <row r="26" spans="1:13" ht="40.5" x14ac:dyDescent="0.15">
      <c r="A26" s="4">
        <v>19</v>
      </c>
      <c r="B26" s="141" t="s">
        <v>928</v>
      </c>
      <c r="C26" s="134" t="s">
        <v>953</v>
      </c>
      <c r="D26" s="134" t="s">
        <v>954</v>
      </c>
      <c r="E26" s="346">
        <v>1.2190000000000001</v>
      </c>
      <c r="F26" s="346">
        <v>1.2190000000000001</v>
      </c>
      <c r="G26" s="346">
        <v>0.188</v>
      </c>
      <c r="H26" s="346">
        <v>1.2190000000000001</v>
      </c>
      <c r="I26" s="5" t="s">
        <v>985</v>
      </c>
      <c r="J26" s="25"/>
      <c r="K26" s="21" t="s">
        <v>997</v>
      </c>
      <c r="L26" s="27">
        <v>9</v>
      </c>
      <c r="M26" s="29" t="s">
        <v>1004</v>
      </c>
    </row>
    <row r="27" spans="1:13" ht="40.5" x14ac:dyDescent="0.15">
      <c r="A27" s="4">
        <v>20</v>
      </c>
      <c r="B27" s="141" t="s">
        <v>1018</v>
      </c>
      <c r="C27" s="134" t="s">
        <v>955</v>
      </c>
      <c r="D27" s="134" t="s">
        <v>929</v>
      </c>
      <c r="E27" s="346">
        <v>1.5760000000000001</v>
      </c>
      <c r="F27" s="346">
        <v>1.5760000000000001</v>
      </c>
      <c r="G27" s="346">
        <v>1.1120000000000001</v>
      </c>
      <c r="H27" s="346">
        <v>1.5609999999999999</v>
      </c>
      <c r="I27" s="5" t="s">
        <v>986</v>
      </c>
      <c r="J27" s="25"/>
      <c r="K27" s="21" t="s">
        <v>997</v>
      </c>
      <c r="L27" s="27">
        <v>10</v>
      </c>
      <c r="M27" s="29" t="s">
        <v>1007</v>
      </c>
    </row>
    <row r="28" spans="1:13" ht="54" x14ac:dyDescent="0.15">
      <c r="A28" s="4">
        <v>21</v>
      </c>
      <c r="B28" s="141" t="s">
        <v>928</v>
      </c>
      <c r="C28" s="141" t="s">
        <v>956</v>
      </c>
      <c r="D28" s="134" t="s">
        <v>957</v>
      </c>
      <c r="E28" s="346">
        <v>149.66300000000001</v>
      </c>
      <c r="F28" s="346">
        <v>149.66300000000001</v>
      </c>
      <c r="G28" s="346">
        <v>146.28899999999999</v>
      </c>
      <c r="H28" s="346">
        <v>149.66399999999999</v>
      </c>
      <c r="I28" s="5" t="s">
        <v>987</v>
      </c>
      <c r="J28" s="25"/>
      <c r="K28" s="21" t="s">
        <v>998</v>
      </c>
      <c r="L28" s="27" t="s">
        <v>1008</v>
      </c>
      <c r="M28" s="29" t="s">
        <v>1009</v>
      </c>
    </row>
    <row r="29" spans="1:13" ht="27" x14ac:dyDescent="0.15">
      <c r="A29" s="4">
        <v>22</v>
      </c>
      <c r="B29" s="141" t="s">
        <v>928</v>
      </c>
      <c r="C29" s="141" t="s">
        <v>941</v>
      </c>
      <c r="D29" s="134" t="s">
        <v>943</v>
      </c>
      <c r="E29" s="346">
        <v>76.546999999999997</v>
      </c>
      <c r="F29" s="346">
        <v>76.546999999999997</v>
      </c>
      <c r="G29" s="346">
        <v>68.384</v>
      </c>
      <c r="H29" s="346">
        <v>75.804000000000002</v>
      </c>
      <c r="I29" s="5" t="s">
        <v>980</v>
      </c>
      <c r="J29" s="25"/>
      <c r="K29" s="21" t="s">
        <v>998</v>
      </c>
      <c r="L29" s="27" t="s">
        <v>882</v>
      </c>
      <c r="M29" s="29" t="s">
        <v>1000</v>
      </c>
    </row>
    <row r="30" spans="1:13" ht="81" x14ac:dyDescent="0.15">
      <c r="A30" s="4">
        <v>23</v>
      </c>
      <c r="B30" s="141" t="s">
        <v>928</v>
      </c>
      <c r="C30" s="141" t="s">
        <v>958</v>
      </c>
      <c r="D30" s="134" t="s">
        <v>959</v>
      </c>
      <c r="E30" s="346">
        <v>144656.76300000001</v>
      </c>
      <c r="F30" s="346">
        <v>144656.76300000001</v>
      </c>
      <c r="G30" s="346">
        <v>144656.76300000001</v>
      </c>
      <c r="H30" s="346">
        <v>129000</v>
      </c>
      <c r="I30" s="5" t="s">
        <v>988</v>
      </c>
      <c r="J30" s="25"/>
      <c r="K30" s="21" t="s">
        <v>451</v>
      </c>
      <c r="L30" s="27">
        <v>1</v>
      </c>
      <c r="M30" s="29" t="s">
        <v>1010</v>
      </c>
    </row>
    <row r="31" spans="1:13" ht="40.5" x14ac:dyDescent="0.15">
      <c r="A31" s="4">
        <v>24</v>
      </c>
      <c r="B31" s="141" t="s">
        <v>928</v>
      </c>
      <c r="C31" s="141" t="s">
        <v>960</v>
      </c>
      <c r="D31" s="134" t="s">
        <v>961</v>
      </c>
      <c r="E31" s="346">
        <v>119.928</v>
      </c>
      <c r="F31" s="346">
        <v>119.928</v>
      </c>
      <c r="G31" s="346">
        <v>97.471000000000004</v>
      </c>
      <c r="H31" s="346">
        <v>118.928</v>
      </c>
      <c r="I31" s="5" t="s">
        <v>989</v>
      </c>
      <c r="J31" s="25"/>
      <c r="K31" s="21" t="s">
        <v>451</v>
      </c>
      <c r="L31" s="27">
        <v>2</v>
      </c>
      <c r="M31" s="29" t="s">
        <v>1011</v>
      </c>
    </row>
    <row r="32" spans="1:13" ht="40.5" x14ac:dyDescent="0.15">
      <c r="A32" s="4">
        <v>25</v>
      </c>
      <c r="B32" s="141" t="s">
        <v>928</v>
      </c>
      <c r="C32" s="141" t="s">
        <v>960</v>
      </c>
      <c r="D32" s="134" t="s">
        <v>962</v>
      </c>
      <c r="E32" s="346">
        <v>266.61099999999999</v>
      </c>
      <c r="F32" s="346">
        <v>266.61099999999999</v>
      </c>
      <c r="G32" s="346">
        <v>3.165</v>
      </c>
      <c r="H32" s="346">
        <v>266.46899999999999</v>
      </c>
      <c r="I32" s="5" t="s">
        <v>990</v>
      </c>
      <c r="J32" s="25"/>
      <c r="K32" s="21" t="s">
        <v>451</v>
      </c>
      <c r="L32" s="27">
        <v>2</v>
      </c>
      <c r="M32" s="29" t="s">
        <v>1011</v>
      </c>
    </row>
    <row r="33" spans="1:13" ht="40.5" x14ac:dyDescent="0.15">
      <c r="A33" s="4">
        <v>26</v>
      </c>
      <c r="B33" s="141" t="s">
        <v>963</v>
      </c>
      <c r="C33" s="141" t="s">
        <v>964</v>
      </c>
      <c r="D33" s="134" t="s">
        <v>882</v>
      </c>
      <c r="E33" s="346">
        <v>237.97900000000001</v>
      </c>
      <c r="F33" s="346">
        <v>237.97900000000001</v>
      </c>
      <c r="G33" s="346">
        <v>157.174825</v>
      </c>
      <c r="H33" s="346">
        <v>321.05599999999998</v>
      </c>
      <c r="I33" s="5" t="s">
        <v>986</v>
      </c>
      <c r="J33" s="25"/>
      <c r="K33" s="21" t="s">
        <v>451</v>
      </c>
      <c r="L33" s="27">
        <v>1</v>
      </c>
      <c r="M33" s="29" t="s">
        <v>1010</v>
      </c>
    </row>
    <row r="34" spans="1:13" ht="40.5" x14ac:dyDescent="0.15">
      <c r="A34" s="4">
        <v>27</v>
      </c>
      <c r="B34" s="141" t="s">
        <v>963</v>
      </c>
      <c r="C34" s="141" t="s">
        <v>965</v>
      </c>
      <c r="D34" s="134" t="s">
        <v>882</v>
      </c>
      <c r="E34" s="346">
        <v>181.88499999999999</v>
      </c>
      <c r="F34" s="346">
        <v>181.88499999999999</v>
      </c>
      <c r="G34" s="346">
        <v>112.586967</v>
      </c>
      <c r="H34" s="346">
        <v>163.58500000000001</v>
      </c>
      <c r="I34" s="5" t="s">
        <v>986</v>
      </c>
      <c r="J34" s="25"/>
      <c r="K34" s="21" t="s">
        <v>451</v>
      </c>
      <c r="L34" s="27">
        <v>1</v>
      </c>
      <c r="M34" s="29" t="s">
        <v>1010</v>
      </c>
    </row>
    <row r="35" spans="1:13" ht="40.5" x14ac:dyDescent="0.15">
      <c r="A35" s="4">
        <v>28</v>
      </c>
      <c r="B35" s="141" t="s">
        <v>963</v>
      </c>
      <c r="C35" s="141" t="s">
        <v>966</v>
      </c>
      <c r="D35" s="134" t="s">
        <v>882</v>
      </c>
      <c r="E35" s="346">
        <v>0.1</v>
      </c>
      <c r="F35" s="346">
        <v>0.1</v>
      </c>
      <c r="G35" s="346">
        <v>0</v>
      </c>
      <c r="H35" s="346">
        <v>0.1</v>
      </c>
      <c r="I35" s="5" t="s">
        <v>991</v>
      </c>
      <c r="J35" s="25"/>
      <c r="K35" s="21" t="s">
        <v>451</v>
      </c>
      <c r="L35" s="27">
        <v>1</v>
      </c>
      <c r="M35" s="29" t="s">
        <v>1010</v>
      </c>
    </row>
    <row r="36" spans="1:13" ht="40.5" x14ac:dyDescent="0.15">
      <c r="A36" s="4">
        <v>29</v>
      </c>
      <c r="B36" s="141" t="s">
        <v>1017</v>
      </c>
      <c r="C36" s="141" t="s">
        <v>967</v>
      </c>
      <c r="D36" s="134" t="s">
        <v>882</v>
      </c>
      <c r="E36" s="346">
        <v>10</v>
      </c>
      <c r="F36" s="346">
        <v>10</v>
      </c>
      <c r="G36" s="346">
        <v>0</v>
      </c>
      <c r="H36" s="346">
        <v>10</v>
      </c>
      <c r="I36" s="5" t="s">
        <v>988</v>
      </c>
      <c r="J36" s="25"/>
      <c r="K36" s="21" t="s">
        <v>451</v>
      </c>
      <c r="L36" s="27">
        <v>1</v>
      </c>
      <c r="M36" s="29" t="s">
        <v>1010</v>
      </c>
    </row>
    <row r="37" spans="1:13" ht="40.5" x14ac:dyDescent="0.15">
      <c r="A37" s="4">
        <v>30</v>
      </c>
      <c r="B37" s="141" t="s">
        <v>928</v>
      </c>
      <c r="C37" s="141" t="s">
        <v>953</v>
      </c>
      <c r="D37" s="134" t="s">
        <v>932</v>
      </c>
      <c r="E37" s="346">
        <v>0.84</v>
      </c>
      <c r="F37" s="346">
        <v>0.84</v>
      </c>
      <c r="G37" s="346">
        <v>0</v>
      </c>
      <c r="H37" s="346">
        <v>0.84</v>
      </c>
      <c r="I37" s="5" t="s">
        <v>978</v>
      </c>
      <c r="J37" s="25"/>
      <c r="K37" s="21" t="s">
        <v>472</v>
      </c>
      <c r="L37" s="27">
        <v>9</v>
      </c>
      <c r="M37" s="29" t="s">
        <v>1004</v>
      </c>
    </row>
    <row r="38" spans="1:13" ht="40.5" x14ac:dyDescent="0.15">
      <c r="A38" s="4">
        <v>31</v>
      </c>
      <c r="B38" s="141" t="s">
        <v>928</v>
      </c>
      <c r="C38" s="141" t="s">
        <v>968</v>
      </c>
      <c r="D38" s="134" t="s">
        <v>969</v>
      </c>
      <c r="E38" s="346">
        <v>145.29499999999999</v>
      </c>
      <c r="F38" s="346">
        <v>145.29499999999999</v>
      </c>
      <c r="G38" s="346">
        <v>118.65553</v>
      </c>
      <c r="H38" s="346">
        <v>130.214</v>
      </c>
      <c r="I38" s="5" t="s">
        <v>992</v>
      </c>
      <c r="J38" s="25"/>
      <c r="K38" s="21" t="s">
        <v>703</v>
      </c>
      <c r="L38" s="27">
        <v>5</v>
      </c>
      <c r="M38" s="29" t="s">
        <v>1012</v>
      </c>
    </row>
    <row r="39" spans="1:13" ht="40.5" x14ac:dyDescent="0.15">
      <c r="A39" s="4">
        <v>32</v>
      </c>
      <c r="B39" s="141" t="s">
        <v>928</v>
      </c>
      <c r="C39" s="141" t="s">
        <v>970</v>
      </c>
      <c r="D39" s="269" t="s">
        <v>971</v>
      </c>
      <c r="E39" s="346">
        <v>540.35900000000004</v>
      </c>
      <c r="F39" s="346">
        <v>539.73599999999999</v>
      </c>
      <c r="G39" s="346">
        <v>510.07600000000002</v>
      </c>
      <c r="H39" s="346">
        <v>564.06299999999999</v>
      </c>
      <c r="I39" s="5" t="s">
        <v>993</v>
      </c>
      <c r="J39" s="25"/>
      <c r="K39" s="21" t="s">
        <v>703</v>
      </c>
      <c r="L39" s="27">
        <v>5</v>
      </c>
      <c r="M39" s="29" t="s">
        <v>1012</v>
      </c>
    </row>
    <row r="40" spans="1:13" ht="40.5" x14ac:dyDescent="0.15">
      <c r="A40" s="4">
        <v>33</v>
      </c>
      <c r="B40" s="141" t="s">
        <v>972</v>
      </c>
      <c r="C40" s="141" t="s">
        <v>973</v>
      </c>
      <c r="D40" s="269" t="s">
        <v>929</v>
      </c>
      <c r="E40" s="346">
        <v>4495.2039999999997</v>
      </c>
      <c r="F40" s="348">
        <v>4430.2830000000004</v>
      </c>
      <c r="G40" s="348">
        <v>4297.7648950000003</v>
      </c>
      <c r="H40" s="346">
        <v>4533.1779999999999</v>
      </c>
      <c r="I40" s="5" t="s">
        <v>978</v>
      </c>
      <c r="J40" s="25"/>
      <c r="K40" s="21" t="s">
        <v>999</v>
      </c>
      <c r="L40" s="27" t="s">
        <v>882</v>
      </c>
      <c r="M40" s="29" t="s">
        <v>1000</v>
      </c>
    </row>
    <row r="41" spans="1:13" ht="40.5" x14ac:dyDescent="0.15">
      <c r="A41" s="4">
        <v>34</v>
      </c>
      <c r="B41" s="141" t="s">
        <v>972</v>
      </c>
      <c r="C41" s="141" t="s">
        <v>974</v>
      </c>
      <c r="D41" s="269" t="s">
        <v>929</v>
      </c>
      <c r="E41" s="346">
        <v>638.24199999999996</v>
      </c>
      <c r="F41" s="348">
        <v>638.24199999999996</v>
      </c>
      <c r="G41" s="348">
        <v>594.77990499999999</v>
      </c>
      <c r="H41" s="346">
        <v>688.048</v>
      </c>
      <c r="I41" s="5" t="s">
        <v>994</v>
      </c>
      <c r="J41" s="25"/>
      <c r="K41" s="21" t="s">
        <v>999</v>
      </c>
      <c r="L41" s="27" t="s">
        <v>882</v>
      </c>
      <c r="M41" s="29" t="s">
        <v>1000</v>
      </c>
    </row>
    <row r="42" spans="1:13" ht="14.25" thickBot="1" x14ac:dyDescent="0.2">
      <c r="A42" s="6"/>
      <c r="B42" s="142"/>
      <c r="C42" s="142"/>
      <c r="D42" s="135"/>
      <c r="E42" s="353"/>
      <c r="F42" s="354"/>
      <c r="G42" s="354"/>
      <c r="H42" s="353"/>
      <c r="I42" s="31"/>
      <c r="J42" s="26"/>
      <c r="K42" s="22"/>
      <c r="L42" s="28"/>
      <c r="M42" s="30"/>
    </row>
    <row r="43" spans="1:13" ht="14.25" thickTop="1" x14ac:dyDescent="0.15">
      <c r="A43" s="755" t="s">
        <v>23</v>
      </c>
      <c r="B43" s="756"/>
      <c r="C43" s="757"/>
      <c r="D43" s="136" t="s">
        <v>1</v>
      </c>
      <c r="E43" s="355">
        <f>E52-E44</f>
        <v>167184.98300000004</v>
      </c>
      <c r="F43" s="355">
        <f t="shared" ref="F43:H43" si="0">F52-F44</f>
        <v>14706664.42</v>
      </c>
      <c r="G43" s="355">
        <f t="shared" si="0"/>
        <v>14133055.428896001</v>
      </c>
      <c r="H43" s="355">
        <f t="shared" si="0"/>
        <v>152663.27300000007</v>
      </c>
      <c r="I43" s="769"/>
      <c r="J43" s="766"/>
      <c r="K43" s="788"/>
      <c r="L43" s="798"/>
      <c r="M43" s="791"/>
    </row>
    <row r="44" spans="1:13" x14ac:dyDescent="0.15">
      <c r="A44" s="758"/>
      <c r="B44" s="759"/>
      <c r="C44" s="760"/>
      <c r="D44" s="134" t="s">
        <v>1013</v>
      </c>
      <c r="E44" s="356">
        <f>SUM(E45:E46)</f>
        <v>431.54000000000008</v>
      </c>
      <c r="F44" s="356">
        <f t="shared" ref="F44:H44" si="1">SUM(F45:F46)</f>
        <v>431.54000000000008</v>
      </c>
      <c r="G44" s="356">
        <f t="shared" si="1"/>
        <v>270.87379200000004</v>
      </c>
      <c r="H44" s="356">
        <f t="shared" si="1"/>
        <v>496.30199999999996</v>
      </c>
      <c r="I44" s="770"/>
      <c r="J44" s="767"/>
      <c r="K44" s="789"/>
      <c r="L44" s="799"/>
      <c r="M44" s="792"/>
    </row>
    <row r="45" spans="1:13" x14ac:dyDescent="0.15">
      <c r="A45" s="758"/>
      <c r="B45" s="759"/>
      <c r="C45" s="760"/>
      <c r="D45" s="137" t="s">
        <v>1014</v>
      </c>
      <c r="E45" s="356">
        <f>SUMIF($B$8:$B$41,"エネルギー対策特別会計エネルギー需給勘定",E$8:E$41)</f>
        <v>429.96400000000006</v>
      </c>
      <c r="F45" s="356">
        <f>SUMIF($B$8:$B$41,"エネルギー対策特別会計エネルギー需給勘定",F$8:F$41)</f>
        <v>429.96400000000006</v>
      </c>
      <c r="G45" s="356">
        <f>SUMIF($B$8:$B$41,"エネルギー対策特別会計エネルギー需給勘定",G$8:G$41)</f>
        <v>269.76179200000001</v>
      </c>
      <c r="H45" s="356">
        <f>SUMIF($B$8:$B$41,"エネルギー対策特別会計エネルギー需給勘定",H$8:H$41)</f>
        <v>494.74099999999999</v>
      </c>
      <c r="I45" s="770"/>
      <c r="J45" s="767"/>
      <c r="K45" s="789"/>
      <c r="L45" s="799"/>
      <c r="M45" s="792"/>
    </row>
    <row r="46" spans="1:13" ht="14.25" thickBot="1" x14ac:dyDescent="0.2">
      <c r="A46" s="761"/>
      <c r="B46" s="762"/>
      <c r="C46" s="763"/>
      <c r="D46" s="138" t="s">
        <v>1015</v>
      </c>
      <c r="E46" s="357">
        <f>SUMIF($B$8:$B$41,"エネルギー対策特別会計電源開発促進勘定",E$8:E$41)</f>
        <v>1.5760000000000001</v>
      </c>
      <c r="F46" s="357">
        <f>SUMIF($B$8:$B$41,"エネルギー対策特別会計電源開発促進勘定",F$8:F$41)</f>
        <v>1.5760000000000001</v>
      </c>
      <c r="G46" s="357">
        <f>SUMIF($B$8:$B$41,"エネルギー対策特別会計電源開発促進勘定",G$8:G$41)</f>
        <v>1.1120000000000001</v>
      </c>
      <c r="H46" s="357">
        <f>SUMIF($B$8:$B$41,"エネルギー対策特別会計電源開発促進勘定",H$8:H$41)</f>
        <v>1.5609999999999999</v>
      </c>
      <c r="I46" s="771"/>
      <c r="J46" s="768"/>
      <c r="K46" s="790"/>
      <c r="L46" s="800"/>
      <c r="M46" s="793"/>
    </row>
    <row r="47" spans="1:13" ht="20.100000000000001" customHeight="1" x14ac:dyDescent="0.15">
      <c r="A47" s="79" t="s">
        <v>382</v>
      </c>
      <c r="B47" s="79"/>
      <c r="C47" s="79"/>
      <c r="D47" s="139"/>
      <c r="E47" s="173"/>
      <c r="F47" s="349"/>
      <c r="G47" s="349"/>
      <c r="H47" s="173"/>
      <c r="I47" s="72"/>
      <c r="J47" s="80"/>
      <c r="K47" s="80"/>
      <c r="L47" s="80"/>
      <c r="M47" s="80"/>
    </row>
    <row r="48" spans="1:13" ht="20.100000000000001" customHeight="1" x14ac:dyDescent="0.15">
      <c r="A48" s="18" t="s">
        <v>381</v>
      </c>
      <c r="B48" s="140"/>
      <c r="C48" s="140"/>
      <c r="E48" s="173"/>
      <c r="F48" s="173"/>
      <c r="G48" s="173"/>
      <c r="H48" s="173"/>
      <c r="I48" s="8"/>
      <c r="J48" s="16"/>
      <c r="K48" s="16"/>
      <c r="L48" s="16"/>
      <c r="M48" s="16"/>
    </row>
    <row r="49" spans="1:13" ht="20.100000000000001" customHeight="1" x14ac:dyDescent="0.15">
      <c r="A49" s="19" t="s">
        <v>76</v>
      </c>
      <c r="I49" s="325"/>
      <c r="J49" s="2"/>
      <c r="K49" s="2"/>
      <c r="L49" s="2"/>
      <c r="M49" s="2"/>
    </row>
    <row r="50" spans="1:13" ht="20.100000000000001" customHeight="1" x14ac:dyDescent="0.15">
      <c r="A50" s="20" t="s">
        <v>68</v>
      </c>
      <c r="I50" s="325"/>
      <c r="J50" s="7"/>
      <c r="K50" s="7"/>
      <c r="L50" s="7"/>
      <c r="M50" s="7"/>
    </row>
    <row r="51" spans="1:13" ht="20.100000000000001" customHeight="1" x14ac:dyDescent="0.15">
      <c r="A51" s="19"/>
      <c r="J51" s="2"/>
      <c r="K51" s="2"/>
      <c r="L51" s="2"/>
      <c r="M51" s="2"/>
    </row>
    <row r="52" spans="1:13" x14ac:dyDescent="0.15">
      <c r="D52" s="11" t="s">
        <v>1016</v>
      </c>
      <c r="E52" s="229">
        <f>SUM(E8:E42)</f>
        <v>167616.52300000004</v>
      </c>
      <c r="F52" s="229">
        <f>SUM(F8:F42)</f>
        <v>14707095.959999999</v>
      </c>
      <c r="G52" s="229">
        <f>SUM(G8:G42)</f>
        <v>14133326.302688001</v>
      </c>
      <c r="H52" s="229">
        <f>SUM(H8:H42)</f>
        <v>153159.57500000007</v>
      </c>
    </row>
  </sheetData>
  <autoFilter ref="A5:M41">
    <filterColumn colId="5" showButton="0"/>
    <filterColumn colId="11" showButton="0"/>
  </autoFilter>
  <customSheetViews>
    <customSheetView guid="{BCB8B535-DF73-497C-BEF8-416435D7DA75}" scale="85" showPageBreaks="1" printArea="1" showAutoFilter="1" view="pageBreakPreview">
      <pane xSplit="4" ySplit="7" topLeftCell="E8" activePane="bottomRight" state="frozen"/>
      <selection pane="bottomRight" activeCell="A8" sqref="A8"/>
      <colBreaks count="1" manualBreakCount="1">
        <brk id="13" max="1048575" man="1"/>
      </colBreaks>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autoFilter ref="A5:M41">
        <filterColumn colId="5" showButton="0"/>
        <filterColumn colId="11" showButton="0"/>
      </autoFilter>
    </customSheetView>
    <customSheetView guid="{648442B0-E1CC-4F63-B16B-8D5A1861A286}" scale="85" showPageBreaks="1" printArea="1" showAutoFilter="1" view="pageBreakPreview">
      <pane xSplit="4" ySplit="7" topLeftCell="E8" activePane="bottomRight" state="frozen"/>
      <selection pane="bottomRight" activeCell="A8" sqref="A8"/>
      <colBreaks count="1" manualBreakCount="1">
        <brk id="13" max="1048575" man="1"/>
      </colBreaks>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2"/>
      <headerFooter alignWithMargins="0">
        <oddHeader xml:space="preserve">&amp;L&amp;18　　　　　様式６&amp;R&amp;"ＭＳ Ｐゴシック,太字"&amp;12 </oddHeader>
        <oddFooter>&amp;C&amp;P/&amp;N</oddFooter>
      </headerFooter>
      <autoFilter ref="A5:M41">
        <filterColumn colId="5" showButton="0"/>
        <filterColumn colId="11" showButton="0"/>
      </autoFilter>
    </customSheetView>
    <customSheetView guid="{84D15A99-328A-4DCB-91DF-8792E6403B82}" scale="85" showPageBreaks="1" printArea="1" showAutoFilter="1" view="pageBreakPreview">
      <pane xSplit="4" ySplit="7" topLeftCell="E8" activePane="bottomRight" state="frozen"/>
      <selection pane="bottomRight" activeCell="A8" sqref="A8"/>
      <colBreaks count="1" manualBreakCount="1">
        <brk id="13" max="1048575" man="1"/>
      </colBreaks>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3"/>
      <headerFooter alignWithMargins="0">
        <oddHeader xml:space="preserve">&amp;L&amp;18　　　　　様式６&amp;R&amp;"ＭＳ Ｐゴシック,太字"&amp;12 </oddHeader>
        <oddFooter>&amp;C&amp;P/&amp;N</oddFooter>
      </headerFooter>
      <autoFilter ref="A5:M41">
        <filterColumn colId="5" showButton="0"/>
        <filterColumn colId="11" showButton="0"/>
      </autoFilter>
    </customSheetView>
    <customSheetView guid="{CDCA0AFE-2F9D-4000-AC80-90958B8E2BE3}" scale="85" showPageBreaks="1" printArea="1" showAutoFilter="1" view="pageBreakPreview">
      <pane xSplit="4" ySplit="7" topLeftCell="E8" activePane="bottomRight" state="frozen"/>
      <selection pane="bottomRight" activeCell="A8" sqref="A8"/>
      <colBreaks count="1" manualBreakCount="1">
        <brk id="13" max="1048575" man="1"/>
      </colBreaks>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4"/>
      <headerFooter alignWithMargins="0">
        <oddHeader xml:space="preserve">&amp;L&amp;18　　　　　様式６&amp;R&amp;"ＭＳ Ｐゴシック,太字"&amp;12 </oddHeader>
        <oddFooter>&amp;C&amp;P/&amp;N</oddFooter>
      </headerFooter>
      <autoFilter ref="A5:M41">
        <filterColumn colId="5" showButton="0"/>
        <filterColumn colId="11" showButton="0"/>
      </autoFilter>
    </customSheetView>
    <customSheetView guid="{E02261DA-A359-40B0-9882-81E0A79EDD3E}" scale="85" showPageBreaks="1" printArea="1" showAutoFilter="1" view="pageBreakPreview">
      <pane xSplit="4" ySplit="7" topLeftCell="E8" activePane="bottomRight" state="frozen"/>
      <selection pane="bottomRight" activeCell="A8" sqref="A8"/>
      <colBreaks count="1" manualBreakCount="1">
        <brk id="13" max="1048575" man="1"/>
      </colBreaks>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5"/>
      <headerFooter alignWithMargins="0">
        <oddHeader xml:space="preserve">&amp;L&amp;18　　　　　様式６&amp;R&amp;"ＭＳ Ｐゴシック,太字"&amp;12 </oddHeader>
        <oddFooter>&amp;C&amp;P/&amp;N</oddFooter>
      </headerFooter>
      <autoFilter ref="A5:M41">
        <filterColumn colId="5" showButton="0"/>
        <filterColumn colId="11" showButton="0"/>
      </autoFilter>
    </customSheetView>
    <customSheetView guid="{058567D5-9974-4A48-AF4E-6840CB2608EA}" scale="85" showPageBreaks="1" printArea="1" showAutoFilter="1" view="pageBreakPreview">
      <pane xSplit="4" ySplit="7" topLeftCell="E8" activePane="bottomRight" state="frozen"/>
      <selection pane="bottomRight" activeCell="A8" sqref="A8"/>
      <colBreaks count="1" manualBreakCount="1">
        <brk id="13" max="1048575" man="1"/>
      </colBreaks>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6"/>
      <headerFooter alignWithMargins="0">
        <oddHeader xml:space="preserve">&amp;L&amp;18　　　　　様式６&amp;R&amp;"ＭＳ Ｐゴシック,太字"&amp;12 </oddHeader>
        <oddFooter>&amp;C&amp;P/&amp;N</oddFooter>
      </headerFooter>
      <autoFilter ref="A5:M41">
        <filterColumn colId="5" showButton="0"/>
        <filterColumn colId="11" showButton="0"/>
      </autoFilter>
    </customSheetView>
    <customSheetView guid="{C50A46B4-A4CE-4238-A611-79431A9061C9}" scale="85" showPageBreaks="1" printArea="1" showAutoFilter="1" view="pageBreakPreview">
      <pane xSplit="4" ySplit="7" topLeftCell="E8" activePane="bottomRight" state="frozen"/>
      <selection pane="bottomRight" activeCell="A8" sqref="A8"/>
      <colBreaks count="1" manualBreakCount="1">
        <brk id="13" max="1048575" man="1"/>
      </colBreaks>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7"/>
      <headerFooter alignWithMargins="0">
        <oddHeader xml:space="preserve">&amp;L&amp;18　　　　　様式６&amp;R&amp;"ＭＳ Ｐゴシック,太字"&amp;12 </oddHeader>
        <oddFooter>&amp;C&amp;P/&amp;N</oddFooter>
      </headerFooter>
      <autoFilter ref="A5:M41">
        <filterColumn colId="5" showButton="0"/>
        <filterColumn colId="11" showButton="0"/>
      </autoFilter>
    </customSheetView>
    <customSheetView guid="{914DFE08-61BC-4788-9B0C-31694037FD5D}" scale="85" showPageBreaks="1" printArea="1" showAutoFilter="1" view="pageBreakPreview">
      <pane xSplit="4" ySplit="7" topLeftCell="E8" activePane="bottomRight" state="frozen"/>
      <selection pane="bottomRight" activeCell="A8" sqref="A8"/>
      <colBreaks count="1" manualBreakCount="1">
        <brk id="13" max="1048575" man="1"/>
      </colBreaks>
      <pageMargins left="0.39370078740157483" right="0.39370078740157483" top="0.78740157480314965" bottom="0.59055118110236227" header="0.51181102362204722" footer="0.39370078740157483"/>
      <printOptions horizontalCentered="1"/>
      <pageSetup paperSize="8" scale="65" orientation="landscape" cellComments="asDisplayed" horizontalDpi="300" verticalDpi="300" r:id="rId8"/>
      <headerFooter alignWithMargins="0">
        <oddHeader xml:space="preserve">&amp;L&amp;18　　　　　様式６&amp;R&amp;"ＭＳ Ｐゴシック,太字"&amp;12 </oddHeader>
        <oddFooter>&amp;C&amp;P/&amp;N</oddFooter>
      </headerFooter>
      <autoFilter ref="A5:M41">
        <filterColumn colId="5" showButton="0"/>
        <filterColumn colId="11" showButton="0"/>
      </autoFilter>
    </customSheetView>
  </customSheetViews>
  <mergeCells count="22">
    <mergeCell ref="K43:K46"/>
    <mergeCell ref="M43:M46"/>
    <mergeCell ref="K5:K7"/>
    <mergeCell ref="L5:M5"/>
    <mergeCell ref="L43:L46"/>
    <mergeCell ref="A3:M3"/>
    <mergeCell ref="F5:G5"/>
    <mergeCell ref="I5:I7"/>
    <mergeCell ref="J5:J7"/>
    <mergeCell ref="D5:D7"/>
    <mergeCell ref="M6:M7"/>
    <mergeCell ref="L6:L7"/>
    <mergeCell ref="A5:A7"/>
    <mergeCell ref="G6:G7"/>
    <mergeCell ref="H5:H7"/>
    <mergeCell ref="B5:B7"/>
    <mergeCell ref="E5:E7"/>
    <mergeCell ref="A43:C46"/>
    <mergeCell ref="F6:F7"/>
    <mergeCell ref="J43:J46"/>
    <mergeCell ref="I43:I46"/>
    <mergeCell ref="C5:C7"/>
  </mergeCells>
  <phoneticPr fontId="5"/>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9"/>
  <headerFooter alignWithMargins="0">
    <oddHeader xml:space="preserve">&amp;L&amp;18　　　　　様式６&amp;R&amp;"ＭＳ Ｐゴシック,太字"&amp;12 </oddHeader>
    <oddFooter>&amp;C&amp;P/&amp;N</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2"/>
  <sheetViews>
    <sheetView zoomScale="85" zoomScaleNormal="85" workbookViewId="0">
      <selection activeCell="E16" sqref="E16"/>
    </sheetView>
  </sheetViews>
  <sheetFormatPr defaultColWidth="9" defaultRowHeight="13.5" x14ac:dyDescent="0.15"/>
  <cols>
    <col min="1" max="1" width="13.625" style="161" customWidth="1"/>
    <col min="2" max="2" width="11.125" style="160" bestFit="1" customWidth="1"/>
    <col min="3" max="16384" width="9" style="160"/>
  </cols>
  <sheetData>
    <row r="1" spans="1:1" x14ac:dyDescent="0.15">
      <c r="A1" s="161" t="s">
        <v>379</v>
      </c>
    </row>
    <row r="2" spans="1:1" x14ac:dyDescent="0.15">
      <c r="A2" s="162" t="s">
        <v>99</v>
      </c>
    </row>
    <row r="3" spans="1:1" x14ac:dyDescent="0.15">
      <c r="A3" s="162" t="s">
        <v>102</v>
      </c>
    </row>
    <row r="4" spans="1:1" x14ac:dyDescent="0.15">
      <c r="A4" s="162" t="s">
        <v>105</v>
      </c>
    </row>
    <row r="5" spans="1:1" x14ac:dyDescent="0.15">
      <c r="A5" s="162" t="s">
        <v>108</v>
      </c>
    </row>
    <row r="6" spans="1:1" x14ac:dyDescent="0.15">
      <c r="A6" s="162" t="s">
        <v>111</v>
      </c>
    </row>
    <row r="7" spans="1:1" x14ac:dyDescent="0.15">
      <c r="A7" s="162" t="s">
        <v>114</v>
      </c>
    </row>
    <row r="8" spans="1:1" x14ac:dyDescent="0.15">
      <c r="A8" s="162" t="s">
        <v>117</v>
      </c>
    </row>
    <row r="9" spans="1:1" x14ac:dyDescent="0.15">
      <c r="A9" s="162" t="s">
        <v>120</v>
      </c>
    </row>
    <row r="10" spans="1:1" x14ac:dyDescent="0.15">
      <c r="A10" s="162" t="s">
        <v>123</v>
      </c>
    </row>
    <row r="11" spans="1:1" x14ac:dyDescent="0.15">
      <c r="A11" s="162" t="s">
        <v>126</v>
      </c>
    </row>
    <row r="12" spans="1:1" x14ac:dyDescent="0.15">
      <c r="A12" s="162" t="s">
        <v>129</v>
      </c>
    </row>
    <row r="13" spans="1:1" x14ac:dyDescent="0.15">
      <c r="A13" s="162" t="s">
        <v>132</v>
      </c>
    </row>
    <row r="14" spans="1:1" x14ac:dyDescent="0.15">
      <c r="A14" s="162" t="s">
        <v>135</v>
      </c>
    </row>
    <row r="15" spans="1:1" x14ac:dyDescent="0.15">
      <c r="A15" s="162" t="s">
        <v>138</v>
      </c>
    </row>
    <row r="16" spans="1:1" x14ac:dyDescent="0.15">
      <c r="A16" s="162" t="s">
        <v>141</v>
      </c>
    </row>
    <row r="17" spans="1:1" x14ac:dyDescent="0.15">
      <c r="A17" s="162" t="s">
        <v>144</v>
      </c>
    </row>
    <row r="18" spans="1:1" x14ac:dyDescent="0.15">
      <c r="A18" s="162" t="s">
        <v>147</v>
      </c>
    </row>
    <row r="19" spans="1:1" x14ac:dyDescent="0.15">
      <c r="A19" s="162" t="s">
        <v>150</v>
      </c>
    </row>
    <row r="20" spans="1:1" x14ac:dyDescent="0.15">
      <c r="A20" s="162" t="s">
        <v>153</v>
      </c>
    </row>
    <row r="21" spans="1:1" x14ac:dyDescent="0.15">
      <c r="A21" s="162" t="s">
        <v>156</v>
      </c>
    </row>
    <row r="22" spans="1:1" x14ac:dyDescent="0.15">
      <c r="A22" s="162" t="s">
        <v>159</v>
      </c>
    </row>
    <row r="23" spans="1:1" x14ac:dyDescent="0.15">
      <c r="A23" s="162" t="s">
        <v>162</v>
      </c>
    </row>
    <row r="24" spans="1:1" x14ac:dyDescent="0.15">
      <c r="A24" s="162" t="s">
        <v>165</v>
      </c>
    </row>
    <row r="25" spans="1:1" x14ac:dyDescent="0.15">
      <c r="A25" s="162" t="s">
        <v>168</v>
      </c>
    </row>
    <row r="26" spans="1:1" x14ac:dyDescent="0.15">
      <c r="A26" s="162" t="s">
        <v>171</v>
      </c>
    </row>
    <row r="27" spans="1:1" x14ac:dyDescent="0.15">
      <c r="A27" s="162" t="s">
        <v>174</v>
      </c>
    </row>
    <row r="28" spans="1:1" x14ac:dyDescent="0.15">
      <c r="A28" s="162" t="s">
        <v>177</v>
      </c>
    </row>
    <row r="29" spans="1:1" x14ac:dyDescent="0.15">
      <c r="A29" s="162" t="s">
        <v>180</v>
      </c>
    </row>
    <row r="30" spans="1:1" x14ac:dyDescent="0.15">
      <c r="A30" s="162" t="s">
        <v>183</v>
      </c>
    </row>
    <row r="31" spans="1:1" x14ac:dyDescent="0.15">
      <c r="A31" s="162" t="s">
        <v>186</v>
      </c>
    </row>
    <row r="32" spans="1:1" x14ac:dyDescent="0.15">
      <c r="A32" s="162" t="s">
        <v>189</v>
      </c>
    </row>
    <row r="33" spans="1:1" x14ac:dyDescent="0.15">
      <c r="A33" s="162" t="s">
        <v>192</v>
      </c>
    </row>
    <row r="34" spans="1:1" x14ac:dyDescent="0.15">
      <c r="A34" s="162" t="s">
        <v>195</v>
      </c>
    </row>
    <row r="35" spans="1:1" x14ac:dyDescent="0.15">
      <c r="A35" s="162" t="s">
        <v>198</v>
      </c>
    </row>
    <row r="36" spans="1:1" x14ac:dyDescent="0.15">
      <c r="A36" s="162" t="s">
        <v>201</v>
      </c>
    </row>
    <row r="37" spans="1:1" x14ac:dyDescent="0.15">
      <c r="A37" s="162" t="s">
        <v>204</v>
      </c>
    </row>
    <row r="38" spans="1:1" x14ac:dyDescent="0.15">
      <c r="A38" s="162" t="s">
        <v>207</v>
      </c>
    </row>
    <row r="39" spans="1:1" x14ac:dyDescent="0.15">
      <c r="A39" s="162" t="s">
        <v>210</v>
      </c>
    </row>
    <row r="40" spans="1:1" x14ac:dyDescent="0.15">
      <c r="A40" s="162" t="s">
        <v>213</v>
      </c>
    </row>
    <row r="41" spans="1:1" x14ac:dyDescent="0.15">
      <c r="A41" s="162" t="s">
        <v>215</v>
      </c>
    </row>
    <row r="42" spans="1:1" x14ac:dyDescent="0.15">
      <c r="A42" s="162" t="s">
        <v>218</v>
      </c>
    </row>
    <row r="43" spans="1:1" x14ac:dyDescent="0.15">
      <c r="A43" s="162" t="s">
        <v>100</v>
      </c>
    </row>
    <row r="44" spans="1:1" x14ac:dyDescent="0.15">
      <c r="A44" s="162" t="s">
        <v>103</v>
      </c>
    </row>
    <row r="45" spans="1:1" x14ac:dyDescent="0.15">
      <c r="A45" s="162" t="s">
        <v>106</v>
      </c>
    </row>
    <row r="46" spans="1:1" x14ac:dyDescent="0.15">
      <c r="A46" s="162" t="s">
        <v>109</v>
      </c>
    </row>
    <row r="47" spans="1:1" x14ac:dyDescent="0.15">
      <c r="A47" s="162" t="s">
        <v>112</v>
      </c>
    </row>
    <row r="48" spans="1:1" x14ac:dyDescent="0.15">
      <c r="A48" s="162" t="s">
        <v>115</v>
      </c>
    </row>
    <row r="49" spans="1:1" x14ac:dyDescent="0.15">
      <c r="A49" s="162" t="s">
        <v>118</v>
      </c>
    </row>
    <row r="50" spans="1:1" x14ac:dyDescent="0.15">
      <c r="A50" s="162" t="s">
        <v>121</v>
      </c>
    </row>
    <row r="51" spans="1:1" x14ac:dyDescent="0.15">
      <c r="A51" s="162" t="s">
        <v>124</v>
      </c>
    </row>
    <row r="52" spans="1:1" x14ac:dyDescent="0.15">
      <c r="A52" s="162" t="s">
        <v>127</v>
      </c>
    </row>
    <row r="53" spans="1:1" x14ac:dyDescent="0.15">
      <c r="A53" s="162" t="s">
        <v>130</v>
      </c>
    </row>
    <row r="54" spans="1:1" x14ac:dyDescent="0.15">
      <c r="A54" s="162" t="s">
        <v>133</v>
      </c>
    </row>
    <row r="55" spans="1:1" x14ac:dyDescent="0.15">
      <c r="A55" s="162" t="s">
        <v>136</v>
      </c>
    </row>
    <row r="56" spans="1:1" x14ac:dyDescent="0.15">
      <c r="A56" s="162" t="s">
        <v>139</v>
      </c>
    </row>
    <row r="57" spans="1:1" x14ac:dyDescent="0.15">
      <c r="A57" s="162" t="s">
        <v>142</v>
      </c>
    </row>
    <row r="58" spans="1:1" x14ac:dyDescent="0.15">
      <c r="A58" s="162" t="s">
        <v>145</v>
      </c>
    </row>
    <row r="59" spans="1:1" x14ac:dyDescent="0.15">
      <c r="A59" s="162" t="s">
        <v>148</v>
      </c>
    </row>
    <row r="60" spans="1:1" x14ac:dyDescent="0.15">
      <c r="A60" s="162" t="s">
        <v>151</v>
      </c>
    </row>
    <row r="61" spans="1:1" x14ac:dyDescent="0.15">
      <c r="A61" s="162" t="s">
        <v>154</v>
      </c>
    </row>
    <row r="62" spans="1:1" x14ac:dyDescent="0.15">
      <c r="A62" s="162" t="s">
        <v>157</v>
      </c>
    </row>
    <row r="63" spans="1:1" x14ac:dyDescent="0.15">
      <c r="A63" s="162" t="s">
        <v>160</v>
      </c>
    </row>
    <row r="64" spans="1:1" x14ac:dyDescent="0.15">
      <c r="A64" s="162" t="s">
        <v>163</v>
      </c>
    </row>
    <row r="65" spans="1:1" x14ac:dyDescent="0.15">
      <c r="A65" s="162" t="s">
        <v>166</v>
      </c>
    </row>
    <row r="66" spans="1:1" x14ac:dyDescent="0.15">
      <c r="A66" s="162" t="s">
        <v>169</v>
      </c>
    </row>
    <row r="67" spans="1:1" x14ac:dyDescent="0.15">
      <c r="A67" s="162" t="s">
        <v>172</v>
      </c>
    </row>
    <row r="68" spans="1:1" x14ac:dyDescent="0.15">
      <c r="A68" s="162" t="s">
        <v>175</v>
      </c>
    </row>
    <row r="69" spans="1:1" x14ac:dyDescent="0.15">
      <c r="A69" s="162" t="s">
        <v>178</v>
      </c>
    </row>
    <row r="70" spans="1:1" x14ac:dyDescent="0.15">
      <c r="A70" s="162" t="s">
        <v>181</v>
      </c>
    </row>
    <row r="71" spans="1:1" x14ac:dyDescent="0.15">
      <c r="A71" s="162" t="s">
        <v>184</v>
      </c>
    </row>
    <row r="72" spans="1:1" x14ac:dyDescent="0.15">
      <c r="A72" s="162" t="s">
        <v>187</v>
      </c>
    </row>
    <row r="73" spans="1:1" x14ac:dyDescent="0.15">
      <c r="A73" s="162" t="s">
        <v>190</v>
      </c>
    </row>
    <row r="74" spans="1:1" x14ac:dyDescent="0.15">
      <c r="A74" s="162" t="s">
        <v>193</v>
      </c>
    </row>
    <row r="75" spans="1:1" x14ac:dyDescent="0.15">
      <c r="A75" s="162" t="s">
        <v>196</v>
      </c>
    </row>
    <row r="76" spans="1:1" x14ac:dyDescent="0.15">
      <c r="A76" s="162" t="s">
        <v>199</v>
      </c>
    </row>
    <row r="77" spans="1:1" x14ac:dyDescent="0.15">
      <c r="A77" s="162" t="s">
        <v>202</v>
      </c>
    </row>
    <row r="78" spans="1:1" x14ac:dyDescent="0.15">
      <c r="A78" s="162" t="s">
        <v>205</v>
      </c>
    </row>
    <row r="79" spans="1:1" x14ac:dyDescent="0.15">
      <c r="A79" s="162" t="s">
        <v>208</v>
      </c>
    </row>
    <row r="80" spans="1:1" x14ac:dyDescent="0.15">
      <c r="A80" s="162" t="s">
        <v>211</v>
      </c>
    </row>
    <row r="81" spans="1:1" x14ac:dyDescent="0.15">
      <c r="A81" s="162" t="s">
        <v>211</v>
      </c>
    </row>
    <row r="82" spans="1:1" x14ac:dyDescent="0.15">
      <c r="A82" s="162" t="s">
        <v>216</v>
      </c>
    </row>
    <row r="83" spans="1:1" x14ac:dyDescent="0.15">
      <c r="A83" s="162" t="s">
        <v>219</v>
      </c>
    </row>
    <row r="84" spans="1:1" x14ac:dyDescent="0.15">
      <c r="A84" s="162" t="s">
        <v>221</v>
      </c>
    </row>
    <row r="85" spans="1:1" x14ac:dyDescent="0.15">
      <c r="A85" s="162" t="s">
        <v>223</v>
      </c>
    </row>
    <row r="86" spans="1:1" x14ac:dyDescent="0.15">
      <c r="A86" s="162" t="s">
        <v>225</v>
      </c>
    </row>
    <row r="87" spans="1:1" x14ac:dyDescent="0.15">
      <c r="A87" s="162" t="s">
        <v>227</v>
      </c>
    </row>
    <row r="88" spans="1:1" x14ac:dyDescent="0.15">
      <c r="A88" s="162" t="s">
        <v>228</v>
      </c>
    </row>
    <row r="89" spans="1:1" x14ac:dyDescent="0.15">
      <c r="A89" s="162" t="s">
        <v>229</v>
      </c>
    </row>
    <row r="90" spans="1:1" x14ac:dyDescent="0.15">
      <c r="A90" s="162" t="s">
        <v>101</v>
      </c>
    </row>
    <row r="91" spans="1:1" x14ac:dyDescent="0.15">
      <c r="A91" s="162" t="s">
        <v>104</v>
      </c>
    </row>
    <row r="92" spans="1:1" x14ac:dyDescent="0.15">
      <c r="A92" s="162" t="s">
        <v>107</v>
      </c>
    </row>
    <row r="93" spans="1:1" x14ac:dyDescent="0.15">
      <c r="A93" s="162" t="s">
        <v>110</v>
      </c>
    </row>
    <row r="94" spans="1:1" x14ac:dyDescent="0.15">
      <c r="A94" s="162" t="s">
        <v>113</v>
      </c>
    </row>
    <row r="95" spans="1:1" x14ac:dyDescent="0.15">
      <c r="A95" s="162" t="s">
        <v>116</v>
      </c>
    </row>
    <row r="96" spans="1:1" x14ac:dyDescent="0.15">
      <c r="A96" s="162" t="s">
        <v>119</v>
      </c>
    </row>
    <row r="97" spans="1:1" x14ac:dyDescent="0.15">
      <c r="A97" s="162" t="s">
        <v>122</v>
      </c>
    </row>
    <row r="98" spans="1:1" x14ac:dyDescent="0.15">
      <c r="A98" s="162" t="s">
        <v>125</v>
      </c>
    </row>
    <row r="99" spans="1:1" x14ac:dyDescent="0.15">
      <c r="A99" s="162" t="s">
        <v>128</v>
      </c>
    </row>
    <row r="100" spans="1:1" x14ac:dyDescent="0.15">
      <c r="A100" s="162" t="s">
        <v>131</v>
      </c>
    </row>
    <row r="101" spans="1:1" x14ac:dyDescent="0.15">
      <c r="A101" s="162" t="s">
        <v>134</v>
      </c>
    </row>
    <row r="102" spans="1:1" x14ac:dyDescent="0.15">
      <c r="A102" s="162" t="s">
        <v>137</v>
      </c>
    </row>
    <row r="103" spans="1:1" x14ac:dyDescent="0.15">
      <c r="A103" s="162" t="s">
        <v>140</v>
      </c>
    </row>
    <row r="104" spans="1:1" x14ac:dyDescent="0.15">
      <c r="A104" s="162" t="s">
        <v>143</v>
      </c>
    </row>
    <row r="105" spans="1:1" x14ac:dyDescent="0.15">
      <c r="A105" s="162" t="s">
        <v>146</v>
      </c>
    </row>
    <row r="106" spans="1:1" x14ac:dyDescent="0.15">
      <c r="A106" s="162" t="s">
        <v>149</v>
      </c>
    </row>
    <row r="107" spans="1:1" x14ac:dyDescent="0.15">
      <c r="A107" s="162" t="s">
        <v>152</v>
      </c>
    </row>
    <row r="108" spans="1:1" x14ac:dyDescent="0.15">
      <c r="A108" s="162" t="s">
        <v>155</v>
      </c>
    </row>
    <row r="109" spans="1:1" x14ac:dyDescent="0.15">
      <c r="A109" s="162" t="s">
        <v>158</v>
      </c>
    </row>
    <row r="110" spans="1:1" x14ac:dyDescent="0.15">
      <c r="A110" s="162" t="s">
        <v>161</v>
      </c>
    </row>
    <row r="111" spans="1:1" x14ac:dyDescent="0.15">
      <c r="A111" s="162" t="s">
        <v>164</v>
      </c>
    </row>
    <row r="112" spans="1:1" x14ac:dyDescent="0.15">
      <c r="A112" s="162" t="s">
        <v>167</v>
      </c>
    </row>
    <row r="113" spans="1:1" x14ac:dyDescent="0.15">
      <c r="A113" s="162" t="s">
        <v>170</v>
      </c>
    </row>
    <row r="114" spans="1:1" x14ac:dyDescent="0.15">
      <c r="A114" s="162" t="s">
        <v>173</v>
      </c>
    </row>
    <row r="115" spans="1:1" x14ac:dyDescent="0.15">
      <c r="A115" s="162" t="s">
        <v>176</v>
      </c>
    </row>
    <row r="116" spans="1:1" x14ac:dyDescent="0.15">
      <c r="A116" s="162" t="s">
        <v>179</v>
      </c>
    </row>
    <row r="117" spans="1:1" x14ac:dyDescent="0.15">
      <c r="A117" s="162" t="s">
        <v>182</v>
      </c>
    </row>
    <row r="118" spans="1:1" x14ac:dyDescent="0.15">
      <c r="A118" s="162" t="s">
        <v>185</v>
      </c>
    </row>
    <row r="119" spans="1:1" x14ac:dyDescent="0.15">
      <c r="A119" s="162" t="s">
        <v>188</v>
      </c>
    </row>
    <row r="120" spans="1:1" x14ac:dyDescent="0.15">
      <c r="A120" s="162" t="s">
        <v>191</v>
      </c>
    </row>
    <row r="121" spans="1:1" x14ac:dyDescent="0.15">
      <c r="A121" s="162" t="s">
        <v>194</v>
      </c>
    </row>
    <row r="122" spans="1:1" x14ac:dyDescent="0.15">
      <c r="A122" s="162" t="s">
        <v>197</v>
      </c>
    </row>
    <row r="123" spans="1:1" x14ac:dyDescent="0.15">
      <c r="A123" s="162" t="s">
        <v>200</v>
      </c>
    </row>
    <row r="124" spans="1:1" x14ac:dyDescent="0.15">
      <c r="A124" s="162" t="s">
        <v>203</v>
      </c>
    </row>
    <row r="125" spans="1:1" x14ac:dyDescent="0.15">
      <c r="A125" s="162" t="s">
        <v>206</v>
      </c>
    </row>
    <row r="126" spans="1:1" x14ac:dyDescent="0.15">
      <c r="A126" s="162" t="s">
        <v>209</v>
      </c>
    </row>
    <row r="127" spans="1:1" x14ac:dyDescent="0.15">
      <c r="A127" s="162" t="s">
        <v>212</v>
      </c>
    </row>
    <row r="128" spans="1:1" x14ac:dyDescent="0.15">
      <c r="A128" s="162" t="s">
        <v>214</v>
      </c>
    </row>
    <row r="129" spans="1:1" x14ac:dyDescent="0.15">
      <c r="A129" s="162" t="s">
        <v>217</v>
      </c>
    </row>
    <row r="130" spans="1:1" x14ac:dyDescent="0.15">
      <c r="A130" s="162" t="s">
        <v>220</v>
      </c>
    </row>
    <row r="131" spans="1:1" x14ac:dyDescent="0.15">
      <c r="A131" s="162" t="s">
        <v>222</v>
      </c>
    </row>
    <row r="132" spans="1:1" x14ac:dyDescent="0.15">
      <c r="A132" s="162" t="s">
        <v>224</v>
      </c>
    </row>
    <row r="133" spans="1:1" x14ac:dyDescent="0.15">
      <c r="A133" s="162" t="s">
        <v>226</v>
      </c>
    </row>
    <row r="134" spans="1:1" x14ac:dyDescent="0.15">
      <c r="A134" s="162" t="s">
        <v>230</v>
      </c>
    </row>
    <row r="135" spans="1:1" x14ac:dyDescent="0.15">
      <c r="A135" s="162" t="s">
        <v>233</v>
      </c>
    </row>
    <row r="136" spans="1:1" x14ac:dyDescent="0.15">
      <c r="A136" s="162" t="s">
        <v>236</v>
      </c>
    </row>
    <row r="137" spans="1:1" x14ac:dyDescent="0.15">
      <c r="A137" s="162" t="s">
        <v>239</v>
      </c>
    </row>
    <row r="138" spans="1:1" x14ac:dyDescent="0.15">
      <c r="A138" s="162" t="s">
        <v>242</v>
      </c>
    </row>
    <row r="139" spans="1:1" x14ac:dyDescent="0.15">
      <c r="A139" s="162" t="s">
        <v>245</v>
      </c>
    </row>
    <row r="140" spans="1:1" x14ac:dyDescent="0.15">
      <c r="A140" s="162" t="s">
        <v>248</v>
      </c>
    </row>
    <row r="141" spans="1:1" x14ac:dyDescent="0.15">
      <c r="A141" s="162" t="s">
        <v>251</v>
      </c>
    </row>
    <row r="142" spans="1:1" x14ac:dyDescent="0.15">
      <c r="A142" s="162" t="s">
        <v>254</v>
      </c>
    </row>
    <row r="143" spans="1:1" x14ac:dyDescent="0.15">
      <c r="A143" s="162" t="s">
        <v>257</v>
      </c>
    </row>
    <row r="144" spans="1:1" x14ac:dyDescent="0.15">
      <c r="A144" s="162" t="s">
        <v>260</v>
      </c>
    </row>
    <row r="145" spans="1:1" x14ac:dyDescent="0.15">
      <c r="A145" s="162" t="s">
        <v>263</v>
      </c>
    </row>
    <row r="146" spans="1:1" x14ac:dyDescent="0.15">
      <c r="A146" s="162" t="s">
        <v>266</v>
      </c>
    </row>
    <row r="147" spans="1:1" x14ac:dyDescent="0.15">
      <c r="A147" s="162" t="s">
        <v>269</v>
      </c>
    </row>
    <row r="148" spans="1:1" x14ac:dyDescent="0.15">
      <c r="A148" s="162" t="s">
        <v>272</v>
      </c>
    </row>
    <row r="149" spans="1:1" x14ac:dyDescent="0.15">
      <c r="A149" s="162" t="s">
        <v>275</v>
      </c>
    </row>
    <row r="150" spans="1:1" x14ac:dyDescent="0.15">
      <c r="A150" s="162" t="s">
        <v>278</v>
      </c>
    </row>
    <row r="151" spans="1:1" x14ac:dyDescent="0.15">
      <c r="A151" s="162" t="s">
        <v>281</v>
      </c>
    </row>
    <row r="152" spans="1:1" x14ac:dyDescent="0.15">
      <c r="A152" s="162" t="s">
        <v>284</v>
      </c>
    </row>
    <row r="153" spans="1:1" x14ac:dyDescent="0.15">
      <c r="A153" s="162" t="s">
        <v>287</v>
      </c>
    </row>
    <row r="154" spans="1:1" x14ac:dyDescent="0.15">
      <c r="A154" s="162" t="s">
        <v>290</v>
      </c>
    </row>
    <row r="155" spans="1:1" x14ac:dyDescent="0.15">
      <c r="A155" s="162" t="s">
        <v>293</v>
      </c>
    </row>
    <row r="156" spans="1:1" x14ac:dyDescent="0.15">
      <c r="A156" s="162" t="s">
        <v>296</v>
      </c>
    </row>
    <row r="157" spans="1:1" x14ac:dyDescent="0.15">
      <c r="A157" s="162" t="s">
        <v>299</v>
      </c>
    </row>
    <row r="158" spans="1:1" x14ac:dyDescent="0.15">
      <c r="A158" s="162" t="s">
        <v>302</v>
      </c>
    </row>
    <row r="159" spans="1:1" x14ac:dyDescent="0.15">
      <c r="A159" s="162" t="s">
        <v>305</v>
      </c>
    </row>
    <row r="160" spans="1:1" x14ac:dyDescent="0.15">
      <c r="A160" s="162" t="s">
        <v>308</v>
      </c>
    </row>
    <row r="161" spans="1:1" x14ac:dyDescent="0.15">
      <c r="A161" s="162" t="s">
        <v>311</v>
      </c>
    </row>
    <row r="162" spans="1:1" x14ac:dyDescent="0.15">
      <c r="A162" s="162" t="s">
        <v>314</v>
      </c>
    </row>
    <row r="163" spans="1:1" x14ac:dyDescent="0.15">
      <c r="A163" s="162" t="s">
        <v>317</v>
      </c>
    </row>
    <row r="164" spans="1:1" x14ac:dyDescent="0.15">
      <c r="A164" s="162" t="s">
        <v>320</v>
      </c>
    </row>
    <row r="165" spans="1:1" x14ac:dyDescent="0.15">
      <c r="A165" s="162" t="s">
        <v>323</v>
      </c>
    </row>
    <row r="166" spans="1:1" x14ac:dyDescent="0.15">
      <c r="A166" s="162" t="s">
        <v>326</v>
      </c>
    </row>
    <row r="167" spans="1:1" x14ac:dyDescent="0.15">
      <c r="A167" s="162" t="s">
        <v>329</v>
      </c>
    </row>
    <row r="168" spans="1:1" x14ac:dyDescent="0.15">
      <c r="A168" s="162" t="s">
        <v>332</v>
      </c>
    </row>
    <row r="169" spans="1:1" x14ac:dyDescent="0.15">
      <c r="A169" s="162" t="s">
        <v>335</v>
      </c>
    </row>
    <row r="170" spans="1:1" x14ac:dyDescent="0.15">
      <c r="A170" s="162" t="s">
        <v>338</v>
      </c>
    </row>
    <row r="171" spans="1:1" x14ac:dyDescent="0.15">
      <c r="A171" s="162" t="s">
        <v>341</v>
      </c>
    </row>
    <row r="172" spans="1:1" x14ac:dyDescent="0.15">
      <c r="A172" s="162" t="s">
        <v>344</v>
      </c>
    </row>
    <row r="173" spans="1:1" x14ac:dyDescent="0.15">
      <c r="A173" s="162" t="s">
        <v>347</v>
      </c>
    </row>
    <row r="174" spans="1:1" x14ac:dyDescent="0.15">
      <c r="A174" s="162" t="s">
        <v>350</v>
      </c>
    </row>
    <row r="175" spans="1:1" x14ac:dyDescent="0.15">
      <c r="A175" s="162" t="s">
        <v>353</v>
      </c>
    </row>
    <row r="176" spans="1:1" x14ac:dyDescent="0.15">
      <c r="A176" s="162" t="s">
        <v>356</v>
      </c>
    </row>
    <row r="177" spans="1:1" x14ac:dyDescent="0.15">
      <c r="A177" s="162" t="s">
        <v>359</v>
      </c>
    </row>
    <row r="178" spans="1:1" x14ac:dyDescent="0.15">
      <c r="A178" s="162" t="s">
        <v>362</v>
      </c>
    </row>
    <row r="179" spans="1:1" x14ac:dyDescent="0.15">
      <c r="A179" s="162" t="s">
        <v>231</v>
      </c>
    </row>
    <row r="180" spans="1:1" x14ac:dyDescent="0.15">
      <c r="A180" s="162" t="s">
        <v>234</v>
      </c>
    </row>
    <row r="181" spans="1:1" x14ac:dyDescent="0.15">
      <c r="A181" s="162" t="s">
        <v>237</v>
      </c>
    </row>
    <row r="182" spans="1:1" x14ac:dyDescent="0.15">
      <c r="A182" s="162" t="s">
        <v>240</v>
      </c>
    </row>
    <row r="183" spans="1:1" x14ac:dyDescent="0.15">
      <c r="A183" s="162" t="s">
        <v>243</v>
      </c>
    </row>
    <row r="184" spans="1:1" x14ac:dyDescent="0.15">
      <c r="A184" s="162" t="s">
        <v>246</v>
      </c>
    </row>
    <row r="185" spans="1:1" x14ac:dyDescent="0.15">
      <c r="A185" s="162" t="s">
        <v>249</v>
      </c>
    </row>
    <row r="186" spans="1:1" x14ac:dyDescent="0.15">
      <c r="A186" s="162" t="s">
        <v>252</v>
      </c>
    </row>
    <row r="187" spans="1:1" x14ac:dyDescent="0.15">
      <c r="A187" s="162" t="s">
        <v>255</v>
      </c>
    </row>
    <row r="188" spans="1:1" x14ac:dyDescent="0.15">
      <c r="A188" s="162" t="s">
        <v>258</v>
      </c>
    </row>
    <row r="189" spans="1:1" x14ac:dyDescent="0.15">
      <c r="A189" s="162" t="s">
        <v>261</v>
      </c>
    </row>
    <row r="190" spans="1:1" x14ac:dyDescent="0.15">
      <c r="A190" s="162" t="s">
        <v>264</v>
      </c>
    </row>
    <row r="191" spans="1:1" x14ac:dyDescent="0.15">
      <c r="A191" s="162" t="s">
        <v>267</v>
      </c>
    </row>
    <row r="192" spans="1:1" x14ac:dyDescent="0.15">
      <c r="A192" s="162" t="s">
        <v>270</v>
      </c>
    </row>
    <row r="193" spans="1:1" x14ac:dyDescent="0.15">
      <c r="A193" s="162" t="s">
        <v>273</v>
      </c>
    </row>
    <row r="194" spans="1:1" x14ac:dyDescent="0.15">
      <c r="A194" s="162" t="s">
        <v>276</v>
      </c>
    </row>
    <row r="195" spans="1:1" x14ac:dyDescent="0.15">
      <c r="A195" s="162" t="s">
        <v>279</v>
      </c>
    </row>
    <row r="196" spans="1:1" x14ac:dyDescent="0.15">
      <c r="A196" s="162" t="s">
        <v>282</v>
      </c>
    </row>
    <row r="197" spans="1:1" x14ac:dyDescent="0.15">
      <c r="A197" s="162" t="s">
        <v>285</v>
      </c>
    </row>
    <row r="198" spans="1:1" x14ac:dyDescent="0.15">
      <c r="A198" s="162" t="s">
        <v>288</v>
      </c>
    </row>
    <row r="199" spans="1:1" x14ac:dyDescent="0.15">
      <c r="A199" s="162" t="s">
        <v>291</v>
      </c>
    </row>
    <row r="200" spans="1:1" x14ac:dyDescent="0.15">
      <c r="A200" s="162" t="s">
        <v>294</v>
      </c>
    </row>
    <row r="201" spans="1:1" x14ac:dyDescent="0.15">
      <c r="A201" s="162" t="s">
        <v>297</v>
      </c>
    </row>
    <row r="202" spans="1:1" x14ac:dyDescent="0.15">
      <c r="A202" s="162" t="s">
        <v>300</v>
      </c>
    </row>
    <row r="203" spans="1:1" x14ac:dyDescent="0.15">
      <c r="A203" s="162" t="s">
        <v>303</v>
      </c>
    </row>
    <row r="204" spans="1:1" x14ac:dyDescent="0.15">
      <c r="A204" s="162" t="s">
        <v>306</v>
      </c>
    </row>
    <row r="205" spans="1:1" x14ac:dyDescent="0.15">
      <c r="A205" s="162" t="s">
        <v>309</v>
      </c>
    </row>
    <row r="206" spans="1:1" x14ac:dyDescent="0.15">
      <c r="A206" s="162" t="s">
        <v>312</v>
      </c>
    </row>
    <row r="207" spans="1:1" x14ac:dyDescent="0.15">
      <c r="A207" s="162" t="s">
        <v>315</v>
      </c>
    </row>
    <row r="208" spans="1:1" x14ac:dyDescent="0.15">
      <c r="A208" s="162" t="s">
        <v>318</v>
      </c>
    </row>
    <row r="209" spans="1:1" x14ac:dyDescent="0.15">
      <c r="A209" s="162" t="s">
        <v>321</v>
      </c>
    </row>
    <row r="210" spans="1:1" x14ac:dyDescent="0.15">
      <c r="A210" s="162" t="s">
        <v>324</v>
      </c>
    </row>
    <row r="211" spans="1:1" x14ac:dyDescent="0.15">
      <c r="A211" s="162" t="s">
        <v>327</v>
      </c>
    </row>
    <row r="212" spans="1:1" x14ac:dyDescent="0.15">
      <c r="A212" s="162" t="s">
        <v>330</v>
      </c>
    </row>
    <row r="213" spans="1:1" x14ac:dyDescent="0.15">
      <c r="A213" s="162" t="s">
        <v>333</v>
      </c>
    </row>
    <row r="214" spans="1:1" x14ac:dyDescent="0.15">
      <c r="A214" s="162" t="s">
        <v>336</v>
      </c>
    </row>
    <row r="215" spans="1:1" x14ac:dyDescent="0.15">
      <c r="A215" s="162" t="s">
        <v>339</v>
      </c>
    </row>
    <row r="216" spans="1:1" x14ac:dyDescent="0.15">
      <c r="A216" s="162" t="s">
        <v>342</v>
      </c>
    </row>
    <row r="217" spans="1:1" x14ac:dyDescent="0.15">
      <c r="A217" s="162" t="s">
        <v>345</v>
      </c>
    </row>
    <row r="218" spans="1:1" x14ac:dyDescent="0.15">
      <c r="A218" s="162" t="s">
        <v>348</v>
      </c>
    </row>
    <row r="219" spans="1:1" x14ac:dyDescent="0.15">
      <c r="A219" s="162" t="s">
        <v>351</v>
      </c>
    </row>
    <row r="220" spans="1:1" x14ac:dyDescent="0.15">
      <c r="A220" s="162" t="s">
        <v>354</v>
      </c>
    </row>
    <row r="221" spans="1:1" x14ac:dyDescent="0.15">
      <c r="A221" s="162" t="s">
        <v>357</v>
      </c>
    </row>
    <row r="222" spans="1:1" x14ac:dyDescent="0.15">
      <c r="A222" s="162" t="s">
        <v>360</v>
      </c>
    </row>
    <row r="223" spans="1:1" x14ac:dyDescent="0.15">
      <c r="A223" s="162" t="s">
        <v>363</v>
      </c>
    </row>
    <row r="224" spans="1:1" x14ac:dyDescent="0.15">
      <c r="A224" s="162" t="s">
        <v>364</v>
      </c>
    </row>
    <row r="225" spans="1:1" x14ac:dyDescent="0.15">
      <c r="A225" s="162" t="s">
        <v>365</v>
      </c>
    </row>
    <row r="226" spans="1:1" x14ac:dyDescent="0.15">
      <c r="A226" s="162" t="s">
        <v>366</v>
      </c>
    </row>
    <row r="227" spans="1:1" x14ac:dyDescent="0.15">
      <c r="A227" s="162" t="s">
        <v>367</v>
      </c>
    </row>
    <row r="228" spans="1:1" x14ac:dyDescent="0.15">
      <c r="A228" s="162" t="s">
        <v>368</v>
      </c>
    </row>
    <row r="229" spans="1:1" x14ac:dyDescent="0.15">
      <c r="A229" s="162" t="s">
        <v>369</v>
      </c>
    </row>
    <row r="230" spans="1:1" x14ac:dyDescent="0.15">
      <c r="A230" s="162" t="s">
        <v>370</v>
      </c>
    </row>
    <row r="231" spans="1:1" x14ac:dyDescent="0.15">
      <c r="A231" s="162" t="s">
        <v>371</v>
      </c>
    </row>
    <row r="232" spans="1:1" x14ac:dyDescent="0.15">
      <c r="A232" s="162" t="s">
        <v>372</v>
      </c>
    </row>
    <row r="233" spans="1:1" x14ac:dyDescent="0.15">
      <c r="A233" s="162" t="s">
        <v>373</v>
      </c>
    </row>
    <row r="234" spans="1:1" x14ac:dyDescent="0.15">
      <c r="A234" s="162" t="s">
        <v>374</v>
      </c>
    </row>
    <row r="235" spans="1:1" x14ac:dyDescent="0.15">
      <c r="A235" s="162" t="s">
        <v>375</v>
      </c>
    </row>
    <row r="236" spans="1:1" x14ac:dyDescent="0.15">
      <c r="A236" s="162" t="s">
        <v>376</v>
      </c>
    </row>
    <row r="237" spans="1:1" x14ac:dyDescent="0.15">
      <c r="A237" s="162" t="s">
        <v>377</v>
      </c>
    </row>
    <row r="238" spans="1:1" x14ac:dyDescent="0.15">
      <c r="A238" s="162" t="s">
        <v>378</v>
      </c>
    </row>
    <row r="239" spans="1:1" x14ac:dyDescent="0.15">
      <c r="A239" s="163" t="s">
        <v>232</v>
      </c>
    </row>
    <row r="240" spans="1:1" x14ac:dyDescent="0.15">
      <c r="A240" s="163" t="s">
        <v>235</v>
      </c>
    </row>
    <row r="241" spans="1:1" x14ac:dyDescent="0.15">
      <c r="A241" s="163" t="s">
        <v>238</v>
      </c>
    </row>
    <row r="242" spans="1:1" x14ac:dyDescent="0.15">
      <c r="A242" s="163" t="s">
        <v>241</v>
      </c>
    </row>
    <row r="243" spans="1:1" x14ac:dyDescent="0.15">
      <c r="A243" s="163" t="s">
        <v>244</v>
      </c>
    </row>
    <row r="244" spans="1:1" x14ac:dyDescent="0.15">
      <c r="A244" s="163" t="s">
        <v>247</v>
      </c>
    </row>
    <row r="245" spans="1:1" x14ac:dyDescent="0.15">
      <c r="A245" s="163" t="s">
        <v>250</v>
      </c>
    </row>
    <row r="246" spans="1:1" x14ac:dyDescent="0.15">
      <c r="A246" s="163" t="s">
        <v>253</v>
      </c>
    </row>
    <row r="247" spans="1:1" x14ac:dyDescent="0.15">
      <c r="A247" s="163" t="s">
        <v>256</v>
      </c>
    </row>
    <row r="248" spans="1:1" x14ac:dyDescent="0.15">
      <c r="A248" s="163" t="s">
        <v>259</v>
      </c>
    </row>
    <row r="249" spans="1:1" x14ac:dyDescent="0.15">
      <c r="A249" s="163" t="s">
        <v>262</v>
      </c>
    </row>
    <row r="250" spans="1:1" x14ac:dyDescent="0.15">
      <c r="A250" s="163" t="s">
        <v>265</v>
      </c>
    </row>
    <row r="251" spans="1:1" x14ac:dyDescent="0.15">
      <c r="A251" s="163" t="s">
        <v>268</v>
      </c>
    </row>
    <row r="252" spans="1:1" x14ac:dyDescent="0.15">
      <c r="A252" s="163" t="s">
        <v>271</v>
      </c>
    </row>
    <row r="253" spans="1:1" x14ac:dyDescent="0.15">
      <c r="A253" s="163" t="s">
        <v>274</v>
      </c>
    </row>
    <row r="254" spans="1:1" x14ac:dyDescent="0.15">
      <c r="A254" s="163" t="s">
        <v>277</v>
      </c>
    </row>
    <row r="255" spans="1:1" x14ac:dyDescent="0.15">
      <c r="A255" s="163" t="s">
        <v>280</v>
      </c>
    </row>
    <row r="256" spans="1:1" x14ac:dyDescent="0.15">
      <c r="A256" s="163" t="s">
        <v>283</v>
      </c>
    </row>
    <row r="257" spans="1:1" x14ac:dyDescent="0.15">
      <c r="A257" s="163" t="s">
        <v>286</v>
      </c>
    </row>
    <row r="258" spans="1:1" x14ac:dyDescent="0.15">
      <c r="A258" s="163" t="s">
        <v>289</v>
      </c>
    </row>
    <row r="259" spans="1:1" x14ac:dyDescent="0.15">
      <c r="A259" s="163" t="s">
        <v>292</v>
      </c>
    </row>
    <row r="260" spans="1:1" x14ac:dyDescent="0.15">
      <c r="A260" s="163" t="s">
        <v>295</v>
      </c>
    </row>
    <row r="261" spans="1:1" x14ac:dyDescent="0.15">
      <c r="A261" s="163" t="s">
        <v>298</v>
      </c>
    </row>
    <row r="262" spans="1:1" x14ac:dyDescent="0.15">
      <c r="A262" s="163" t="s">
        <v>301</v>
      </c>
    </row>
    <row r="263" spans="1:1" x14ac:dyDescent="0.15">
      <c r="A263" s="163" t="s">
        <v>304</v>
      </c>
    </row>
    <row r="264" spans="1:1" x14ac:dyDescent="0.15">
      <c r="A264" s="163" t="s">
        <v>307</v>
      </c>
    </row>
    <row r="265" spans="1:1" x14ac:dyDescent="0.15">
      <c r="A265" s="163" t="s">
        <v>310</v>
      </c>
    </row>
    <row r="266" spans="1:1" x14ac:dyDescent="0.15">
      <c r="A266" s="163" t="s">
        <v>313</v>
      </c>
    </row>
    <row r="267" spans="1:1" x14ac:dyDescent="0.15">
      <c r="A267" s="163" t="s">
        <v>316</v>
      </c>
    </row>
    <row r="268" spans="1:1" x14ac:dyDescent="0.15">
      <c r="A268" s="163" t="s">
        <v>319</v>
      </c>
    </row>
    <row r="269" spans="1:1" x14ac:dyDescent="0.15">
      <c r="A269" s="163" t="s">
        <v>322</v>
      </c>
    </row>
    <row r="270" spans="1:1" x14ac:dyDescent="0.15">
      <c r="A270" s="163" t="s">
        <v>325</v>
      </c>
    </row>
    <row r="271" spans="1:1" x14ac:dyDescent="0.15">
      <c r="A271" s="163" t="s">
        <v>328</v>
      </c>
    </row>
    <row r="272" spans="1:1" x14ac:dyDescent="0.15">
      <c r="A272" s="163" t="s">
        <v>331</v>
      </c>
    </row>
    <row r="273" spans="1:1" x14ac:dyDescent="0.15">
      <c r="A273" s="163" t="s">
        <v>334</v>
      </c>
    </row>
    <row r="274" spans="1:1" x14ac:dyDescent="0.15">
      <c r="A274" s="163" t="s">
        <v>337</v>
      </c>
    </row>
    <row r="275" spans="1:1" x14ac:dyDescent="0.15">
      <c r="A275" s="163" t="s">
        <v>340</v>
      </c>
    </row>
    <row r="276" spans="1:1" x14ac:dyDescent="0.15">
      <c r="A276" s="163" t="s">
        <v>343</v>
      </c>
    </row>
    <row r="277" spans="1:1" x14ac:dyDescent="0.15">
      <c r="A277" s="163" t="s">
        <v>346</v>
      </c>
    </row>
    <row r="278" spans="1:1" x14ac:dyDescent="0.15">
      <c r="A278" s="163" t="s">
        <v>349</v>
      </c>
    </row>
    <row r="279" spans="1:1" x14ac:dyDescent="0.15">
      <c r="A279" s="163" t="s">
        <v>352</v>
      </c>
    </row>
    <row r="280" spans="1:1" x14ac:dyDescent="0.15">
      <c r="A280" s="163" t="s">
        <v>355</v>
      </c>
    </row>
    <row r="281" spans="1:1" x14ac:dyDescent="0.15">
      <c r="A281" s="163" t="s">
        <v>358</v>
      </c>
    </row>
    <row r="282" spans="1:1" x14ac:dyDescent="0.15">
      <c r="A282" s="163" t="s">
        <v>361</v>
      </c>
    </row>
  </sheetData>
  <customSheetViews>
    <customSheetView guid="{BCB8B535-DF73-497C-BEF8-416435D7DA75}"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1"/>
    </customSheetView>
    <customSheetView guid="{648442B0-E1CC-4F63-B16B-8D5A1861A286}"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2"/>
    </customSheetView>
    <customSheetView guid="{84D15A99-328A-4DCB-91DF-8792E6403B82}"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3"/>
    </customSheetView>
    <customSheetView guid="{CDCA0AFE-2F9D-4000-AC80-90958B8E2BE3}"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4"/>
    </customSheetView>
    <customSheetView guid="{E02261DA-A359-40B0-9882-81E0A79EDD3E}"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5"/>
    </customSheetView>
    <customSheetView guid="{058567D5-9974-4A48-AF4E-6840CB2608EA}"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6"/>
    </customSheetView>
    <customSheetView guid="{C50A46B4-A4CE-4238-A611-79431A9061C9}" scale="85"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7"/>
    </customSheetView>
    <customSheetView guid="{914DFE08-61BC-4788-9B0C-31694037FD5D}" scale="85" showPageBreaks="1" fitToPage="1">
      <selection activeCell="E16" sqref="E16"/>
      <rowBreaks count="1" manualBreakCount="1">
        <brk id="48" max="16383" man="1"/>
      </rowBreaks>
      <pageMargins left="0.51181102362204722" right="0.51181102362204722" top="0.35433070866141736" bottom="0.35433070866141736" header="0.31496062992125984" footer="0.31496062992125984"/>
      <pageSetup paperSize="9" fitToHeight="0" orientation="portrait" r:id="rId8"/>
    </customSheetView>
  </customSheetViews>
  <phoneticPr fontId="5"/>
  <pageMargins left="0.51181102362204722" right="0.51181102362204722" top="0.35433070866141736" bottom="0.35433070866141736" header="0.31496062992125984" footer="0.31496062992125984"/>
  <pageSetup paperSize="9" fitToHeight="0" orientation="portrait" r:id="rId9"/>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（様式１）反映状況調</vt:lpstr>
      <vt:lpstr>（様式２）03新規事業</vt:lpstr>
      <vt:lpstr>（様式３）04新規要求事業</vt:lpstr>
      <vt:lpstr>（様式４）公開プロセス対象事業</vt:lpstr>
      <vt:lpstr>（様式５）集計表（公表様式）</vt:lpstr>
      <vt:lpstr>（様式６）対象外リスト</vt:lpstr>
      <vt:lpstr>入力規則</vt:lpstr>
      <vt:lpstr>'（様式１）反映状況調'!Print_Area</vt:lpstr>
      <vt:lpstr>'（様式２）03新規事業'!Print_Area</vt:lpstr>
      <vt:lpstr>'（様式３）04新規要求事業'!Print_Area</vt:lpstr>
      <vt:lpstr>'（様式４）公開プロセス対象事業'!Print_Area</vt:lpstr>
      <vt:lpstr>'（様式６）対象外リスト'!Print_Area</vt:lpstr>
      <vt:lpstr>'（様式１）反映状況調'!Print_Titles</vt:lpstr>
      <vt:lpstr>'（様式２）03新規事業'!Print_Titles</vt:lpstr>
      <vt:lpstr>'（様式３）04新規要求事業'!Print_Titles</vt:lpstr>
      <vt:lpstr>'（様式４）公開プロセス対象事業'!Print_Titles</vt:lpstr>
      <vt:lpstr>'（様式６）対象外リスト'!Print_Titles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2021-09-06T14:29:29Z</cp:lastPrinted>
  <dcterms:created xsi:type="dcterms:W3CDTF">2012-03-05T01:09:40Z</dcterms:created>
  <dcterms:modified xsi:type="dcterms:W3CDTF">2021-09-13T11:07:58Z</dcterms:modified>
</cp:coreProperties>
</file>