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3(0100-0145) 大気・水・土壌環境等の保全\"/>
    </mc:Choice>
  </mc:AlternateContent>
  <bookViews>
    <workbookView xWindow="0" yWindow="0" windowWidth="23040" windowHeight="80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<sst xmlns="http://schemas.openxmlformats.org/spreadsheetml/2006/main" count="2938" uniqueCount="674">
  <si>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</si>
  <si>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</si>
  <si>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</si>
  <si>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</si>
  <si>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</si>
  <si>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</si>
  <si>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</si>
  <si>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</si>
  <si>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</si>
  <si>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</si>
  <si>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</si>
  <si>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</si>
  <si>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</si>
  <si>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</si>
  <si>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</si>
  <si>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</si>
  <si>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</si>
  <si>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</si>
  <si>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</si>
  <si>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</si>
  <si>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</si>
  <si>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</si>
  <si>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</si>
  <si>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</si>
  <si>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</si>
  <si>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</si>
  <si>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</si>
  <si>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</si>
  <si>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</si>
  <si>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</si>
  <si>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</si>
  <si>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</si>
  <si>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</si>
  <si>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</si>
  <si>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</si>
  <si>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</si>
  <si>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</si>
  <si>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</si>
  <si>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</si>
  <si>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</si>
  <si>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</si>
  <si>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</si>
  <si>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</si>
  <si>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</si>
  <si>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</si>
  <si>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</si>
  <si>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</si>
  <si>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</si>
  <si>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</si>
  <si>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</si>
  <si>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</si>
  <si>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</si>
  <si>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</si>
  <si>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</si>
  <si>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</si>
  <si>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</si>
  <si>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</si>
  <si>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</si>
  <si>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</si>
  <si>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</si>
  <si>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</si>
  <si>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</si>
  <si>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</si>
  <si>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</si>
  <si>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</si>
  <si>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</si>
  <si>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</si>
  <si>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</si>
  <si>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</si>
  <si>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</si>
  <si>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</si>
  <si>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</si>
  <si>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</si>
  <si>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</si>
  <si>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</si>
  <si>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</si>
  <si>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</si>
  <si>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</si>
  <si>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</si>
  <si>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</si>
  <si>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</si>
  <si>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</si>
  <si>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</si>
  <si>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</si>
  <si>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</si>
  <si>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</si>
  <si>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</si>
  <si>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</si>
  <si>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</si>
  <si>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</si>
  <si>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</si>
  <si>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</si>
  <si>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</si>
  <si>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</si>
  <si>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</si>
  <si>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</si>
  <si>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</si>
  <si>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</si>
  <si>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</si>
  <si>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</si>
  <si>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</si>
  <si>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</si>
  <si>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</si>
  <si>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</si>
  <si>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</si>
  <si>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</si>
  <si>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</si>
  <si>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</si>
  <si>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</si>
  <si>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</si>
  <si>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</si>
  <si>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</si>
  <si>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</si>
  <si>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</si>
  <si>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</si>
  <si>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</si>
  <si>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</si>
  <si>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</si>
  <si>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</si>
  <si>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</si>
  <si>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</si>
  <si>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</si>
  <si>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</si>
  <si>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</si>
  <si>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</si>
  <si>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</si>
  <si>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</si>
  <si>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</si>
  <si>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</si>
  <si>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</si>
  <si>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</si>
  <si>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</si>
  <si>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</si>
  <si>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</si>
  <si>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</si>
  <si>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</si>
  <si>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</si>
  <si>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</si>
  <si>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</si>
  <si>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</si>
  <si>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</si>
  <si>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</si>
  <si>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</si>
  <si>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</si>
  <si>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</si>
  <si>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</si>
  <si>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</si>
  <si>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</si>
  <si>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</si>
  <si>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</si>
  <si>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</si>
  <si>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</si>
  <si>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</si>
  <si>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</si>
  <si>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</si>
  <si>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</si>
  <si>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</si>
  <si>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</si>
  <si>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</si>
  <si>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</si>
  <si>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</si>
  <si>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</si>
  <si>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</si>
  <si>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</si>
  <si>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</si>
  <si>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</si>
  <si>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</si>
  <si>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</si>
  <si>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</si>
  <si>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</si>
  <si>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</si>
  <si>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</si>
  <si>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</si>
  <si>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</si>
  <si>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</si>
  <si>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</si>
  <si>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</si>
  <si>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</si>
  <si>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</si>
  <si>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</si>
  <si>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</si>
  <si>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</si>
  <si>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</si>
  <si>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</si>
  <si>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</si>
  <si>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</si>
  <si>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</si>
  <si>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</si>
  <si>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</si>
  <si>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</si>
  <si>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</si>
  <si>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</si>
  <si>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</si>
  <si>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</si>
  <si>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</si>
  <si>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</si>
  <si>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</si>
  <si>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</si>
  <si>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</si>
  <si>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</si>
  <si>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</si>
  <si>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</si>
  <si>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</si>
  <si>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</si>
  <si>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</si>
  <si>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</si>
  <si>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</si>
  <si>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</si>
  <si>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</si>
  <si>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</si>
  <si>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</si>
  <si>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</si>
  <si>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</si>
  <si>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</si>
  <si>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</si>
  <si>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</si>
  <si>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</si>
  <si>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</si>
  <si>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</si>
  <si>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</si>
  <si>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</si>
  <si>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</si>
  <si>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</si>
  <si>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</si>
  <si>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</si>
  <si>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</si>
  <si>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</si>
  <si>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</si>
  <si>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</si>
  <si>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</si>
  <si>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</si>
  <si>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</si>
  <si>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</si>
  <si>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</si>
  <si>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</si>
  <si>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</si>
  <si>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</si>
  <si>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</si>
  <si>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</si>
  <si>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</si>
  <si>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</si>
  <si>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</si>
  <si>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</si>
  <si>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</si>
  <si>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</si>
  <si>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</si>
  <si>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</si>
  <si>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</si>
  <si>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</si>
  <si>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</si>
  <si>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</si>
  <si>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</si>
  <si>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</si>
  <si>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</si>
  <si>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</si>
  <si>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</si>
  <si>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</si>
  <si>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</si>
  <si>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</si>
  <si>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</si>
  <si>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</si>
  <si>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</si>
  <si>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</si>
  <si>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</si>
  <si>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</si>
  <si>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</si>
  <si>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</si>
  <si>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</si>
  <si>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</si>
  <si>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</si>
  <si>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</si>
  <si>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</si>
  <si>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</si>
  <si>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</si>
  <si>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</si>
  <si>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</si>
  <si>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</si>
  <si>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</si>
  <si>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</si>
  <si>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</si>
  <si>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</si>
  <si>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</si>
  <si>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</si>
  <si>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</si>
  <si>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</si>
  <si>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</si>
  <si>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</si>
  <si>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</si>
  <si>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</si>
  <si>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</si>
  <si>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</si>
  <si>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</si>
  <si>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</si>
  <si>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</si>
  <si>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</si>
  <si>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</si>
  <si>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</si>
  <si>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</si>
  <si>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</si>
  <si>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</si>
  <si>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</si>
  <si>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</si>
  <si>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</si>
  <si>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</si>
  <si>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</si>
  <si>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</si>
  <si>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</si>
  <si>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</si>
  <si>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</si>
  <si>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</si>
  <si>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</si>
  <si>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</si>
  <si>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</si>
  <si>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</si>
  <si>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</si>
  <si>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</si>
  <si>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</si>
  <si>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</si>
  <si>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</si>
  <si>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</si>
  <si>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</si>
  <si>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</si>
  <si>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</si>
  <si>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</si>
  <si>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</si>
  <si>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</si>
  <si>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</si>
  <si>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</si>
  <si>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</si>
  <si>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</si>
  <si>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</si>
  <si>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</si>
  <si>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</si>
  <si>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</si>
  <si>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</si>
  <si>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</si>
  <si>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</si>
  <si>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</si>
  <si>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</si>
  <si>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</si>
  <si>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</si>
  <si>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</si>
  <si>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</si>
  <si>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</si>
  <si>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</si>
  <si>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</si>
  <si>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</si>
  <si>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</si>
  <si>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</si>
  <si>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</si>
  <si>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</si>
  <si>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</si>
  <si>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</si>
  <si>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</si>
  <si>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</si>
  <si>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</si>
  <si>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</si>
  <si>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</si>
  <si>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</si>
  <si>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</si>
  <si>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</si>
  <si>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</si>
  <si>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</si>
  <si>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</si>
  <si>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</si>
  <si>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</si>
  <si>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</si>
  <si>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</si>
  <si>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</si>
  <si>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</si>
  <si>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</si>
  <si>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</si>
  <si>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</si>
  <si>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</si>
  <si>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</si>
  <si>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</si>
  <si>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</si>
  <si>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</si>
  <si>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</si>
  <si>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</si>
  <si>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</si>
  <si>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</si>
  <si>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</si>
  <si>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</si>
  <si>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</si>
  <si>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</si>
  <si>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</si>
  <si>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</si>
  <si>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</si>
  <si>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</si>
  <si>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</si>
  <si>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</si>
  <si>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</si>
  <si>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</si>
  <si>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</si>
  <si>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</si>
  <si>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</si>
  <si>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</si>
  <si>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</si>
  <si>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</si>
  <si>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</si>
  <si>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</si>
  <si>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</si>
  <si>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</si>
  <si>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</si>
  <si>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</si>
  <si>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</si>
  <si>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</si>
  <si>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</si>
  <si>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</si>
  <si>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</si>
  <si>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</si>
  <si>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</si>
  <si>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</si>
  <si>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</si>
  <si>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</si>
  <si>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</si>
  <si>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</si>
  <si>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</si>
  <si>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</si>
  <si>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</si>
  <si>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</si>
  <si>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</si>
  <si>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</si>
  <si>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</si>
  <si>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</si>
  <si>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</si>
  <si>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</si>
  <si>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</si>
  <si>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</si>
  <si>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</si>
  <si>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</si>
  <si>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</si>
  <si>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</si>
  <si>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</si>
  <si>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</si>
  <si>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</si>
  <si>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</si>
  <si>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</si>
  <si>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</si>
  <si>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</si>
  <si>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</si>
  <si>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</si>
  <si>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</si>
  <si>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</si>
  <si>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</si>
  <si>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</si>
  <si>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</si>
  <si>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</si>
  <si>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</si>
  <si>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</si>
  <si>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</si>
  <si>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</si>
  <si>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</si>
  <si>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</si>
  <si>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</si>
  <si>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</si>
  <si>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</si>
  <si>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</si>
  <si>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</si>
  <si>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</si>
  <si>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</si>
  <si>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</si>
  <si>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</si>
  <si>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</si>
  <si>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</si>
  <si>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</si>
  <si>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</si>
  <si>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</si>
  <si>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</si>
  <si>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</si>
  <si>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</si>
  <si>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</si>
  <si>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</si>
  <si>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</si>
  <si>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</si>
  <si>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</si>
  <si>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</si>
  <si>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</si>
  <si>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</si>
  <si>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</si>
  <si>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</si>
  <si>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</si>
  <si>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</si>
  <si>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</si>
  <si>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</si>
  <si>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</si>
  <si>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</si>
  <si>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</si>
  <si>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</si>
  <si>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</si>
  <si>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</si>
  <si>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</si>
  <si>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</si>
  <si>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</si>
  <si>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</si>
  <si>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</si>
  <si>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</si>
  <si>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</si>
  <si>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</si>
  <si>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</si>
  <si>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</si>
  <si>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</si>
  <si>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</si>
  <si>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</si>
  <si>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</si>
  <si>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</si>
  <si>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</si>
  <si>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</si>
  <si>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</si>
  <si>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</si>
  <si>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</si>
  <si>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</si>
  <si>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</si>
  <si>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</si>
  <si>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</si>
  <si>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</si>
  <si>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</si>
  <si>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</si>
  <si>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</si>
  <si>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</si>
  <si>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</si>
  <si>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</si>
  <si>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</si>
  <si>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</si>
  <si>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</si>
  <si>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</si>
  <si>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</si>
  <si>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</si>
  <si>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</si>
  <si>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</si>
  <si>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</si>
  <si>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</si>
  <si>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</si>
  <si>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</si>
  <si>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</si>
  <si>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</si>
  <si>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</si>
  <si>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</si>
  <si>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</si>
  <si>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</si>
  <si>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</si>
  <si>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</si>
  <si>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</si>
  <si>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</si>
  <si>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</si>
  <si>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</si>
  <si>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</si>
  <si>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</si>
  <si>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</si>
  <si>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</si>
  <si>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</si>
  <si>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</si>
  <si>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</si>
  <si>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</si>
  <si>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</si>
  <si>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</si>
  <si>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</si>
  <si>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</si>
  <si>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</si>
  <si>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</si>
  <si>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</si>
  <si>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国際的水環境改善活動推進等経費</t>
    <phoneticPr fontId="5"/>
  </si>
  <si>
    <t>水・大気環境局</t>
    <phoneticPr fontId="5"/>
  </si>
  <si>
    <t>水環境課</t>
    <phoneticPr fontId="5"/>
  </si>
  <si>
    <t>水環境課長　筒井　誠二</t>
    <phoneticPr fontId="5"/>
  </si>
  <si>
    <t>環境省</t>
  </si>
  <si>
    <t>○</t>
  </si>
  <si>
    <t>－</t>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</si>
  <si>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水環境対策の最先進国である我が国が、経験と技術を多くの地域に最大限伝えることにより、国際的な水環境問題を中心にその改善の取組を推進することを目的とする。</t>
    <phoneticPr fontId="5"/>
  </si>
  <si>
    <t>アジア水環境パートナーシップ事業（WEPA）として、特に水環境の悪化が顕著なアジア・モンスーン地域において、水環境管理に携わる13ヶ国の行政関係者間の協力体制の構築、各国の政策課題分析や政策担当者の能力向上への支援等を行う。中国においては水質汚染対策協力の推進として、中国政府が実施した畜産排水対策技術の実証モデル事業について、施設運用状況等のフォローアップの支援を実施する。</t>
    <phoneticPr fontId="5"/>
  </si>
  <si>
    <t>-</t>
  </si>
  <si>
    <t>-</t>
    <phoneticPr fontId="5"/>
  </si>
  <si>
    <t>-</t>
    <phoneticPr fontId="5"/>
  </si>
  <si>
    <t>-</t>
    <phoneticPr fontId="5"/>
  </si>
  <si>
    <t>-</t>
    <phoneticPr fontId="5"/>
  </si>
  <si>
    <t>-</t>
    <phoneticPr fontId="5"/>
  </si>
  <si>
    <t>-</t>
    <phoneticPr fontId="5"/>
  </si>
  <si>
    <t>職員旅費</t>
    <rPh sb="0" eb="2">
      <t>ショクイン</t>
    </rPh>
    <rPh sb="2" eb="4">
      <t>リョヒ</t>
    </rPh>
    <phoneticPr fontId="5"/>
  </si>
  <si>
    <t>政府開発援助環境保全調査費</t>
    <phoneticPr fontId="5"/>
  </si>
  <si>
    <t>環境保全調査費</t>
    <phoneticPr fontId="5"/>
  </si>
  <si>
    <t>水環境ガバナンス強化へのWEPAの寄与について加盟国（日本を除く）から高い満足度（70%以上）を維持する</t>
    <phoneticPr fontId="5"/>
  </si>
  <si>
    <t>WEPA加盟国へのアンケート調査で左記の満足度が高いと回答した割合</t>
    <phoneticPr fontId="5"/>
  </si>
  <si>
    <t>％</t>
    <phoneticPr fontId="5"/>
  </si>
  <si>
    <t>WEPA加盟国（日本を除く）を対象とした水環境ガバナンス強化へのWEPAの寄与に関するアンケート調査結果（環境省）</t>
    <phoneticPr fontId="5"/>
  </si>
  <si>
    <t>WEPAの活動としての国際ワークショップ、シンポジウム、二国間会合等の開催件数</t>
    <phoneticPr fontId="5"/>
  </si>
  <si>
    <t>件</t>
    <rPh sb="0" eb="1">
      <t>ケン</t>
    </rPh>
    <phoneticPr fontId="5"/>
  </si>
  <si>
    <t>X:　WEPAの活動としての国際ワークショップ、シンポジウム、二国間会合等の開催費（設計ベース）
Y:　WEPAの活動としての国際ワークショップ、シンポジウム、二国間会合等の開催回数</t>
    <phoneticPr fontId="5"/>
  </si>
  <si>
    <t>　　X/Y</t>
    <phoneticPr fontId="5"/>
  </si>
  <si>
    <t>百万円</t>
    <rPh sb="0" eb="1">
      <t>ヒャク</t>
    </rPh>
    <rPh sb="1" eb="3">
      <t>マンエン</t>
    </rPh>
    <phoneticPr fontId="5"/>
  </si>
  <si>
    <t>27/5</t>
    <phoneticPr fontId="5"/>
  </si>
  <si>
    <t>27/5</t>
    <phoneticPr fontId="5"/>
  </si>
  <si>
    <t>３．大気・水・土壌環境等の保全</t>
    <phoneticPr fontId="5"/>
  </si>
  <si>
    <t>-</t>
    <phoneticPr fontId="5"/>
  </si>
  <si>
    <t>-</t>
    <phoneticPr fontId="5"/>
  </si>
  <si>
    <t>-</t>
    <phoneticPr fontId="5"/>
  </si>
  <si>
    <t>アジア地域等における我が国の水環境改善支援の推進</t>
    <phoneticPr fontId="5"/>
  </si>
  <si>
    <t>水環境改善活動の成果を関係者間で共有することにより、現地における水環境管理の改善、技術の普及、政策担当者の能力向上等に活用する。</t>
    <phoneticPr fontId="5"/>
  </si>
  <si>
    <t>年次会合や二国間会議等の場を通じて活動成果を共有するとともに、ホームページや出版物等の形で公表しているところ。</t>
    <phoneticPr fontId="5"/>
  </si>
  <si>
    <t>水環境改善対策の先進国である我が国が、経験と技術を多くの地域に最大限伝えることにより、国際的な水環境問題の解決に寄与する。</t>
    <phoneticPr fontId="5"/>
  </si>
  <si>
    <t>-</t>
    <phoneticPr fontId="5"/>
  </si>
  <si>
    <t>-</t>
    <phoneticPr fontId="5"/>
  </si>
  <si>
    <t>-</t>
    <phoneticPr fontId="5"/>
  </si>
  <si>
    <t>-</t>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</si>
  <si>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</si>
  <si>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また、WEPAは、平成15年の第3回世界水フォーラムで環境省が提唱したアジア各国の行政官のネットワークであり、日本が水質汚濁に伴う公害問題を克服した経験を活かし、アジアの水環境保全施策の推進に貢献するとともに、当該地域での日本のプレゼンスの向上につなげるものであることから、国の施策として実施するものである。</t>
    <phoneticPr fontId="5"/>
  </si>
  <si>
    <t>中国における水質汚染対策協力や、WEPAの取組により、各国の排水管理・水環境改善に貢献するとともに、将来的な日本企業のビジネス展開の拡大が期待出来ることから、優先度の高い事業である。</t>
    <phoneticPr fontId="5"/>
  </si>
  <si>
    <t>有</t>
  </si>
  <si>
    <t>無</t>
  </si>
  <si>
    <t>一般競争入札において、前年度一者応札であったものは公告期間を延長する等の改善を図り適正な競争に努めたところであるが、一者応札の結果となった。</t>
    <phoneticPr fontId="5"/>
  </si>
  <si>
    <t>‐</t>
  </si>
  <si>
    <t>各国に帰属するアクションプログラム作成費等の経費は、各国で負担することとしており、本事業ではそのプラン作成や運用にかかる支援のみを負担することとしている。</t>
    <phoneticPr fontId="5"/>
  </si>
  <si>
    <t>一般競争入札（総合評価方式）により、実施事業の提案内容及び入札額について評価を行っており、妥当である。</t>
    <phoneticPr fontId="5"/>
  </si>
  <si>
    <t>検討、支援項目を精査し、必要な事項のみを契約内容としている。</t>
    <phoneticPr fontId="5"/>
  </si>
  <si>
    <t>会合の開催にあたっては、参加人数や内容を精査し、効率的に事業を実施している。</t>
    <phoneticPr fontId="5"/>
  </si>
  <si>
    <t>WEPA加盟国へのアンケート調査の結果は、WEPAの活動が水環境ガバナンスの強化に寄与しているという結果となっており、おおむね成果目標に見合った実績となっている。</t>
    <rPh sb="4" eb="7">
      <t>カメイコク</t>
    </rPh>
    <rPh sb="14" eb="16">
      <t>チョウサ</t>
    </rPh>
    <rPh sb="17" eb="19">
      <t>ケッカ</t>
    </rPh>
    <rPh sb="26" eb="28">
      <t>カツドウ</t>
    </rPh>
    <rPh sb="29" eb="32">
      <t>ミズカンキョウ</t>
    </rPh>
    <rPh sb="38" eb="40">
      <t>キョウカ</t>
    </rPh>
    <rPh sb="41" eb="43">
      <t>キヨ</t>
    </rPh>
    <rPh sb="50" eb="52">
      <t>ケッカ</t>
    </rPh>
    <rPh sb="63" eb="65">
      <t>セイカ</t>
    </rPh>
    <rPh sb="65" eb="67">
      <t>モクヒョウ</t>
    </rPh>
    <rPh sb="68" eb="70">
      <t>ミア</t>
    </rPh>
    <rPh sb="72" eb="74">
      <t>ジッセキ</t>
    </rPh>
    <phoneticPr fontId="5"/>
  </si>
  <si>
    <t>事業の実施に当たり、外部有識者を含む検討会において、手段・方法等と比較した上で、より効果的・低コストで実施できる方法を選択し、実施している。</t>
    <rPh sb="10" eb="12">
      <t>ガイブ</t>
    </rPh>
    <rPh sb="12" eb="15">
      <t>ユウシキシャ</t>
    </rPh>
    <rPh sb="16" eb="17">
      <t>フク</t>
    </rPh>
    <rPh sb="18" eb="21">
      <t>ケントウカイ</t>
    </rPh>
    <rPh sb="26" eb="28">
      <t>シュダン</t>
    </rPh>
    <rPh sb="29" eb="31">
      <t>ホウホウ</t>
    </rPh>
    <rPh sb="31" eb="32">
      <t>トウ</t>
    </rPh>
    <rPh sb="33" eb="35">
      <t>ヒカク</t>
    </rPh>
    <rPh sb="37" eb="38">
      <t>ウエ</t>
    </rPh>
    <phoneticPr fontId="5"/>
  </si>
  <si>
    <t>国際ワークショップや二国間会合の開催等、当初の見込み通り実施しており、各国の水環境改善施策にかかる情報共有の継続など十分な実績を確認している。</t>
    <phoneticPr fontId="5"/>
  </si>
  <si>
    <t>活動成果については公式ウェブサイトや報告書等を通じて公表し、アジア各国における情報共有促進に活用されている。また、WEPAの活動については世界水フォーラム等の国際会議の場を通じて報告するとともに、活動報告資料の配布等を行っている。</t>
    <phoneticPr fontId="5"/>
  </si>
  <si>
    <t>WEPA加盟国へのアンケート調査結果の満足度がおおむね高い結果となっているなど、水環境ガバナンスの強化の取組は着実に進められている。しかしながら、先進国である我が国が、多くの地域に経験と技術を伝え、国際的な水環境問題を中心にその水環境改善の推進に向けて引き続きの対応が必要である。</t>
    <phoneticPr fontId="5"/>
  </si>
  <si>
    <t>引き続き、効果的かつ効率的にWEPA加盟国の水環境ガバナンス強化の取組推進に向けた事業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phoneticPr fontId="5"/>
  </si>
  <si>
    <t>公開プロセス：平成30年度実施（レビューシート番号　0135、事業名  国際的水環境改善活動推進等経費）
○評価結果
事業全体の抜本的改善　（廃止：2人、事業内容の一部改善：4人）
○とりまとめコメント
・本事業のアウトカムが事業目的とずれているため国民の理解が得られない。
・多額の予算をつぎ込んでいるにも関わらず、エビデンスに基づく効果測定が明確になっておらず、相手国の国民及び納税者である日本の国民に成果が理解されていない。
・事業の目的に則したアウトカムについて、国民の理解を得られるようなエビデンスを示せるように抜本的改善とする。
○対応状況
・アジア・モンスーン地域の水環境改善の推進に向けた水環境ガバナンス強化等に重点をおき、平成31年度は予算額比で約1/3減額。
・WEPA参加国が自らアウトカム指標に関するエビデンスを収集するとともに、その改善状況をチェックできるよう、水環境ガバナンスに関する評価プログラムを検討中。
・アウトカム指標について見直しを実施。引き続き、事業目的に即した国民に対し、よりわかりやすい形の指標について検討する。</t>
    <phoneticPr fontId="5"/>
  </si>
  <si>
    <t>－</t>
    <phoneticPr fontId="5"/>
  </si>
  <si>
    <t>124</t>
    <phoneticPr fontId="5"/>
  </si>
  <si>
    <t>0135</t>
    <phoneticPr fontId="5"/>
  </si>
  <si>
    <t>074</t>
    <phoneticPr fontId="5"/>
  </si>
  <si>
    <t>128</t>
    <phoneticPr fontId="5"/>
  </si>
  <si>
    <t>073</t>
    <phoneticPr fontId="5"/>
  </si>
  <si>
    <t>122</t>
    <phoneticPr fontId="5"/>
  </si>
  <si>
    <t>119</t>
    <phoneticPr fontId="5"/>
  </si>
  <si>
    <t>138</t>
    <phoneticPr fontId="5"/>
  </si>
  <si>
    <t>A.（株）データ設計</t>
    <rPh sb="8" eb="10">
      <t>セッケイ</t>
    </rPh>
    <phoneticPr fontId="5"/>
  </si>
  <si>
    <t>B.（公財）地球環境戦略研究機関</t>
    <rPh sb="3" eb="5">
      <t>コウザイ</t>
    </rPh>
    <rPh sb="6" eb="8">
      <t>チキュウ</t>
    </rPh>
    <rPh sb="8" eb="10">
      <t>カンキョウ</t>
    </rPh>
    <rPh sb="10" eb="12">
      <t>センリャク</t>
    </rPh>
    <rPh sb="12" eb="14">
      <t>ケンキュウ</t>
    </rPh>
    <rPh sb="14" eb="16">
      <t>キカン</t>
    </rPh>
    <phoneticPr fontId="5"/>
  </si>
  <si>
    <t>人件費</t>
    <rPh sb="0" eb="3">
      <t>ジンケンヒ</t>
    </rPh>
    <phoneticPr fontId="5"/>
  </si>
  <si>
    <t>その他</t>
    <rPh sb="2" eb="3">
      <t>ホカ</t>
    </rPh>
    <phoneticPr fontId="5"/>
  </si>
  <si>
    <t>計画検討、連絡調整、現地指導、報告書作成</t>
    <phoneticPr fontId="5"/>
  </si>
  <si>
    <t>旅費</t>
    <rPh sb="0" eb="2">
      <t>リョヒ</t>
    </rPh>
    <phoneticPr fontId="5"/>
  </si>
  <si>
    <t>雑役務費</t>
    <rPh sb="0" eb="1">
      <t>ザツ</t>
    </rPh>
    <rPh sb="1" eb="3">
      <t>エキム</t>
    </rPh>
    <rPh sb="3" eb="4">
      <t>ヒ</t>
    </rPh>
    <phoneticPr fontId="5"/>
  </si>
  <si>
    <t>印刷製本費</t>
    <rPh sb="0" eb="2">
      <t>インサツ</t>
    </rPh>
    <rPh sb="2" eb="4">
      <t>セイホン</t>
    </rPh>
    <rPh sb="4" eb="5">
      <t>ヒ</t>
    </rPh>
    <phoneticPr fontId="5"/>
  </si>
  <si>
    <t>諸謝金</t>
    <rPh sb="0" eb="1">
      <t>ショ</t>
    </rPh>
    <rPh sb="1" eb="3">
      <t>シャキン</t>
    </rPh>
    <phoneticPr fontId="5"/>
  </si>
  <si>
    <t>通訳、翻訳</t>
    <rPh sb="0" eb="2">
      <t>ツウヤク</t>
    </rPh>
    <rPh sb="3" eb="5">
      <t>ホンヤク</t>
    </rPh>
    <phoneticPr fontId="5"/>
  </si>
  <si>
    <t>会議資料、報告書</t>
    <rPh sb="0" eb="2">
      <t>カイギ</t>
    </rPh>
    <rPh sb="2" eb="4">
      <t>シリョウ</t>
    </rPh>
    <rPh sb="5" eb="8">
      <t>ホウコクショ</t>
    </rPh>
    <phoneticPr fontId="5"/>
  </si>
  <si>
    <t>通信運搬費、会議費</t>
    <rPh sb="0" eb="2">
      <t>ツウシン</t>
    </rPh>
    <rPh sb="2" eb="5">
      <t>ウンパンヒ</t>
    </rPh>
    <rPh sb="6" eb="9">
      <t>カイギヒ</t>
    </rPh>
    <phoneticPr fontId="5"/>
  </si>
  <si>
    <t>委員謝金</t>
    <rPh sb="0" eb="2">
      <t>イイン</t>
    </rPh>
    <rPh sb="2" eb="4">
      <t>シャキン</t>
    </rPh>
    <phoneticPr fontId="5"/>
  </si>
  <si>
    <t>研究員等</t>
    <rPh sb="0" eb="3">
      <t>ケンキュウイン</t>
    </rPh>
    <rPh sb="3" eb="4">
      <t>トウ</t>
    </rPh>
    <phoneticPr fontId="5"/>
  </si>
  <si>
    <t>雑費等</t>
    <rPh sb="0" eb="3">
      <t>ザッピトウ</t>
    </rPh>
    <phoneticPr fontId="5"/>
  </si>
  <si>
    <t>一般管理費、消費税等</t>
    <rPh sb="0" eb="5">
      <t>イッパンカンリヒ</t>
    </rPh>
    <rPh sb="6" eb="9">
      <t>ショウヒゼイ</t>
    </rPh>
    <rPh sb="9" eb="10">
      <t>トウ</t>
    </rPh>
    <phoneticPr fontId="5"/>
  </si>
  <si>
    <t>国内旅費、外国旅費</t>
    <rPh sb="0" eb="2">
      <t>コクナイ</t>
    </rPh>
    <rPh sb="2" eb="4">
      <t>リョヒ</t>
    </rPh>
    <rPh sb="5" eb="7">
      <t>ガイコク</t>
    </rPh>
    <rPh sb="7" eb="9">
      <t>リョヒ</t>
    </rPh>
    <phoneticPr fontId="5"/>
  </si>
  <si>
    <t>外国旅費</t>
    <rPh sb="0" eb="2">
      <t>ガイコク</t>
    </rPh>
    <rPh sb="2" eb="4">
      <t>リョヒ</t>
    </rPh>
    <phoneticPr fontId="5"/>
  </si>
  <si>
    <t>賃金</t>
    <rPh sb="0" eb="2">
      <t>チンギン</t>
    </rPh>
    <phoneticPr fontId="5"/>
  </si>
  <si>
    <t>資料整理補助等</t>
    <rPh sb="0" eb="2">
      <t>シリョウ</t>
    </rPh>
    <rPh sb="2" eb="4">
      <t>セイリ</t>
    </rPh>
    <rPh sb="4" eb="6">
      <t>ホジョ</t>
    </rPh>
    <rPh sb="6" eb="7">
      <t>トウ</t>
    </rPh>
    <phoneticPr fontId="5"/>
  </si>
  <si>
    <t>雑役務費</t>
    <rPh sb="0" eb="4">
      <t>ザツエキムヒ</t>
    </rPh>
    <phoneticPr fontId="5"/>
  </si>
  <si>
    <t>翻訳、通訳等</t>
    <rPh sb="0" eb="2">
      <t>ホンヤク</t>
    </rPh>
    <rPh sb="3" eb="5">
      <t>ツウヤク</t>
    </rPh>
    <rPh sb="5" eb="6">
      <t>トウ</t>
    </rPh>
    <phoneticPr fontId="5"/>
  </si>
  <si>
    <t>借料及び損料</t>
    <rPh sb="0" eb="2">
      <t>シャクリョウ</t>
    </rPh>
    <rPh sb="2" eb="3">
      <t>オヨ</t>
    </rPh>
    <rPh sb="4" eb="6">
      <t>ソンリョウ</t>
    </rPh>
    <phoneticPr fontId="5"/>
  </si>
  <si>
    <t>会場借料等</t>
    <rPh sb="0" eb="2">
      <t>カイジョウ</t>
    </rPh>
    <rPh sb="2" eb="4">
      <t>シャクリョウ</t>
    </rPh>
    <rPh sb="4" eb="5">
      <t>トウ</t>
    </rPh>
    <phoneticPr fontId="5"/>
  </si>
  <si>
    <t>通信運搬費</t>
    <rPh sb="0" eb="2">
      <t>ツウシン</t>
    </rPh>
    <rPh sb="2" eb="5">
      <t>ウンパンヒ</t>
    </rPh>
    <phoneticPr fontId="5"/>
  </si>
  <si>
    <t>通信料等</t>
    <rPh sb="0" eb="3">
      <t>ツウシンリョウ</t>
    </rPh>
    <rPh sb="3" eb="4">
      <t>トウ</t>
    </rPh>
    <phoneticPr fontId="5"/>
  </si>
  <si>
    <t>謝金</t>
    <rPh sb="0" eb="2">
      <t>シャキン</t>
    </rPh>
    <phoneticPr fontId="5"/>
  </si>
  <si>
    <t>会議出席謝金等</t>
    <rPh sb="0" eb="2">
      <t>カイギ</t>
    </rPh>
    <rPh sb="2" eb="4">
      <t>シュッセキ</t>
    </rPh>
    <rPh sb="4" eb="6">
      <t>シャキン</t>
    </rPh>
    <rPh sb="6" eb="7">
      <t>トウ</t>
    </rPh>
    <phoneticPr fontId="5"/>
  </si>
  <si>
    <t>報告書印刷等</t>
    <rPh sb="0" eb="3">
      <t>ホウコクショ</t>
    </rPh>
    <rPh sb="3" eb="5">
      <t>インサツ</t>
    </rPh>
    <rPh sb="5" eb="6">
      <t>トウ</t>
    </rPh>
    <phoneticPr fontId="5"/>
  </si>
  <si>
    <t>（株）データ設計</t>
    <phoneticPr fontId="5"/>
  </si>
  <si>
    <t>中国における畜産排水処理事業協力業務</t>
    <phoneticPr fontId="5"/>
  </si>
  <si>
    <t>－</t>
    <phoneticPr fontId="5"/>
  </si>
  <si>
    <t>（公財）地球環境戦略研究機関</t>
    <phoneticPr fontId="5"/>
  </si>
  <si>
    <t>アジア水環境パートナーシップ事業業務</t>
    <phoneticPr fontId="5"/>
  </si>
  <si>
    <t>－</t>
    <phoneticPr fontId="5"/>
  </si>
  <si>
    <t>-</t>
    <phoneticPr fontId="5"/>
  </si>
  <si>
    <t>-</t>
    <phoneticPr fontId="5"/>
  </si>
  <si>
    <t>-</t>
    <phoneticPr fontId="5"/>
  </si>
  <si>
    <t>外部有識者点検対象外</t>
    <rPh sb="0" eb="2">
      <t>ガイブ</t>
    </rPh>
    <rPh sb="2" eb="5">
      <t>ユウシキシャ</t>
    </rPh>
    <rPh sb="5" eb="7">
      <t>テンケン</t>
    </rPh>
    <rPh sb="7" eb="10">
      <t>タイショウガイ</t>
    </rPh>
    <phoneticPr fontId="13"/>
  </si>
  <si>
    <t>これまでの実施結果を踏まえ、国としての成果を上げ、目的を達成した事業については、事業終了を検討すること。また、支出先の選定に当たっては、一者応札が続いており、落札率も高いため、仕様書の見直し等、一者応札の改善を図ること。</t>
    <rPh sb="5" eb="7">
      <t>ジッシ</t>
    </rPh>
    <rPh sb="7" eb="9">
      <t>ケッカ</t>
    </rPh>
    <rPh sb="10" eb="11">
      <t>フ</t>
    </rPh>
    <rPh sb="14" eb="15">
      <t>クニ</t>
    </rPh>
    <rPh sb="19" eb="21">
      <t>セイカ</t>
    </rPh>
    <rPh sb="22" eb="23">
      <t>ア</t>
    </rPh>
    <rPh sb="25" eb="27">
      <t>モクテキ</t>
    </rPh>
    <rPh sb="28" eb="30">
      <t>タッセイ</t>
    </rPh>
    <rPh sb="32" eb="34">
      <t>ジギョウ</t>
    </rPh>
    <rPh sb="40" eb="42">
      <t>ジギョウ</t>
    </rPh>
    <rPh sb="42" eb="44">
      <t>シュウリョウ</t>
    </rPh>
    <rPh sb="45" eb="47">
      <t>ケントウ</t>
    </rPh>
    <phoneticPr fontId="13"/>
  </si>
  <si>
    <t>世界水フォーラム及び関連会合関連費用の減による。</t>
    <rPh sb="0" eb="2">
      <t>セカイ</t>
    </rPh>
    <rPh sb="2" eb="3">
      <t>ミズ</t>
    </rPh>
    <rPh sb="8" eb="9">
      <t>オヨ</t>
    </rPh>
    <rPh sb="10" eb="12">
      <t>カンレン</t>
    </rPh>
    <rPh sb="12" eb="14">
      <t>カイゴウ</t>
    </rPh>
    <rPh sb="14" eb="16">
      <t>カンレン</t>
    </rPh>
    <rPh sb="16" eb="18">
      <t>ヒヨウ</t>
    </rPh>
    <rPh sb="19" eb="20">
      <t>ゲン</t>
    </rPh>
    <phoneticPr fontId="5"/>
  </si>
  <si>
    <t>・水循環基本計画（令和2年6月閣議決定）
・持続可能な開発目標（ＳＤＧｓ）（国連、平成27年9月）
・インフラシステム輸出戦略（令和2年7月）
・「日中による環境保護協力の強化に関する共同声明」（平成19年4月）
・「農村地域等における分散型排水処理モデル事業協力実施に関する覚書」（中国環境保護部長（環境大臣）と日本国環境大臣、平成20年5月）他</t>
    <rPh sb="9" eb="11">
      <t>レイワ</t>
    </rPh>
    <phoneticPr fontId="5"/>
  </si>
  <si>
    <t>中国における水質汚染対策協力については、事業としての目標を達成したため、令和２年度をもって事業終了とする。
アジア水環境パートナーシップ事業については、支出先の選定にあたって、仕様書の見直し等、一者応札の改善を図る。</t>
    <rPh sb="0" eb="2">
      <t>チュウゴク</t>
    </rPh>
    <rPh sb="6" eb="8">
      <t>スイシツ</t>
    </rPh>
    <rPh sb="8" eb="10">
      <t>オセン</t>
    </rPh>
    <rPh sb="10" eb="12">
      <t>タイサク</t>
    </rPh>
    <rPh sb="12" eb="14">
      <t>キョウリョク</t>
    </rPh>
    <rPh sb="20" eb="22">
      <t>ジギョウ</t>
    </rPh>
    <rPh sb="26" eb="28">
      <t>モクヒョウ</t>
    </rPh>
    <rPh sb="29" eb="31">
      <t>タッセイ</t>
    </rPh>
    <rPh sb="36" eb="38">
      <t>レイワ</t>
    </rPh>
    <rPh sb="39" eb="41">
      <t>ネンド</t>
    </rPh>
    <rPh sb="45" eb="47">
      <t>ジギョウ</t>
    </rPh>
    <rPh sb="47" eb="49">
      <t>シュウリョウ</t>
    </rPh>
    <rPh sb="57" eb="58">
      <t>ミズ</t>
    </rPh>
    <rPh sb="58" eb="60">
      <t>カンキョウ</t>
    </rPh>
    <rPh sb="68" eb="70">
      <t>ジギョウ</t>
    </rPh>
    <rPh sb="76" eb="78">
      <t>シシュツ</t>
    </rPh>
    <rPh sb="78" eb="79">
      <t>サキ</t>
    </rPh>
    <rPh sb="80" eb="82">
      <t>センテイ</t>
    </rPh>
    <rPh sb="88" eb="91">
      <t>シヨウショ</t>
    </rPh>
    <rPh sb="92" eb="94">
      <t>ミナオ</t>
    </rPh>
    <rPh sb="95" eb="96">
      <t>トウ</t>
    </rPh>
    <rPh sb="97" eb="98">
      <t>イッ</t>
    </rPh>
    <rPh sb="98" eb="99">
      <t>シャ</t>
    </rPh>
    <rPh sb="99" eb="101">
      <t>オウサツ</t>
    </rPh>
    <rPh sb="102" eb="104">
      <t>カイゼン</t>
    </rPh>
    <rPh sb="105" eb="10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</si>
</sst>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25</xdr:col>
      <xdr:colOff>101203</xdr:colOff>
      <xdr:row>743</xdr:row>
      <xdr:rowOff>270768</xdr:rowOff>
    </xdr:to>
    <xdr:sp macro="" textlink="">
      <xdr:nvSpPr>
        <xdr:cNvPr id="2" name="角丸四角形 1"/>
        <xdr:cNvSpPr/>
      </xdr:nvSpPr>
      <xdr:spPr>
        <a:xfrm>
          <a:off x="1815353" y="47669824"/>
          <a:ext cx="3328497" cy="61815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aseline="0">
              <a:solidFill>
                <a:sysClr val="windowText" lastClr="000000"/>
              </a:solidFill>
              <a:latin typeface="+mn-ea"/>
              <a:ea typeface="+mn-ea"/>
            </a:rPr>
            <a:t>     58.7</a:t>
          </a:r>
          <a:r>
            <a:rPr kumimoji="1" lang="ja-JP" altLang="en-US" sz="1100">
              <a:solidFill>
                <a:sysClr val="windowText" lastClr="000000"/>
              </a:solidFill>
            </a:rPr>
            <a:t>百万円</a:t>
          </a:r>
        </a:p>
      </xdr:txBody>
    </xdr:sp>
    <xdr:clientData/>
  </xdr:twoCellAnchor>
  <xdr:twoCellAnchor>
    <xdr:from>
      <xdr:col>18</xdr:col>
      <xdr:colOff>9184</xdr:colOff>
      <xdr:row>751</xdr:row>
      <xdr:rowOff>196335</xdr:rowOff>
    </xdr:from>
    <xdr:to>
      <xdr:col>35</xdr:col>
      <xdr:colOff>151467</xdr:colOff>
      <xdr:row>753</xdr:row>
      <xdr:rowOff>33760</xdr:rowOff>
    </xdr:to>
    <xdr:sp macro="" textlink="">
      <xdr:nvSpPr>
        <xdr:cNvPr id="3" name="角丸四角形 2"/>
        <xdr:cNvSpPr/>
      </xdr:nvSpPr>
      <xdr:spPr>
        <a:xfrm>
          <a:off x="3639890" y="50992600"/>
          <a:ext cx="3571283" cy="53218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Ｂ．（公財）地球環境戦略研究機関</a:t>
          </a:r>
          <a:endParaRPr kumimoji="1" lang="en-US" altLang="ja-JP" sz="1100">
            <a:latin typeface="+mj-ea"/>
            <a:ea typeface="+mj-ea"/>
          </a:endParaRPr>
        </a:p>
        <a:p>
          <a:pPr algn="ctr"/>
          <a:r>
            <a:rPr kumimoji="1" lang="en-US" altLang="ja-JP" sz="1100">
              <a:latin typeface="+mj-ea"/>
              <a:ea typeface="+mj-ea"/>
            </a:rPr>
            <a:t>49.8</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18</xdr:col>
      <xdr:colOff>18915</xdr:colOff>
      <xdr:row>745</xdr:row>
      <xdr:rowOff>64155</xdr:rowOff>
    </xdr:from>
    <xdr:to>
      <xdr:col>30</xdr:col>
      <xdr:colOff>11206</xdr:colOff>
      <xdr:row>746</xdr:row>
      <xdr:rowOff>19694</xdr:rowOff>
    </xdr:to>
    <xdr:sp macro="" textlink="">
      <xdr:nvSpPr>
        <xdr:cNvPr id="4" name="テキスト ボックス 3"/>
        <xdr:cNvSpPr txBox="1"/>
      </xdr:nvSpPr>
      <xdr:spPr>
        <a:xfrm>
          <a:off x="3649621" y="48776126"/>
          <a:ext cx="2412761" cy="302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6462</xdr:colOff>
      <xdr:row>745</xdr:row>
      <xdr:rowOff>344994</xdr:rowOff>
    </xdr:from>
    <xdr:to>
      <xdr:col>32</xdr:col>
      <xdr:colOff>165100</xdr:colOff>
      <xdr:row>747</xdr:row>
      <xdr:rowOff>216099</xdr:rowOff>
    </xdr:to>
    <xdr:sp macro="" textlink="">
      <xdr:nvSpPr>
        <xdr:cNvPr id="5" name="角丸四角形 4"/>
        <xdr:cNvSpPr/>
      </xdr:nvSpPr>
      <xdr:spPr>
        <a:xfrm>
          <a:off x="3637168" y="49056965"/>
          <a:ext cx="2982520" cy="56586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Ａ．（株）データ設計</a:t>
          </a:r>
          <a:endParaRPr kumimoji="1" lang="en-US" altLang="ja-JP" sz="1100">
            <a:latin typeface="+mj-ea"/>
            <a:ea typeface="+mj-ea"/>
          </a:endParaRPr>
        </a:p>
        <a:p>
          <a:pPr algn="ctr">
            <a:lnSpc>
              <a:spcPts val="1200"/>
            </a:lnSpc>
          </a:pPr>
          <a:r>
            <a:rPr kumimoji="1" lang="en-US" altLang="ja-JP" sz="1100">
              <a:latin typeface="+mj-ea"/>
              <a:ea typeface="+mj-ea"/>
            </a:rPr>
            <a:t>8.3</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12</xdr:col>
      <xdr:colOff>177188</xdr:colOff>
      <xdr:row>743</xdr:row>
      <xdr:rowOff>270768</xdr:rowOff>
    </xdr:from>
    <xdr:to>
      <xdr:col>12</xdr:col>
      <xdr:colOff>178172</xdr:colOff>
      <xdr:row>752</xdr:row>
      <xdr:rowOff>89170</xdr:rowOff>
    </xdr:to>
    <xdr:cxnSp macro="">
      <xdr:nvCxnSpPr>
        <xdr:cNvPr id="6" name="直線コネクタ 5"/>
        <xdr:cNvCxnSpPr/>
      </xdr:nvCxnSpPr>
      <xdr:spPr>
        <a:xfrm>
          <a:off x="2597659" y="48287974"/>
          <a:ext cx="984" cy="29448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180302</xdr:colOff>
      <xdr:row>746</xdr:row>
      <xdr:rowOff>265710</xdr:rowOff>
    </xdr:from>
    <xdr:to>
      <xdr:col>17</xdr:col>
      <xdr:colOff>191158</xdr:colOff>
      <xdr:row>746</xdr:row>
      <xdr:rowOff>268510</xdr:rowOff>
    </xdr:to>
    <xdr:cxnSp macro="">
      <xdr:nvCxnSpPr>
        <xdr:cNvPr id="7" name="直線矢印コネクタ 6"/>
        <xdr:cNvCxnSpPr/>
      </xdr:nvCxnSpPr>
      <xdr:spPr>
        <a:xfrm>
          <a:off x="2600773" y="49325063"/>
          <a:ext cx="101938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180302</xdr:colOff>
      <xdr:row>752</xdr:row>
      <xdr:rowOff>87871</xdr:rowOff>
    </xdr:from>
    <xdr:to>
      <xdr:col>17</xdr:col>
      <xdr:colOff>191158</xdr:colOff>
      <xdr:row>752</xdr:row>
      <xdr:rowOff>90671</xdr:rowOff>
    </xdr:to>
    <xdr:cxnSp macro="">
      <xdr:nvCxnSpPr>
        <xdr:cNvPr id="8" name="直線矢印コネクタ 7"/>
        <xdr:cNvCxnSpPr/>
      </xdr:nvCxnSpPr>
      <xdr:spPr>
        <a:xfrm>
          <a:off x="2600773" y="51231518"/>
          <a:ext cx="101938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20706</xdr:colOff>
      <xdr:row>747</xdr:row>
      <xdr:rowOff>246335</xdr:rowOff>
    </xdr:from>
    <xdr:to>
      <xdr:col>32</xdr:col>
      <xdr:colOff>177800</xdr:colOff>
      <xdr:row>749</xdr:row>
      <xdr:rowOff>86481</xdr:rowOff>
    </xdr:to>
    <xdr:sp macro="" textlink="">
      <xdr:nvSpPr>
        <xdr:cNvPr id="9" name="大かっこ 8"/>
        <xdr:cNvSpPr/>
      </xdr:nvSpPr>
      <xdr:spPr>
        <a:xfrm>
          <a:off x="3651412" y="49653070"/>
          <a:ext cx="2980976" cy="534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中国における畜産排水処理事業協力業務</a:t>
          </a:r>
          <a:endParaRPr kumimoji="1" lang="ja-JP" altLang="en-US" sz="1100"/>
        </a:p>
      </xdr:txBody>
    </xdr:sp>
    <xdr:clientData/>
  </xdr:twoCellAnchor>
  <xdr:twoCellAnchor>
    <xdr:from>
      <xdr:col>26</xdr:col>
      <xdr:colOff>40169</xdr:colOff>
      <xdr:row>742</xdr:row>
      <xdr:rowOff>6804</xdr:rowOff>
    </xdr:from>
    <xdr:to>
      <xdr:col>39</xdr:col>
      <xdr:colOff>50879</xdr:colOff>
      <xdr:row>743</xdr:row>
      <xdr:rowOff>254454</xdr:rowOff>
    </xdr:to>
    <xdr:sp macro="" textlink="">
      <xdr:nvSpPr>
        <xdr:cNvPr id="10" name="大かっこ 9"/>
        <xdr:cNvSpPr/>
      </xdr:nvSpPr>
      <xdr:spPr>
        <a:xfrm>
          <a:off x="5284522" y="47676628"/>
          <a:ext cx="2632886" cy="59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en-US" altLang="ja-JP" sz="1100" baseline="0">
              <a:solidFill>
                <a:sysClr val="windowText" lastClr="000000"/>
              </a:solidFill>
              <a:latin typeface="+mn-ea"/>
              <a:ea typeface="+mn-ea"/>
            </a:rPr>
            <a:t>   0.6</a:t>
          </a:r>
          <a:r>
            <a:rPr kumimoji="1" lang="ja-JP" altLang="en-US" sz="1100">
              <a:solidFill>
                <a:sysClr val="windowText" lastClr="000000"/>
              </a:solidFill>
            </a:rPr>
            <a:t>百万円</a:t>
          </a:r>
        </a:p>
      </xdr:txBody>
    </xdr:sp>
    <xdr:clientData/>
  </xdr:twoCellAnchor>
  <xdr:twoCellAnchor>
    <xdr:from>
      <xdr:col>18</xdr:col>
      <xdr:colOff>30230</xdr:colOff>
      <xdr:row>750</xdr:row>
      <xdr:rowOff>250121</xdr:rowOff>
    </xdr:from>
    <xdr:to>
      <xdr:col>33</xdr:col>
      <xdr:colOff>191421</xdr:colOff>
      <xdr:row>751</xdr:row>
      <xdr:rowOff>188380</xdr:rowOff>
    </xdr:to>
    <xdr:sp macro="" textlink="">
      <xdr:nvSpPr>
        <xdr:cNvPr id="11" name="テキスト ボックス 10"/>
        <xdr:cNvSpPr txBox="1"/>
      </xdr:nvSpPr>
      <xdr:spPr>
        <a:xfrm>
          <a:off x="3660936" y="50699003"/>
          <a:ext cx="3186779" cy="28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一般競争契約（総合評価）</a:t>
          </a:r>
          <a:r>
            <a:rPr kumimoji="1" lang="en-US" altLang="ja-JP" sz="1100"/>
            <a:t>】</a:t>
          </a:r>
          <a:endParaRPr lang="ja-JP" altLang="ja-JP">
            <a:effectLst/>
          </a:endParaRPr>
        </a:p>
      </xdr:txBody>
    </xdr:sp>
    <xdr:clientData/>
  </xdr:twoCellAnchor>
  <xdr:twoCellAnchor>
    <xdr:from>
      <xdr:col>18</xdr:col>
      <xdr:colOff>18304</xdr:colOff>
      <xdr:row>753</xdr:row>
      <xdr:rowOff>186303</xdr:rowOff>
    </xdr:from>
    <xdr:to>
      <xdr:col>32</xdr:col>
      <xdr:colOff>76200</xdr:colOff>
      <xdr:row>755</xdr:row>
      <xdr:rowOff>225880</xdr:rowOff>
    </xdr:to>
    <xdr:sp macro="" textlink="">
      <xdr:nvSpPr>
        <xdr:cNvPr id="12" name="大かっこ 11"/>
        <xdr:cNvSpPr/>
      </xdr:nvSpPr>
      <xdr:spPr>
        <a:xfrm>
          <a:off x="3649010" y="51677332"/>
          <a:ext cx="2881778" cy="734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アジア水環境パートナーシップ業務の調査・計画・検討、アドバイザー会議、国際ワークショップ、年次会合等の実施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5" zoomScale="75" zoomScaleNormal="75" zoomScaleSheetLayoutView="75" zoomScalePageLayoutView="85" workbookViewId="0">
      <selection activeCell="E740" sqref="E740:G740"/>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132</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32" t="s">
        <v>25</v>
      </c>
      <c r="B4" s="733"/>
      <c r="C4" s="733"/>
      <c r="D4" s="733"/>
      <c r="E4" s="733"/>
      <c r="F4" s="733"/>
      <c r="G4" s="708" t="s">
        <v>562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9" t="s">
        <v>522</v>
      </c>
      <c r="H5" s="560"/>
      <c r="I5" s="560"/>
      <c r="J5" s="560"/>
      <c r="K5" s="560"/>
      <c r="L5" s="560"/>
      <c r="M5" s="561" t="s">
        <v>66</v>
      </c>
      <c r="N5" s="562"/>
      <c r="O5" s="562"/>
      <c r="P5" s="562"/>
      <c r="Q5" s="562"/>
      <c r="R5" s="563"/>
      <c r="S5" s="564" t="s">
        <v>538</v>
      </c>
      <c r="T5" s="560"/>
      <c r="U5" s="560"/>
      <c r="V5" s="560"/>
      <c r="W5" s="560"/>
      <c r="X5" s="565"/>
      <c r="Y5" s="724" t="s">
        <v>3</v>
      </c>
      <c r="Z5" s="725"/>
      <c r="AA5" s="725"/>
      <c r="AB5" s="725"/>
      <c r="AC5" s="725"/>
      <c r="AD5" s="726"/>
      <c r="AE5" s="727" t="s">
        <v>564</v>
      </c>
      <c r="AF5" s="727"/>
      <c r="AG5" s="727"/>
      <c r="AH5" s="727"/>
      <c r="AI5" s="727"/>
      <c r="AJ5" s="727"/>
      <c r="AK5" s="727"/>
      <c r="AL5" s="727"/>
      <c r="AM5" s="727"/>
      <c r="AN5" s="727"/>
      <c r="AO5" s="727"/>
      <c r="AP5" s="728"/>
      <c r="AQ5" s="729" t="s">
        <v>565</v>
      </c>
      <c r="AR5" s="730"/>
      <c r="AS5" s="730"/>
      <c r="AT5" s="730"/>
      <c r="AU5" s="730"/>
      <c r="AV5" s="730"/>
      <c r="AW5" s="730"/>
      <c r="AX5" s="731"/>
    </row>
    <row r="6" spans="1:50" ht="39" customHeight="1" x14ac:dyDescent="0.15">
      <c r="A6" s="734" t="s">
        <v>4</v>
      </c>
      <c r="B6" s="735"/>
      <c r="C6" s="735"/>
      <c r="D6" s="735"/>
      <c r="E6" s="735"/>
      <c r="F6" s="735"/>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41.75" customHeight="1" x14ac:dyDescent="0.15">
      <c r="A7" s="838" t="s">
        <v>22</v>
      </c>
      <c r="B7" s="839"/>
      <c r="C7" s="839"/>
      <c r="D7" s="839"/>
      <c r="E7" s="839"/>
      <c r="F7" s="840"/>
      <c r="G7" s="841" t="s">
        <v>568</v>
      </c>
      <c r="H7" s="842"/>
      <c r="I7" s="842"/>
      <c r="J7" s="842"/>
      <c r="K7" s="842"/>
      <c r="L7" s="842"/>
      <c r="M7" s="842"/>
      <c r="N7" s="842"/>
      <c r="O7" s="842"/>
      <c r="P7" s="842"/>
      <c r="Q7" s="842"/>
      <c r="R7" s="842"/>
      <c r="S7" s="842"/>
      <c r="T7" s="842"/>
      <c r="U7" s="842"/>
      <c r="V7" s="842"/>
      <c r="W7" s="842"/>
      <c r="X7" s="843"/>
      <c r="Y7" s="399" t="s">
        <v>394</v>
      </c>
      <c r="Z7" s="300"/>
      <c r="AA7" s="300"/>
      <c r="AB7" s="300"/>
      <c r="AC7" s="300"/>
      <c r="AD7" s="400"/>
      <c r="AE7" s="387" t="s">
        <v>672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259</v>
      </c>
      <c r="B8" s="839"/>
      <c r="C8" s="839"/>
      <c r="D8" s="839"/>
      <c r="E8" s="839"/>
      <c r="F8" s="840"/>
      <c r="G8" s="225" t="str">
        <f>入力規則等!A27</f>
        <v>科学技術・イノベーション、知的財産、ＯＤＡ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69.599999999999994"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6" customHeight="1" x14ac:dyDescent="0.15">
      <c r="A10" s="749" t="s">
        <v>30</v>
      </c>
      <c r="B10" s="750"/>
      <c r="C10" s="750"/>
      <c r="D10" s="750"/>
      <c r="E10" s="750"/>
      <c r="F10" s="750"/>
      <c r="G10" s="682" t="s">
        <v>570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132</v>
      </c>
      <c r="Q13" s="117"/>
      <c r="R13" s="117"/>
      <c r="S13" s="117"/>
      <c r="T13" s="117"/>
      <c r="U13" s="117"/>
      <c r="V13" s="118"/>
      <c r="W13" s="116">
        <v>102</v>
      </c>
      <c r="X13" s="117"/>
      <c r="Y13" s="117"/>
      <c r="Z13" s="117"/>
      <c r="AA13" s="117"/>
      <c r="AB13" s="117"/>
      <c r="AC13" s="118"/>
      <c r="AD13" s="116">
        <v>70</v>
      </c>
      <c r="AE13" s="117"/>
      <c r="AF13" s="117"/>
      <c r="AG13" s="117"/>
      <c r="AH13" s="117"/>
      <c r="AI13" s="117"/>
      <c r="AJ13" s="118"/>
      <c r="AK13" s="116">
        <v>76</v>
      </c>
      <c r="AL13" s="117"/>
      <c r="AM13" s="117"/>
      <c r="AN13" s="117"/>
      <c r="AO13" s="117"/>
      <c r="AP13" s="117"/>
      <c r="AQ13" s="118"/>
      <c r="AR13" s="113">
        <v>70</v>
      </c>
      <c r="AS13" s="114"/>
      <c r="AT13" s="114"/>
      <c r="AU13" s="114"/>
      <c r="AV13" s="114"/>
      <c r="AW13" s="114"/>
      <c r="AX13" s="398"/>
    </row>
    <row r="14" spans="1:50" ht="21" customHeight="1" x14ac:dyDescent="0.15">
      <c r="A14" s="146"/>
      <c r="B14" s="147"/>
      <c r="C14" s="147"/>
      <c r="D14" s="147"/>
      <c r="E14" s="147"/>
      <c r="F14" s="148"/>
      <c r="G14" s="754"/>
      <c r="H14" s="755"/>
      <c r="I14" s="576" t="s">
        <v>8</v>
      </c>
      <c r="J14" s="636"/>
      <c r="K14" s="636"/>
      <c r="L14" s="636"/>
      <c r="M14" s="636"/>
      <c r="N14" s="636"/>
      <c r="O14" s="637"/>
      <c r="P14" s="116" t="s">
        <v>573</v>
      </c>
      <c r="Q14" s="117"/>
      <c r="R14" s="117"/>
      <c r="S14" s="117"/>
      <c r="T14" s="117"/>
      <c r="U14" s="117"/>
      <c r="V14" s="118"/>
      <c r="W14" s="116" t="s">
        <v>576</v>
      </c>
      <c r="X14" s="117"/>
      <c r="Y14" s="117"/>
      <c r="Z14" s="117"/>
      <c r="AA14" s="117"/>
      <c r="AB14" s="117"/>
      <c r="AC14" s="118"/>
      <c r="AD14" s="116" t="s">
        <v>574</v>
      </c>
      <c r="AE14" s="117"/>
      <c r="AF14" s="117"/>
      <c r="AG14" s="117"/>
      <c r="AH14" s="117"/>
      <c r="AI14" s="117"/>
      <c r="AJ14" s="118"/>
      <c r="AK14" s="116" t="s">
        <v>573</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76" t="s">
        <v>51</v>
      </c>
      <c r="J15" s="577"/>
      <c r="K15" s="577"/>
      <c r="L15" s="577"/>
      <c r="M15" s="577"/>
      <c r="N15" s="577"/>
      <c r="O15" s="578"/>
      <c r="P15" s="116" t="s">
        <v>573</v>
      </c>
      <c r="Q15" s="117"/>
      <c r="R15" s="117"/>
      <c r="S15" s="117"/>
      <c r="T15" s="117"/>
      <c r="U15" s="117"/>
      <c r="V15" s="118"/>
      <c r="W15" s="116" t="s">
        <v>577</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572</v>
      </c>
      <c r="AS15" s="117"/>
      <c r="AT15" s="117"/>
      <c r="AU15" s="117"/>
      <c r="AV15" s="117"/>
      <c r="AW15" s="117"/>
      <c r="AX15" s="635"/>
    </row>
    <row r="16" spans="1:50" ht="21" customHeight="1" x14ac:dyDescent="0.15">
      <c r="A16" s="146"/>
      <c r="B16" s="147"/>
      <c r="C16" s="147"/>
      <c r="D16" s="147"/>
      <c r="E16" s="147"/>
      <c r="F16" s="148"/>
      <c r="G16" s="754"/>
      <c r="H16" s="755"/>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76" t="s">
        <v>50</v>
      </c>
      <c r="J17" s="636"/>
      <c r="K17" s="636"/>
      <c r="L17" s="636"/>
      <c r="M17" s="636"/>
      <c r="N17" s="636"/>
      <c r="O17" s="637"/>
      <c r="P17" s="116" t="s">
        <v>575</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132</v>
      </c>
      <c r="Q18" s="123"/>
      <c r="R18" s="123"/>
      <c r="S18" s="123"/>
      <c r="T18" s="123"/>
      <c r="U18" s="123"/>
      <c r="V18" s="124"/>
      <c r="W18" s="122">
        <f>SUM(W13:AC17)</f>
        <v>102</v>
      </c>
      <c r="X18" s="123"/>
      <c r="Y18" s="123"/>
      <c r="Z18" s="123"/>
      <c r="AA18" s="123"/>
      <c r="AB18" s="123"/>
      <c r="AC18" s="124"/>
      <c r="AD18" s="122">
        <f>SUM(AD13:AJ17)</f>
        <v>70</v>
      </c>
      <c r="AE18" s="123"/>
      <c r="AF18" s="123"/>
      <c r="AG18" s="123"/>
      <c r="AH18" s="123"/>
      <c r="AI18" s="123"/>
      <c r="AJ18" s="124"/>
      <c r="AK18" s="122">
        <f>SUM(AK13:AQ17)</f>
        <v>76</v>
      </c>
      <c r="AL18" s="123"/>
      <c r="AM18" s="123"/>
      <c r="AN18" s="123"/>
      <c r="AO18" s="123"/>
      <c r="AP18" s="123"/>
      <c r="AQ18" s="124"/>
      <c r="AR18" s="122">
        <f>SUM(AR13:AX17)</f>
        <v>70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126</v>
      </c>
      <c r="Q19" s="117"/>
      <c r="R19" s="117"/>
      <c r="S19" s="117"/>
      <c r="T19" s="117"/>
      <c r="U19" s="117"/>
      <c r="V19" s="118"/>
      <c r="W19" s="116">
        <v>75</v>
      </c>
      <c r="X19" s="117"/>
      <c r="Y19" s="117"/>
      <c r="Z19" s="117"/>
      <c r="AA19" s="117"/>
      <c r="AB19" s="117"/>
      <c r="AC19" s="118"/>
      <c r="AD19" s="116">
        <v>59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0.95454545454545459</v>
      </c>
      <c r="Q20" s="540"/>
      <c r="R20" s="540"/>
      <c r="S20" s="540"/>
      <c r="T20" s="540"/>
      <c r="U20" s="540"/>
      <c r="V20" s="540"/>
      <c r="W20" s="540">
        <f t="shared" ref="W20" si="0">IF(W18=0, "-", SUM(W19)/W18)</f>
        <v>0.73529411764705888</v>
      </c>
      <c r="X20" s="540"/>
      <c r="Y20" s="540"/>
      <c r="Z20" s="540"/>
      <c r="AA20" s="540"/>
      <c r="AB20" s="540"/>
      <c r="AC20" s="540"/>
      <c r="AD20" s="540">
        <f t="shared" ref="AD20" si="1">IF(AD18=0, "-", SUM(AD19)/AD18)</f>
        <v>0.84285714285714286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9" t="s">
        <v>358</v>
      </c>
      <c r="H21" s="940"/>
      <c r="I21" s="940"/>
      <c r="J21" s="940"/>
      <c r="K21" s="940"/>
      <c r="L21" s="940"/>
      <c r="M21" s="940"/>
      <c r="N21" s="940"/>
      <c r="O21" s="940"/>
      <c r="P21" s="540">
        <f>IF(P19=0, "-", SUM(P19)/SUM(P13,P14))</f>
        <v>0.95454545454545459</v>
      </c>
      <c r="Q21" s="540"/>
      <c r="R21" s="540"/>
      <c r="S21" s="540"/>
      <c r="T21" s="540"/>
      <c r="U21" s="540"/>
      <c r="V21" s="540"/>
      <c r="W21" s="540">
        <f t="shared" ref="W21" si="2">IF(W19=0, "-", SUM(W19)/SUM(W13,W14))</f>
        <v>0.73529411764705888</v>
      </c>
      <c r="X21" s="540"/>
      <c r="Y21" s="540"/>
      <c r="Z21" s="540"/>
      <c r="AA21" s="540"/>
      <c r="AB21" s="540"/>
      <c r="AC21" s="540"/>
      <c r="AD21" s="540">
        <f t="shared" ref="AD21" si="3">IF(AD19=0, "-", SUM(AD19)/SUM(AD13,AD14))</f>
        <v>0.84285714285714286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579</v>
      </c>
      <c r="H23" s="191"/>
      <c r="I23" s="191"/>
      <c r="J23" s="191"/>
      <c r="K23" s="191"/>
      <c r="L23" s="191"/>
      <c r="M23" s="191"/>
      <c r="N23" s="191"/>
      <c r="O23" s="192"/>
      <c r="P23" s="113">
        <v>64</v>
      </c>
      <c r="Q23" s="114"/>
      <c r="R23" s="114"/>
      <c r="S23" s="114"/>
      <c r="T23" s="114"/>
      <c r="U23" s="114"/>
      <c r="V23" s="115"/>
      <c r="W23" s="113">
        <v>57</v>
      </c>
      <c r="X23" s="114"/>
      <c r="Y23" s="114"/>
      <c r="Z23" s="114"/>
      <c r="AA23" s="114"/>
      <c r="AB23" s="114"/>
      <c r="AC23" s="115"/>
      <c r="AD23" s="207" t="s">
        <v>671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580</v>
      </c>
      <c r="H24" s="194"/>
      <c r="I24" s="194"/>
      <c r="J24" s="194"/>
      <c r="K24" s="194"/>
      <c r="L24" s="194"/>
      <c r="M24" s="194"/>
      <c r="N24" s="194"/>
      <c r="O24" s="195"/>
      <c r="P24" s="116">
        <v>11</v>
      </c>
      <c r="Q24" s="117"/>
      <c r="R24" s="117"/>
      <c r="S24" s="117"/>
      <c r="T24" s="117"/>
      <c r="U24" s="117"/>
      <c r="V24" s="118"/>
      <c r="W24" s="116">
        <v>12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578</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76</v>
      </c>
      <c r="Q29" s="117"/>
      <c r="R29" s="117"/>
      <c r="S29" s="117"/>
      <c r="T29" s="117"/>
      <c r="U29" s="117"/>
      <c r="V29" s="118"/>
      <c r="W29" s="222">
        <f>AR13</f>
        <v>70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7"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8" t="s">
        <v>235</v>
      </c>
      <c r="AR30" s="649"/>
      <c r="AS30" s="649"/>
      <c r="AT30" s="650"/>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573</v>
      </c>
      <c r="AR31" s="140"/>
      <c r="AS31" s="141" t="s">
        <v>236</v>
      </c>
      <c r="AT31" s="176"/>
      <c r="AU31" s="275">
        <v>35</v>
      </c>
      <c r="AV31" s="275"/>
      <c r="AW31" s="383" t="s">
        <v>181</v>
      </c>
      <c r="AX31" s="384"/>
    </row>
    <row r="32" spans="1:50" ht="23.25" customHeight="1" x14ac:dyDescent="0.15">
      <c r="A32" s="516"/>
      <c r="B32" s="514"/>
      <c r="C32" s="514"/>
      <c r="D32" s="514"/>
      <c r="E32" s="514"/>
      <c r="F32" s="515"/>
      <c r="G32" s="541" t="s">
        <v>581</v>
      </c>
      <c r="H32" s="542"/>
      <c r="I32" s="542"/>
      <c r="J32" s="542"/>
      <c r="K32" s="542"/>
      <c r="L32" s="542"/>
      <c r="M32" s="542"/>
      <c r="N32" s="542"/>
      <c r="O32" s="543"/>
      <c r="P32" s="165" t="s">
        <v>582</v>
      </c>
      <c r="Q32" s="165"/>
      <c r="R32" s="165"/>
      <c r="S32" s="165"/>
      <c r="T32" s="165"/>
      <c r="U32" s="165"/>
      <c r="V32" s="165"/>
      <c r="W32" s="165"/>
      <c r="X32" s="236"/>
      <c r="Y32" s="342" t="s">
        <v>12</v>
      </c>
      <c r="Z32" s="550"/>
      <c r="AA32" s="551"/>
      <c r="AB32" s="552" t="s">
        <v>583</v>
      </c>
      <c r="AC32" s="552"/>
      <c r="AD32" s="552"/>
      <c r="AE32" s="368" t="s">
        <v>573</v>
      </c>
      <c r="AF32" s="369"/>
      <c r="AG32" s="369"/>
      <c r="AH32" s="369"/>
      <c r="AI32" s="368">
        <v>75</v>
      </c>
      <c r="AJ32" s="369"/>
      <c r="AK32" s="369"/>
      <c r="AL32" s="369"/>
      <c r="AM32" s="368">
        <v>64</v>
      </c>
      <c r="AN32" s="369"/>
      <c r="AO32" s="369"/>
      <c r="AP32" s="369"/>
      <c r="AQ32" s="119" t="s">
        <v>573</v>
      </c>
      <c r="AR32" s="120"/>
      <c r="AS32" s="120"/>
      <c r="AT32" s="121"/>
      <c r="AU32" s="369" t="s">
        <v>573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t="s">
        <v>573</v>
      </c>
      <c r="AF33" s="369"/>
      <c r="AG33" s="369"/>
      <c r="AH33" s="369"/>
      <c r="AI33" s="368">
        <v>70</v>
      </c>
      <c r="AJ33" s="369"/>
      <c r="AK33" s="369"/>
      <c r="AL33" s="369"/>
      <c r="AM33" s="368">
        <v>70</v>
      </c>
      <c r="AN33" s="369"/>
      <c r="AO33" s="369"/>
      <c r="AP33" s="369"/>
      <c r="AQ33" s="119" t="s">
        <v>572</v>
      </c>
      <c r="AR33" s="120"/>
      <c r="AS33" s="120"/>
      <c r="AT33" s="121"/>
      <c r="AU33" s="369">
        <v>70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577</v>
      </c>
      <c r="AF34" s="369"/>
      <c r="AG34" s="369"/>
      <c r="AH34" s="369"/>
      <c r="AI34" s="368">
        <v>107</v>
      </c>
      <c r="AJ34" s="369"/>
      <c r="AK34" s="369"/>
      <c r="AL34" s="369"/>
      <c r="AM34" s="368">
        <v>91</v>
      </c>
      <c r="AN34" s="369"/>
      <c r="AO34" s="369"/>
      <c r="AP34" s="369"/>
      <c r="AQ34" s="119" t="s">
        <v>573</v>
      </c>
      <c r="AR34" s="120"/>
      <c r="AS34" s="120"/>
      <c r="AT34" s="121"/>
      <c r="AU34" s="369" t="s">
        <v>573</v>
      </c>
      <c r="AV34" s="369"/>
      <c r="AW34" s="369"/>
      <c r="AX34" s="371"/>
    </row>
    <row r="35" spans="1:50" ht="23.25" customHeight="1" x14ac:dyDescent="0.15">
      <c r="A35" s="909" t="s">
        <v>385</v>
      </c>
      <c r="B35" s="910"/>
      <c r="C35" s="910"/>
      <c r="D35" s="910"/>
      <c r="E35" s="910"/>
      <c r="F35" s="911"/>
      <c r="G35" s="915" t="s">
        <v>584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20.25" hidden="1" customHeight="1" x14ac:dyDescent="0.15">
      <c r="A37" s="651" t="s">
        <v>353</v>
      </c>
      <c r="B37" s="652"/>
      <c r="C37" s="652"/>
      <c r="D37" s="652"/>
      <c r="E37" s="652"/>
      <c r="F37" s="653"/>
      <c r="G37" s="566" t="s">
        <v>146</v>
      </c>
      <c r="H37" s="385"/>
      <c r="I37" s="385"/>
      <c r="J37" s="385"/>
      <c r="K37" s="385"/>
      <c r="L37" s="385"/>
      <c r="M37" s="385"/>
      <c r="N37" s="385"/>
      <c r="O37" s="567"/>
      <c r="P37" s="638" t="s">
        <v>59</v>
      </c>
      <c r="Q37" s="385"/>
      <c r="R37" s="385"/>
      <c r="S37" s="385"/>
      <c r="T37" s="385"/>
      <c r="U37" s="385"/>
      <c r="V37" s="385"/>
      <c r="W37" s="385"/>
      <c r="X37" s="567"/>
      <c r="Y37" s="639"/>
      <c r="Z37" s="640"/>
      <c r="AA37" s="641"/>
      <c r="AB37" s="642" t="s">
        <v>11</v>
      </c>
      <c r="AC37" s="643"/>
      <c r="AD37" s="644"/>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4"/>
      <c r="B41" s="655"/>
      <c r="C41" s="655"/>
      <c r="D41" s="655"/>
      <c r="E41" s="655"/>
      <c r="F41" s="656"/>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1" t="s">
        <v>353</v>
      </c>
      <c r="B44" s="652"/>
      <c r="C44" s="652"/>
      <c r="D44" s="652"/>
      <c r="E44" s="652"/>
      <c r="F44" s="653"/>
      <c r="G44" s="566" t="s">
        <v>146</v>
      </c>
      <c r="H44" s="385"/>
      <c r="I44" s="385"/>
      <c r="J44" s="385"/>
      <c r="K44" s="385"/>
      <c r="L44" s="385"/>
      <c r="M44" s="385"/>
      <c r="N44" s="385"/>
      <c r="O44" s="567"/>
      <c r="P44" s="638" t="s">
        <v>59</v>
      </c>
      <c r="Q44" s="385"/>
      <c r="R44" s="385"/>
      <c r="S44" s="385"/>
      <c r="T44" s="385"/>
      <c r="U44" s="385"/>
      <c r="V44" s="385"/>
      <c r="W44" s="385"/>
      <c r="X44" s="567"/>
      <c r="Y44" s="639"/>
      <c r="Z44" s="640"/>
      <c r="AA44" s="641"/>
      <c r="AB44" s="642" t="s">
        <v>11</v>
      </c>
      <c r="AC44" s="643"/>
      <c r="AD44" s="644"/>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4"/>
      <c r="B48" s="655"/>
      <c r="C48" s="655"/>
      <c r="D48" s="655"/>
      <c r="E48" s="655"/>
      <c r="F48" s="656"/>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8" t="s">
        <v>59</v>
      </c>
      <c r="Q51" s="385"/>
      <c r="R51" s="385"/>
      <c r="S51" s="385"/>
      <c r="T51" s="385"/>
      <c r="U51" s="385"/>
      <c r="V51" s="385"/>
      <c r="W51" s="385"/>
      <c r="X51" s="567"/>
      <c r="Y51" s="639"/>
      <c r="Z51" s="640"/>
      <c r="AA51" s="641"/>
      <c r="AB51" s="642" t="s">
        <v>11</v>
      </c>
      <c r="AC51" s="643"/>
      <c r="AD51" s="644"/>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8" t="s">
        <v>59</v>
      </c>
      <c r="Q58" s="385"/>
      <c r="R58" s="385"/>
      <c r="S58" s="385"/>
      <c r="T58" s="385"/>
      <c r="U58" s="385"/>
      <c r="V58" s="385"/>
      <c r="W58" s="385"/>
      <c r="X58" s="567"/>
      <c r="Y58" s="639"/>
      <c r="Z58" s="640"/>
      <c r="AA58" s="641"/>
      <c r="AB58" s="642" t="s">
        <v>11</v>
      </c>
      <c r="AC58" s="643"/>
      <c r="AD58" s="644"/>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2" t="s">
        <v>397</v>
      </c>
      <c r="AF65" s="373"/>
      <c r="AG65" s="373"/>
      <c r="AH65" s="374"/>
      <c r="AI65" s="372" t="s">
        <v>395</v>
      </c>
      <c r="AJ65" s="373"/>
      <c r="AK65" s="373"/>
      <c r="AL65" s="374"/>
      <c r="AM65" s="379" t="s">
        <v>424</v>
      </c>
      <c r="AN65" s="379"/>
      <c r="AO65" s="379"/>
      <c r="AP65" s="379"/>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236</v>
      </c>
      <c r="AT66" s="878"/>
      <c r="AU66" s="275"/>
      <c r="AV66" s="275"/>
      <c r="AW66" s="877" t="s">
        <v>352</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375</v>
      </c>
      <c r="AC67" s="964"/>
      <c r="AD67" s="96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375</v>
      </c>
      <c r="AC68" s="987"/>
      <c r="AD68" s="98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376</v>
      </c>
      <c r="AC69" s="988"/>
      <c r="AD69" s="988"/>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x14ac:dyDescent="0.15">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374</v>
      </c>
      <c r="X70" s="957"/>
      <c r="Y70" s="962" t="s">
        <v>12</v>
      </c>
      <c r="Z70" s="962"/>
      <c r="AA70" s="963"/>
      <c r="AB70" s="964" t="s">
        <v>375</v>
      </c>
      <c r="AC70" s="964"/>
      <c r="AD70" s="96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375</v>
      </c>
      <c r="AC71" s="987"/>
      <c r="AD71" s="98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376</v>
      </c>
      <c r="AC72" s="988"/>
      <c r="AD72" s="98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2"/>
      <c r="B75" s="853"/>
      <c r="C75" s="853"/>
      <c r="D75" s="853"/>
      <c r="E75" s="853"/>
      <c r="F75" s="854"/>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388</v>
      </c>
      <c r="B78" s="925"/>
      <c r="C78" s="925"/>
      <c r="D78" s="925"/>
      <c r="E78" s="922" t="s">
        <v>332</v>
      </c>
      <c r="F78" s="923"/>
      <c r="G78" s="56" t="s">
        <v>238</v>
      </c>
      <c r="H78" s="804"/>
      <c r="I78" s="248"/>
      <c r="J78" s="248"/>
      <c r="K78" s="248"/>
      <c r="L78" s="248"/>
      <c r="M78" s="248"/>
      <c r="N78" s="248"/>
      <c r="O78" s="80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20"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1"/>
      <c r="B81" s="861"/>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6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11"/>
      <c r="R87" s="811"/>
      <c r="S87" s="811"/>
      <c r="T87" s="811"/>
      <c r="U87" s="811"/>
      <c r="V87" s="811"/>
      <c r="W87" s="811"/>
      <c r="X87" s="812"/>
      <c r="Y87" s="767" t="s">
        <v>62</v>
      </c>
      <c r="Z87" s="768"/>
      <c r="AA87" s="769"/>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13"/>
      <c r="Q88" s="813"/>
      <c r="R88" s="813"/>
      <c r="S88" s="813"/>
      <c r="T88" s="813"/>
      <c r="U88" s="813"/>
      <c r="V88" s="813"/>
      <c r="W88" s="813"/>
      <c r="X88" s="814"/>
      <c r="Y88" s="739" t="s">
        <v>54</v>
      </c>
      <c r="Z88" s="740"/>
      <c r="AA88" s="741"/>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5"/>
      <c r="Y89" s="739" t="s">
        <v>13</v>
      </c>
      <c r="Z89" s="740"/>
      <c r="AA89" s="741"/>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11"/>
      <c r="R92" s="811"/>
      <c r="S92" s="811"/>
      <c r="T92" s="811"/>
      <c r="U92" s="811"/>
      <c r="V92" s="811"/>
      <c r="W92" s="811"/>
      <c r="X92" s="812"/>
      <c r="Y92" s="767" t="s">
        <v>62</v>
      </c>
      <c r="Z92" s="768"/>
      <c r="AA92" s="769"/>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13"/>
      <c r="Q93" s="813"/>
      <c r="R93" s="813"/>
      <c r="S93" s="813"/>
      <c r="T93" s="813"/>
      <c r="U93" s="813"/>
      <c r="V93" s="813"/>
      <c r="W93" s="813"/>
      <c r="X93" s="814"/>
      <c r="Y93" s="739" t="s">
        <v>54</v>
      </c>
      <c r="Z93" s="740"/>
      <c r="AA93" s="741"/>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5"/>
      <c r="Y94" s="739" t="s">
        <v>13</v>
      </c>
      <c r="Z94" s="740"/>
      <c r="AA94" s="74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13"/>
      <c r="Q98" s="813"/>
      <c r="R98" s="813"/>
      <c r="S98" s="813"/>
      <c r="T98" s="813"/>
      <c r="U98" s="813"/>
      <c r="V98" s="813"/>
      <c r="W98" s="813"/>
      <c r="X98" s="814"/>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1" t="s">
        <v>13</v>
      </c>
      <c r="Z99" s="482"/>
      <c r="AA99" s="483"/>
      <c r="AB99" s="463" t="s">
        <v>14</v>
      </c>
      <c r="AC99" s="464"/>
      <c r="AD99" s="46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6"/>
      <c r="Z100" s="467"/>
      <c r="AA100" s="468"/>
      <c r="AB100" s="869" t="s">
        <v>11</v>
      </c>
      <c r="AC100" s="869"/>
      <c r="AD100" s="869"/>
      <c r="AE100" s="835" t="s">
        <v>397</v>
      </c>
      <c r="AF100" s="836"/>
      <c r="AG100" s="836"/>
      <c r="AH100" s="837"/>
      <c r="AI100" s="835" t="s">
        <v>417</v>
      </c>
      <c r="AJ100" s="836"/>
      <c r="AK100" s="836"/>
      <c r="AL100" s="837"/>
      <c r="AM100" s="835" t="s">
        <v>424</v>
      </c>
      <c r="AN100" s="836"/>
      <c r="AO100" s="836"/>
      <c r="AP100" s="837"/>
      <c r="AQ100" s="941" t="s">
        <v>437</v>
      </c>
      <c r="AR100" s="942"/>
      <c r="AS100" s="942"/>
      <c r="AT100" s="943"/>
      <c r="AU100" s="941" t="s">
        <v>438</v>
      </c>
      <c r="AV100" s="942"/>
      <c r="AW100" s="942"/>
      <c r="AX100" s="944"/>
    </row>
    <row r="101" spans="1:60" ht="23.25" customHeight="1" x14ac:dyDescent="0.15">
      <c r="A101" s="492"/>
      <c r="B101" s="493"/>
      <c r="C101" s="493"/>
      <c r="D101" s="493"/>
      <c r="E101" s="493"/>
      <c r="F101" s="494"/>
      <c r="G101" s="165" t="s">
        <v>585</v>
      </c>
      <c r="H101" s="165"/>
      <c r="I101" s="165"/>
      <c r="J101" s="165"/>
      <c r="K101" s="165"/>
      <c r="L101" s="165"/>
      <c r="M101" s="165"/>
      <c r="N101" s="165"/>
      <c r="O101" s="165"/>
      <c r="P101" s="165"/>
      <c r="Q101" s="165"/>
      <c r="R101" s="165"/>
      <c r="S101" s="165"/>
      <c r="T101" s="165"/>
      <c r="U101" s="165"/>
      <c r="V101" s="165"/>
      <c r="W101" s="165"/>
      <c r="X101" s="236"/>
      <c r="Y101" s="825" t="s">
        <v>55</v>
      </c>
      <c r="Z101" s="725"/>
      <c r="AA101" s="726"/>
      <c r="AB101" s="552" t="s">
        <v>586</v>
      </c>
      <c r="AC101" s="552"/>
      <c r="AD101" s="552"/>
      <c r="AE101" s="368">
        <v>5</v>
      </c>
      <c r="AF101" s="369"/>
      <c r="AG101" s="369"/>
      <c r="AH101" s="370"/>
      <c r="AI101" s="368">
        <v>5</v>
      </c>
      <c r="AJ101" s="369"/>
      <c r="AK101" s="369"/>
      <c r="AL101" s="370"/>
      <c r="AM101" s="368">
        <v>5</v>
      </c>
      <c r="AN101" s="369"/>
      <c r="AO101" s="369"/>
      <c r="AP101" s="370"/>
      <c r="AQ101" s="368" t="s">
        <v>573</v>
      </c>
      <c r="AR101" s="369"/>
      <c r="AS101" s="369"/>
      <c r="AT101" s="370"/>
      <c r="AU101" s="368" t="s">
        <v>573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586</v>
      </c>
      <c r="AC102" s="552"/>
      <c r="AD102" s="552"/>
      <c r="AE102" s="362">
        <v>5</v>
      </c>
      <c r="AF102" s="362"/>
      <c r="AG102" s="362"/>
      <c r="AH102" s="362"/>
      <c r="AI102" s="362">
        <v>5</v>
      </c>
      <c r="AJ102" s="362"/>
      <c r="AK102" s="362"/>
      <c r="AL102" s="362"/>
      <c r="AM102" s="362">
        <v>5</v>
      </c>
      <c r="AN102" s="362"/>
      <c r="AO102" s="362"/>
      <c r="AP102" s="362"/>
      <c r="AQ102" s="826">
        <v>5</v>
      </c>
      <c r="AR102" s="827"/>
      <c r="AS102" s="827"/>
      <c r="AT102" s="828"/>
      <c r="AU102" s="826">
        <v>5</v>
      </c>
      <c r="AV102" s="827"/>
      <c r="AW102" s="827"/>
      <c r="AX102" s="828"/>
    </row>
    <row r="103" spans="1:60" ht="31.5" hidden="1" customHeight="1" x14ac:dyDescent="0.15">
      <c r="A103" s="489" t="s">
        <v>355</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6"/>
      <c r="AV105" s="827"/>
      <c r="AW105" s="827"/>
      <c r="AX105" s="828"/>
    </row>
    <row r="106" spans="1:60" ht="31.5" hidden="1" customHeight="1" x14ac:dyDescent="0.15">
      <c r="A106" s="489" t="s">
        <v>355</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x14ac:dyDescent="0.15">
      <c r="A109" s="489" t="s">
        <v>355</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x14ac:dyDescent="0.15">
      <c r="A112" s="489" t="s">
        <v>355</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5.4</v>
      </c>
      <c r="AF116" s="362"/>
      <c r="AG116" s="362"/>
      <c r="AH116" s="362"/>
      <c r="AI116" s="362">
        <v>5.4</v>
      </c>
      <c r="AJ116" s="362"/>
      <c r="AK116" s="362"/>
      <c r="AL116" s="362"/>
      <c r="AM116" s="362">
        <v>5.4</v>
      </c>
      <c r="AN116" s="362"/>
      <c r="AO116" s="362"/>
      <c r="AP116" s="362"/>
      <c r="AQ116" s="368">
        <v>5.4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590</v>
      </c>
      <c r="AF117" s="310"/>
      <c r="AG117" s="310"/>
      <c r="AH117" s="310"/>
      <c r="AI117" s="310" t="s">
        <v>590</v>
      </c>
      <c r="AJ117" s="310"/>
      <c r="AK117" s="310"/>
      <c r="AL117" s="310"/>
      <c r="AM117" s="310" t="s">
        <v>591</v>
      </c>
      <c r="AN117" s="310"/>
      <c r="AO117" s="310"/>
      <c r="AP117" s="310"/>
      <c r="AQ117" s="310" t="s">
        <v>591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4" customHeight="1" x14ac:dyDescent="0.15">
      <c r="A130" s="1006" t="s">
        <v>412</v>
      </c>
      <c r="B130" s="1004"/>
      <c r="C130" s="1003" t="s">
        <v>239</v>
      </c>
      <c r="D130" s="1004"/>
      <c r="E130" s="312" t="s">
        <v>268</v>
      </c>
      <c r="F130" s="313"/>
      <c r="G130" s="314" t="s">
        <v>573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4" customHeight="1" x14ac:dyDescent="0.15">
      <c r="A131" s="1007"/>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236</v>
      </c>
      <c r="AT133" s="176"/>
      <c r="AU133" s="140" t="s">
        <v>573</v>
      </c>
      <c r="AV133" s="140"/>
      <c r="AW133" s="141" t="s">
        <v>181</v>
      </c>
      <c r="AX133" s="142"/>
    </row>
    <row r="134" spans="1:50" ht="39.75" customHeight="1" x14ac:dyDescent="0.15">
      <c r="A134" s="1007"/>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t="s">
        <v>573</v>
      </c>
      <c r="AF134" s="120"/>
      <c r="AG134" s="120"/>
      <c r="AH134" s="120"/>
      <c r="AI134" s="270" t="s">
        <v>573</v>
      </c>
      <c r="AJ134" s="120"/>
      <c r="AK134" s="120"/>
      <c r="AL134" s="120"/>
      <c r="AM134" s="270" t="s">
        <v>573</v>
      </c>
      <c r="AN134" s="120"/>
      <c r="AO134" s="120"/>
      <c r="AP134" s="120"/>
      <c r="AQ134" s="270" t="s">
        <v>573</v>
      </c>
      <c r="AR134" s="120"/>
      <c r="AS134" s="120"/>
      <c r="AT134" s="120"/>
      <c r="AU134" s="270" t="s">
        <v>595</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593</v>
      </c>
      <c r="AC135" s="137"/>
      <c r="AD135" s="137"/>
      <c r="AE135" s="270" t="s">
        <v>573</v>
      </c>
      <c r="AF135" s="120"/>
      <c r="AG135" s="120"/>
      <c r="AH135" s="120"/>
      <c r="AI135" s="270" t="s">
        <v>594</v>
      </c>
      <c r="AJ135" s="120"/>
      <c r="AK135" s="120"/>
      <c r="AL135" s="120"/>
      <c r="AM135" s="270" t="s">
        <v>573</v>
      </c>
      <c r="AN135" s="120"/>
      <c r="AO135" s="120"/>
      <c r="AP135" s="120"/>
      <c r="AQ135" s="270" t="s">
        <v>573</v>
      </c>
      <c r="AR135" s="120"/>
      <c r="AS135" s="120"/>
      <c r="AT135" s="120"/>
      <c r="AU135" s="270" t="s">
        <v>573</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7"/>
      <c r="B154" s="256"/>
      <c r="C154" s="255"/>
      <c r="D154" s="256"/>
      <c r="E154" s="255"/>
      <c r="F154" s="318"/>
      <c r="G154" s="235" t="s">
        <v>596</v>
      </c>
      <c r="H154" s="165"/>
      <c r="I154" s="165"/>
      <c r="J154" s="165"/>
      <c r="K154" s="165"/>
      <c r="L154" s="165"/>
      <c r="M154" s="165"/>
      <c r="N154" s="165"/>
      <c r="O154" s="165"/>
      <c r="P154" s="236"/>
      <c r="Q154" s="164" t="s">
        <v>593</v>
      </c>
      <c r="R154" s="165"/>
      <c r="S154" s="165"/>
      <c r="T154" s="165"/>
      <c r="U154" s="165"/>
      <c r="V154" s="165"/>
      <c r="W154" s="165"/>
      <c r="X154" s="165"/>
      <c r="Y154" s="165"/>
      <c r="Z154" s="165"/>
      <c r="AA154" s="936"/>
      <c r="AB154" s="259" t="s">
        <v>573</v>
      </c>
      <c r="AC154" s="260"/>
      <c r="AD154" s="260"/>
      <c r="AE154" s="265" t="s">
        <v>597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t="s">
        <v>598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4"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4"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4"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4"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4"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4"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4"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4"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9" customHeight="1" x14ac:dyDescent="0.15">
      <c r="A430" s="1007"/>
      <c r="B430" s="256"/>
      <c r="C430" s="253" t="s">
        <v>427</v>
      </c>
      <c r="D430" s="254"/>
      <c r="E430" s="242" t="s">
        <v>405</v>
      </c>
      <c r="F430" s="452"/>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573</v>
      </c>
      <c r="AV432" s="140"/>
      <c r="AW432" s="141" t="s">
        <v>181</v>
      </c>
      <c r="AX432" s="142"/>
    </row>
    <row r="433" spans="1:50" ht="23.25" customHeight="1" x14ac:dyDescent="0.15">
      <c r="A433" s="1007"/>
      <c r="B433" s="256"/>
      <c r="C433" s="255"/>
      <c r="D433" s="256"/>
      <c r="E433" s="170"/>
      <c r="F433" s="171"/>
      <c r="G433" s="235"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593</v>
      </c>
      <c r="AC433" s="137"/>
      <c r="AD433" s="137"/>
      <c r="AE433" s="119" t="s">
        <v>600</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572</v>
      </c>
      <c r="AJ434" s="120"/>
      <c r="AK434" s="120"/>
      <c r="AL434" s="120"/>
      <c r="AM434" s="119" t="s">
        <v>573</v>
      </c>
      <c r="AN434" s="120"/>
      <c r="AO434" s="120"/>
      <c r="AP434" s="121"/>
      <c r="AQ434" s="119" t="s">
        <v>572</v>
      </c>
      <c r="AR434" s="120"/>
      <c r="AS434" s="120"/>
      <c r="AT434" s="121"/>
      <c r="AU434" s="120" t="s">
        <v>601</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572</v>
      </c>
      <c r="AJ435" s="120"/>
      <c r="AK435" s="120"/>
      <c r="AL435" s="120"/>
      <c r="AM435" s="119" t="s">
        <v>595</v>
      </c>
      <c r="AN435" s="120"/>
      <c r="AO435" s="120"/>
      <c r="AP435" s="121"/>
      <c r="AQ435" s="119" t="s">
        <v>577</v>
      </c>
      <c r="AR435" s="120"/>
      <c r="AS435" s="120"/>
      <c r="AT435" s="121"/>
      <c r="AU435" s="120" t="s">
        <v>577</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573</v>
      </c>
      <c r="AR457" s="140"/>
      <c r="AS457" s="141" t="s">
        <v>236</v>
      </c>
      <c r="AT457" s="176"/>
      <c r="AU457" s="140" t="s">
        <v>573</v>
      </c>
      <c r="AV457" s="140"/>
      <c r="AW457" s="141" t="s">
        <v>181</v>
      </c>
      <c r="AX457" s="142"/>
    </row>
    <row r="458" spans="1:50" ht="23.25" customHeight="1" x14ac:dyDescent="0.15">
      <c r="A458" s="1007"/>
      <c r="B458" s="256"/>
      <c r="C458" s="255"/>
      <c r="D458" s="256"/>
      <c r="E458" s="170"/>
      <c r="F458" s="171"/>
      <c r="G458" s="235" t="s">
        <v>573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593</v>
      </c>
      <c r="AC458" s="137"/>
      <c r="AD458" s="137"/>
      <c r="AE458" s="119" t="s">
        <v>573</v>
      </c>
      <c r="AF458" s="120"/>
      <c r="AG458" s="120"/>
      <c r="AH458" s="120"/>
      <c r="AI458" s="119" t="s">
        <v>572</v>
      </c>
      <c r="AJ458" s="120"/>
      <c r="AK458" s="120"/>
      <c r="AL458" s="120"/>
      <c r="AM458" s="119" t="s">
        <v>573</v>
      </c>
      <c r="AN458" s="120"/>
      <c r="AO458" s="120"/>
      <c r="AP458" s="121"/>
      <c r="AQ458" s="119" t="s">
        <v>573</v>
      </c>
      <c r="AR458" s="120"/>
      <c r="AS458" s="120"/>
      <c r="AT458" s="121"/>
      <c r="AU458" s="120" t="s">
        <v>573</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573</v>
      </c>
      <c r="AF459" s="120"/>
      <c r="AG459" s="120"/>
      <c r="AH459" s="121"/>
      <c r="AI459" s="119" t="s">
        <v>573</v>
      </c>
      <c r="AJ459" s="120"/>
      <c r="AK459" s="120"/>
      <c r="AL459" s="120"/>
      <c r="AM459" s="119" t="s">
        <v>573</v>
      </c>
      <c r="AN459" s="120"/>
      <c r="AO459" s="120"/>
      <c r="AP459" s="121"/>
      <c r="AQ459" s="119" t="s">
        <v>572</v>
      </c>
      <c r="AR459" s="120"/>
      <c r="AS459" s="120"/>
      <c r="AT459" s="121"/>
      <c r="AU459" s="120" t="s">
        <v>602</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595</v>
      </c>
      <c r="AF460" s="120"/>
      <c r="AG460" s="120"/>
      <c r="AH460" s="121"/>
      <c r="AI460" s="119" t="s">
        <v>573</v>
      </c>
      <c r="AJ460" s="120"/>
      <c r="AK460" s="120"/>
      <c r="AL460" s="120"/>
      <c r="AM460" s="119" t="s">
        <v>573</v>
      </c>
      <c r="AN460" s="120"/>
      <c r="AO460" s="120"/>
      <c r="AP460" s="121"/>
      <c r="AQ460" s="119" t="s">
        <v>595</v>
      </c>
      <c r="AR460" s="120"/>
      <c r="AS460" s="120"/>
      <c r="AT460" s="121"/>
      <c r="AU460" s="120" t="s">
        <v>573</v>
      </c>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603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9" hidden="1" customHeight="1" x14ac:dyDescent="0.15">
      <c r="A484" s="100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9" hidden="1" customHeight="1" x14ac:dyDescent="0.15">
      <c r="A538" s="100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9" hidden="1" customHeight="1" x14ac:dyDescent="0.15">
      <c r="A592" s="100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9" hidden="1" customHeight="1" x14ac:dyDescent="0.15">
      <c r="A646" s="100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4"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4" customHeight="1" x14ac:dyDescent="0.15">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8.1" customHeight="1" x14ac:dyDescent="0.15">
      <c r="A702" s="530" t="s">
        <v>140</v>
      </c>
      <c r="B702" s="531"/>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567</v>
      </c>
      <c r="AE702" s="908"/>
      <c r="AF702" s="908"/>
      <c r="AG702" s="897" t="s">
        <v>604</v>
      </c>
      <c r="AH702" s="898"/>
      <c r="AI702" s="898"/>
      <c r="AJ702" s="898"/>
      <c r="AK702" s="898"/>
      <c r="AL702" s="898"/>
      <c r="AM702" s="898"/>
      <c r="AN702" s="898"/>
      <c r="AO702" s="898"/>
      <c r="AP702" s="898"/>
      <c r="AQ702" s="898"/>
      <c r="AR702" s="898"/>
      <c r="AS702" s="898"/>
      <c r="AT702" s="898"/>
      <c r="AU702" s="898"/>
      <c r="AV702" s="898"/>
      <c r="AW702" s="898"/>
      <c r="AX702" s="899"/>
    </row>
    <row r="703" spans="1:50" ht="155.1"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567</v>
      </c>
      <c r="AE703" s="159"/>
      <c r="AF703" s="159"/>
      <c r="AG703" s="674" t="s">
        <v>605</v>
      </c>
      <c r="AH703" s="675"/>
      <c r="AI703" s="675"/>
      <c r="AJ703" s="675"/>
      <c r="AK703" s="675"/>
      <c r="AL703" s="675"/>
      <c r="AM703" s="675"/>
      <c r="AN703" s="675"/>
      <c r="AO703" s="675"/>
      <c r="AP703" s="675"/>
      <c r="AQ703" s="675"/>
      <c r="AR703" s="675"/>
      <c r="AS703" s="675"/>
      <c r="AT703" s="675"/>
      <c r="AU703" s="675"/>
      <c r="AV703" s="675"/>
      <c r="AW703" s="675"/>
      <c r="AX703" s="676"/>
    </row>
    <row r="704" spans="1:50" ht="76.150000000000006"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567</v>
      </c>
      <c r="AE704" s="587"/>
      <c r="AF704" s="587"/>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7.4" customHeight="1" x14ac:dyDescent="0.15">
      <c r="A705" s="628" t="s">
        <v>39</v>
      </c>
      <c r="B705" s="78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2" t="s">
        <v>567</v>
      </c>
      <c r="AE705" s="743"/>
      <c r="AF705" s="743"/>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2"/>
      <c r="C706" s="621"/>
      <c r="D706" s="622"/>
      <c r="E706" s="693" t="s">
        <v>386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5"/>
      <c r="B707" s="782"/>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4" t="s">
        <v>608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0.25" customHeight="1" x14ac:dyDescent="0.15">
      <c r="A708" s="665"/>
      <c r="B708" s="666"/>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7" t="s">
        <v>567</v>
      </c>
      <c r="AE708" s="678"/>
      <c r="AF708" s="678"/>
      <c r="AG708" s="527" t="s">
        <v>611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5"/>
      <c r="B709" s="666"/>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567</v>
      </c>
      <c r="AE709" s="159"/>
      <c r="AF709" s="159"/>
      <c r="AG709" s="674" t="s">
        <v>612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610</v>
      </c>
      <c r="AE710" s="159"/>
      <c r="AF710" s="159"/>
      <c r="AG710" s="674" t="s">
        <v>573</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567</v>
      </c>
      <c r="AE711" s="159"/>
      <c r="AF711" s="159"/>
      <c r="AG711" s="674" t="s">
        <v>613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610</v>
      </c>
      <c r="AE712" s="587"/>
      <c r="AF712" s="587"/>
      <c r="AG712" s="597" t="s">
        <v>573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74" t="s">
        <v>573</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4" t="s">
        <v>567</v>
      </c>
      <c r="AE714" s="595"/>
      <c r="AF714" s="596"/>
      <c r="AG714" s="699" t="s">
        <v>614</v>
      </c>
      <c r="AH714" s="700"/>
      <c r="AI714" s="700"/>
      <c r="AJ714" s="700"/>
      <c r="AK714" s="700"/>
      <c r="AL714" s="700"/>
      <c r="AM714" s="700"/>
      <c r="AN714" s="700"/>
      <c r="AO714" s="700"/>
      <c r="AP714" s="700"/>
      <c r="AQ714" s="700"/>
      <c r="AR714" s="700"/>
      <c r="AS714" s="700"/>
      <c r="AT714" s="700"/>
      <c r="AU714" s="700"/>
      <c r="AV714" s="700"/>
      <c r="AW714" s="700"/>
      <c r="AX714" s="701"/>
    </row>
    <row r="715" spans="1:50" ht="53.25"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567</v>
      </c>
      <c r="AE715" s="678"/>
      <c r="AF715" s="789"/>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53.25" customHeight="1" x14ac:dyDescent="0.15">
      <c r="A716" s="665"/>
      <c r="B716" s="666"/>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567</v>
      </c>
      <c r="AE716" s="771"/>
      <c r="AF716" s="771"/>
      <c r="AG716" s="674" t="s">
        <v>616</v>
      </c>
      <c r="AH716" s="675"/>
      <c r="AI716" s="675"/>
      <c r="AJ716" s="675"/>
      <c r="AK716" s="675"/>
      <c r="AL716" s="675"/>
      <c r="AM716" s="675"/>
      <c r="AN716" s="675"/>
      <c r="AO716" s="675"/>
      <c r="AP716" s="675"/>
      <c r="AQ716" s="675"/>
      <c r="AR716" s="675"/>
      <c r="AS716" s="675"/>
      <c r="AT716" s="675"/>
      <c r="AU716" s="675"/>
      <c r="AV716" s="675"/>
      <c r="AW716" s="675"/>
      <c r="AX716" s="676"/>
    </row>
    <row r="717" spans="1:50" ht="53.25" customHeight="1" x14ac:dyDescent="0.15">
      <c r="A717" s="665"/>
      <c r="B717" s="666"/>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567</v>
      </c>
      <c r="AE717" s="159"/>
      <c r="AF717" s="159"/>
      <c r="AG717" s="674" t="s">
        <v>617</v>
      </c>
      <c r="AH717" s="675"/>
      <c r="AI717" s="675"/>
      <c r="AJ717" s="675"/>
      <c r="AK717" s="675"/>
      <c r="AL717" s="675"/>
      <c r="AM717" s="675"/>
      <c r="AN717" s="675"/>
      <c r="AO717" s="675"/>
      <c r="AP717" s="675"/>
      <c r="AQ717" s="675"/>
      <c r="AR717" s="675"/>
      <c r="AS717" s="675"/>
      <c r="AT717" s="675"/>
      <c r="AU717" s="675"/>
      <c r="AV717" s="675"/>
      <c r="AW717" s="675"/>
      <c r="AX717" s="676"/>
    </row>
    <row r="718" spans="1:50" ht="66.95" customHeight="1" x14ac:dyDescent="0.15">
      <c r="A718" s="667"/>
      <c r="B718" s="66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567</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9"/>
      <c r="AD719" s="677" t="s">
        <v>610</v>
      </c>
      <c r="AE719" s="678"/>
      <c r="AF719" s="678"/>
      <c r="AG719" s="164" t="s">
        <v>573</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0"/>
      <c r="B720" s="661"/>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0"/>
      <c r="B721" s="661"/>
      <c r="C721" s="930"/>
      <c r="D721" s="931"/>
      <c r="E721" s="931"/>
      <c r="F721" s="932"/>
      <c r="G721" s="950"/>
      <c r="H721" s="951"/>
      <c r="I721" s="82" t="str">
        <f>IF(OR(G721="　", G721=""), "", "-")</f>
        <v/>
      </c>
      <c r="J721" s="929" t="s">
        <v>573</v>
      </c>
      <c r="K721" s="929"/>
      <c r="L721" s="82" t="str">
        <f>IF(M721="","","-")</f>
        <v/>
      </c>
      <c r="M721" s="83"/>
      <c r="N721" s="926" t="s">
        <v>593</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0"/>
      <c r="B722" s="661"/>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0"/>
      <c r="B723" s="661"/>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0"/>
      <c r="B724" s="661"/>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2"/>
      <c r="B725" s="663"/>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47" t="s">
        <v>53</v>
      </c>
      <c r="D726" s="582"/>
      <c r="E726" s="582"/>
      <c r="F726" s="583"/>
      <c r="G726" s="809" t="s">
        <v>619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0"/>
      <c r="B727" s="631"/>
      <c r="C727" s="705" t="s">
        <v>57</v>
      </c>
      <c r="D727" s="706"/>
      <c r="E727" s="706"/>
      <c r="F727" s="707"/>
      <c r="G727" s="807" t="s">
        <v>620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7" t="s">
        <v>669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138</v>
      </c>
      <c r="B731" s="626"/>
      <c r="C731" s="626"/>
      <c r="D731" s="626"/>
      <c r="E731" s="627"/>
      <c r="F731" s="690" t="s">
        <v>670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1" t="s">
        <v>138</v>
      </c>
      <c r="B733" s="762"/>
      <c r="C733" s="762"/>
      <c r="D733" s="762"/>
      <c r="E733" s="763"/>
      <c r="F733" s="778" t="s">
        <v>673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71.75" customHeight="1" thickBot="1" x14ac:dyDescent="0.2">
      <c r="A735" s="616" t="s">
        <v>621</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408</v>
      </c>
      <c r="B737" s="101"/>
      <c r="C737" s="101"/>
      <c r="D737" s="102"/>
      <c r="E737" s="103" t="s">
        <v>622</v>
      </c>
      <c r="F737" s="103"/>
      <c r="G737" s="103"/>
      <c r="H737" s="103"/>
      <c r="I737" s="103"/>
      <c r="J737" s="103"/>
      <c r="K737" s="103"/>
      <c r="L737" s="103"/>
      <c r="M737" s="103"/>
      <c r="N737" s="109" t="s">
        <v>403</v>
      </c>
      <c r="O737" s="109"/>
      <c r="P737" s="109"/>
      <c r="Q737" s="109"/>
      <c r="R737" s="103" t="s">
        <v>625</v>
      </c>
      <c r="S737" s="103"/>
      <c r="T737" s="103"/>
      <c r="U737" s="103"/>
      <c r="V737" s="103"/>
      <c r="W737" s="103"/>
      <c r="X737" s="103"/>
      <c r="Y737" s="103"/>
      <c r="Z737" s="103"/>
      <c r="AA737" s="109" t="s">
        <v>402</v>
      </c>
      <c r="AB737" s="109"/>
      <c r="AC737" s="109"/>
      <c r="AD737" s="109"/>
      <c r="AE737" s="103" t="s">
        <v>627</v>
      </c>
      <c r="AF737" s="103"/>
      <c r="AG737" s="103"/>
      <c r="AH737" s="103"/>
      <c r="AI737" s="103"/>
      <c r="AJ737" s="103"/>
      <c r="AK737" s="103"/>
      <c r="AL737" s="103"/>
      <c r="AM737" s="103"/>
      <c r="AN737" s="109" t="s">
        <v>401</v>
      </c>
      <c r="AO737" s="109"/>
      <c r="AP737" s="109"/>
      <c r="AQ737" s="109"/>
      <c r="AR737" s="110" t="s">
        <v>629</v>
      </c>
      <c r="AS737" s="111"/>
      <c r="AT737" s="111"/>
      <c r="AU737" s="111"/>
      <c r="AV737" s="111"/>
      <c r="AW737" s="111"/>
      <c r="AX737" s="112"/>
      <c r="AY737" s="88"/>
      <c r="AZ737" s="88"/>
    </row>
    <row r="738" spans="1:52" ht="24.75" customHeight="1" x14ac:dyDescent="0.15">
      <c r="A738" s="100" t="s">
        <v>400</v>
      </c>
      <c r="B738" s="101"/>
      <c r="C738" s="101"/>
      <c r="D738" s="102"/>
      <c r="E738" s="103" t="s">
        <v>623</v>
      </c>
      <c r="F738" s="103"/>
      <c r="G738" s="103"/>
      <c r="H738" s="103"/>
      <c r="I738" s="103"/>
      <c r="J738" s="103"/>
      <c r="K738" s="103"/>
      <c r="L738" s="103"/>
      <c r="M738" s="103"/>
      <c r="N738" s="109" t="s">
        <v>399</v>
      </c>
      <c r="O738" s="109"/>
      <c r="P738" s="109"/>
      <c r="Q738" s="109"/>
      <c r="R738" s="103" t="s">
        <v>626</v>
      </c>
      <c r="S738" s="103"/>
      <c r="T738" s="103"/>
      <c r="U738" s="103"/>
      <c r="V738" s="103"/>
      <c r="W738" s="103"/>
      <c r="X738" s="103"/>
      <c r="Y738" s="103"/>
      <c r="Z738" s="103"/>
      <c r="AA738" s="109" t="s">
        <v>398</v>
      </c>
      <c r="AB738" s="109"/>
      <c r="AC738" s="109"/>
      <c r="AD738" s="109"/>
      <c r="AE738" s="103" t="s">
        <v>628</v>
      </c>
      <c r="AF738" s="103"/>
      <c r="AG738" s="103"/>
      <c r="AH738" s="103"/>
      <c r="AI738" s="103"/>
      <c r="AJ738" s="103"/>
      <c r="AK738" s="103"/>
      <c r="AL738" s="103"/>
      <c r="AM738" s="103"/>
      <c r="AN738" s="109" t="s">
        <v>397</v>
      </c>
      <c r="AO738" s="109"/>
      <c r="AP738" s="109"/>
      <c r="AQ738" s="109"/>
      <c r="AR738" s="110" t="s">
        <v>630</v>
      </c>
      <c r="AS738" s="111"/>
      <c r="AT738" s="111"/>
      <c r="AU738" s="111"/>
      <c r="AV738" s="111"/>
      <c r="AW738" s="111"/>
      <c r="AX738" s="112"/>
    </row>
    <row r="739" spans="1:52" ht="24.75" customHeight="1" x14ac:dyDescent="0.15">
      <c r="A739" s="100" t="s">
        <v>396</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566</v>
      </c>
      <c r="F740" s="125"/>
      <c r="G740" s="125"/>
      <c r="H740" s="92" t="str">
        <f>IF(E740="", "", "(")</f>
        <v>(</v>
      </c>
      <c r="I740" s="125"/>
      <c r="J740" s="125"/>
      <c r="K740" s="92" t="str">
        <f>IF(OR(I740="　", I740=""), "", "-")</f>
        <v/>
      </c>
      <c r="L740" s="126">
        <v>129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9"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9"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9"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391</v>
      </c>
      <c r="B780" s="773"/>
      <c r="C780" s="773"/>
      <c r="D780" s="773"/>
      <c r="E780" s="773"/>
      <c r="F780" s="774"/>
      <c r="G780" s="443" t="s">
        <v>631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5"/>
      <c r="C781" s="775"/>
      <c r="D781" s="775"/>
      <c r="E781" s="775"/>
      <c r="F781" s="77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5"/>
      <c r="C782" s="775"/>
      <c r="D782" s="775"/>
      <c r="E782" s="775"/>
      <c r="F782" s="776"/>
      <c r="G782" s="453" t="s">
        <v>633</v>
      </c>
      <c r="H782" s="759"/>
      <c r="I782" s="759"/>
      <c r="J782" s="759"/>
      <c r="K782" s="760"/>
      <c r="L782" s="456" t="s">
        <v>635</v>
      </c>
      <c r="M782" s="588"/>
      <c r="N782" s="588"/>
      <c r="O782" s="588"/>
      <c r="P782" s="588"/>
      <c r="Q782" s="588"/>
      <c r="R782" s="588"/>
      <c r="S782" s="588"/>
      <c r="T782" s="588"/>
      <c r="U782" s="588"/>
      <c r="V782" s="588"/>
      <c r="W782" s="588"/>
      <c r="X782" s="589"/>
      <c r="Y782" s="459">
        <v>4.9000000000000004</v>
      </c>
      <c r="Z782" s="460"/>
      <c r="AA782" s="460"/>
      <c r="AB782" s="558"/>
      <c r="AC782" s="453" t="s">
        <v>633</v>
      </c>
      <c r="AD782" s="454"/>
      <c r="AE782" s="454"/>
      <c r="AF782" s="454"/>
      <c r="AG782" s="455"/>
      <c r="AH782" s="456" t="s">
        <v>644</v>
      </c>
      <c r="AI782" s="457"/>
      <c r="AJ782" s="457"/>
      <c r="AK782" s="457"/>
      <c r="AL782" s="457"/>
      <c r="AM782" s="457"/>
      <c r="AN782" s="457"/>
      <c r="AO782" s="457"/>
      <c r="AP782" s="457"/>
      <c r="AQ782" s="457"/>
      <c r="AR782" s="457"/>
      <c r="AS782" s="457"/>
      <c r="AT782" s="458"/>
      <c r="AU782" s="459">
        <v>19.2</v>
      </c>
      <c r="AV782" s="460"/>
      <c r="AW782" s="460"/>
      <c r="AX782" s="461"/>
    </row>
    <row r="783" spans="1:50" ht="24.75" customHeight="1" x14ac:dyDescent="0.15">
      <c r="A783" s="557"/>
      <c r="B783" s="775"/>
      <c r="C783" s="775"/>
      <c r="D783" s="775"/>
      <c r="E783" s="775"/>
      <c r="F783" s="776"/>
      <c r="G783" s="352" t="s">
        <v>636</v>
      </c>
      <c r="H783" s="619"/>
      <c r="I783" s="619"/>
      <c r="J783" s="619"/>
      <c r="K783" s="620"/>
      <c r="L783" s="405" t="s">
        <v>648</v>
      </c>
      <c r="M783" s="614"/>
      <c r="N783" s="614"/>
      <c r="O783" s="614"/>
      <c r="P783" s="614"/>
      <c r="Q783" s="614"/>
      <c r="R783" s="614"/>
      <c r="S783" s="614"/>
      <c r="T783" s="614"/>
      <c r="U783" s="614"/>
      <c r="V783" s="614"/>
      <c r="W783" s="614"/>
      <c r="X783" s="615"/>
      <c r="Y783" s="402">
        <v>1.3</v>
      </c>
      <c r="Z783" s="403"/>
      <c r="AA783" s="403"/>
      <c r="AB783" s="409"/>
      <c r="AC783" s="352" t="s">
        <v>636</v>
      </c>
      <c r="AD783" s="353"/>
      <c r="AE783" s="353"/>
      <c r="AF783" s="353"/>
      <c r="AG783" s="354"/>
      <c r="AH783" s="405" t="s">
        <v>647</v>
      </c>
      <c r="AI783" s="406"/>
      <c r="AJ783" s="406"/>
      <c r="AK783" s="406"/>
      <c r="AL783" s="406"/>
      <c r="AM783" s="406"/>
      <c r="AN783" s="406"/>
      <c r="AO783" s="406"/>
      <c r="AP783" s="406"/>
      <c r="AQ783" s="406"/>
      <c r="AR783" s="406"/>
      <c r="AS783" s="406"/>
      <c r="AT783" s="407"/>
      <c r="AU783" s="402">
        <v>7.8</v>
      </c>
      <c r="AV783" s="403"/>
      <c r="AW783" s="403"/>
      <c r="AX783" s="404"/>
    </row>
    <row r="784" spans="1:50" ht="24.75" customHeight="1" x14ac:dyDescent="0.15">
      <c r="A784" s="557"/>
      <c r="B784" s="775"/>
      <c r="C784" s="775"/>
      <c r="D784" s="775"/>
      <c r="E784" s="775"/>
      <c r="F784" s="776"/>
      <c r="G784" s="352" t="s">
        <v>637</v>
      </c>
      <c r="H784" s="619"/>
      <c r="I784" s="619"/>
      <c r="J784" s="619"/>
      <c r="K784" s="620"/>
      <c r="L784" s="405" t="s">
        <v>640</v>
      </c>
      <c r="M784" s="614"/>
      <c r="N784" s="614"/>
      <c r="O784" s="614"/>
      <c r="P784" s="614"/>
      <c r="Q784" s="614"/>
      <c r="R784" s="614"/>
      <c r="S784" s="614"/>
      <c r="T784" s="614"/>
      <c r="U784" s="614"/>
      <c r="V784" s="614"/>
      <c r="W784" s="614"/>
      <c r="X784" s="615"/>
      <c r="Y784" s="402">
        <v>0.2</v>
      </c>
      <c r="Z784" s="403"/>
      <c r="AA784" s="403"/>
      <c r="AB784" s="409"/>
      <c r="AC784" s="352" t="s">
        <v>649</v>
      </c>
      <c r="AD784" s="353"/>
      <c r="AE784" s="353"/>
      <c r="AF784" s="353"/>
      <c r="AG784" s="354"/>
      <c r="AH784" s="405" t="s">
        <v>650</v>
      </c>
      <c r="AI784" s="406"/>
      <c r="AJ784" s="406"/>
      <c r="AK784" s="406"/>
      <c r="AL784" s="406"/>
      <c r="AM784" s="406"/>
      <c r="AN784" s="406"/>
      <c r="AO784" s="406"/>
      <c r="AP784" s="406"/>
      <c r="AQ784" s="406"/>
      <c r="AR784" s="406"/>
      <c r="AS784" s="406"/>
      <c r="AT784" s="407"/>
      <c r="AU784" s="402">
        <v>5.7</v>
      </c>
      <c r="AV784" s="403"/>
      <c r="AW784" s="403"/>
      <c r="AX784" s="404"/>
    </row>
    <row r="785" spans="1:50" ht="24.75" customHeight="1" x14ac:dyDescent="0.15">
      <c r="A785" s="557"/>
      <c r="B785" s="775"/>
      <c r="C785" s="775"/>
      <c r="D785" s="775"/>
      <c r="E785" s="775"/>
      <c r="F785" s="776"/>
      <c r="G785" s="352" t="s">
        <v>638</v>
      </c>
      <c r="H785" s="619"/>
      <c r="I785" s="619"/>
      <c r="J785" s="619"/>
      <c r="K785" s="620"/>
      <c r="L785" s="405" t="s">
        <v>641</v>
      </c>
      <c r="M785" s="614"/>
      <c r="N785" s="614"/>
      <c r="O785" s="614"/>
      <c r="P785" s="614"/>
      <c r="Q785" s="614"/>
      <c r="R785" s="614"/>
      <c r="S785" s="614"/>
      <c r="T785" s="614"/>
      <c r="U785" s="614"/>
      <c r="V785" s="614"/>
      <c r="W785" s="614"/>
      <c r="X785" s="615"/>
      <c r="Y785" s="402">
        <v>0.1</v>
      </c>
      <c r="Z785" s="403"/>
      <c r="AA785" s="403"/>
      <c r="AB785" s="409"/>
      <c r="AC785" s="352" t="s">
        <v>651</v>
      </c>
      <c r="AD785" s="353"/>
      <c r="AE785" s="353"/>
      <c r="AF785" s="353"/>
      <c r="AG785" s="354"/>
      <c r="AH785" s="405" t="s">
        <v>652</v>
      </c>
      <c r="AI785" s="406"/>
      <c r="AJ785" s="406"/>
      <c r="AK785" s="406"/>
      <c r="AL785" s="406"/>
      <c r="AM785" s="406"/>
      <c r="AN785" s="406"/>
      <c r="AO785" s="406"/>
      <c r="AP785" s="406"/>
      <c r="AQ785" s="406"/>
      <c r="AR785" s="406"/>
      <c r="AS785" s="406"/>
      <c r="AT785" s="407"/>
      <c r="AU785" s="402">
        <v>4.0999999999999996</v>
      </c>
      <c r="AV785" s="403"/>
      <c r="AW785" s="403"/>
      <c r="AX785" s="404"/>
    </row>
    <row r="786" spans="1:50" ht="24.75" customHeight="1" x14ac:dyDescent="0.15">
      <c r="A786" s="557"/>
      <c r="B786" s="775"/>
      <c r="C786" s="775"/>
      <c r="D786" s="775"/>
      <c r="E786" s="775"/>
      <c r="F786" s="776"/>
      <c r="G786" s="352" t="s">
        <v>645</v>
      </c>
      <c r="H786" s="619"/>
      <c r="I786" s="619"/>
      <c r="J786" s="619"/>
      <c r="K786" s="620"/>
      <c r="L786" s="405" t="s">
        <v>642</v>
      </c>
      <c r="M786" s="614"/>
      <c r="N786" s="614"/>
      <c r="O786" s="614"/>
      <c r="P786" s="614"/>
      <c r="Q786" s="614"/>
      <c r="R786" s="614"/>
      <c r="S786" s="614"/>
      <c r="T786" s="614"/>
      <c r="U786" s="614"/>
      <c r="V786" s="614"/>
      <c r="W786" s="614"/>
      <c r="X786" s="615"/>
      <c r="Y786" s="402">
        <v>0.1</v>
      </c>
      <c r="Z786" s="403"/>
      <c r="AA786" s="403"/>
      <c r="AB786" s="409"/>
      <c r="AC786" s="352" t="s">
        <v>653</v>
      </c>
      <c r="AD786" s="353"/>
      <c r="AE786" s="353"/>
      <c r="AF786" s="353"/>
      <c r="AG786" s="354"/>
      <c r="AH786" s="405" t="s">
        <v>654</v>
      </c>
      <c r="AI786" s="406"/>
      <c r="AJ786" s="406"/>
      <c r="AK786" s="406"/>
      <c r="AL786" s="406"/>
      <c r="AM786" s="406"/>
      <c r="AN786" s="406"/>
      <c r="AO786" s="406"/>
      <c r="AP786" s="406"/>
      <c r="AQ786" s="406"/>
      <c r="AR786" s="406"/>
      <c r="AS786" s="406"/>
      <c r="AT786" s="407"/>
      <c r="AU786" s="402">
        <v>2</v>
      </c>
      <c r="AV786" s="403"/>
      <c r="AW786" s="403"/>
      <c r="AX786" s="404"/>
    </row>
    <row r="787" spans="1:50" ht="24.75" customHeight="1" x14ac:dyDescent="0.15">
      <c r="A787" s="557"/>
      <c r="B787" s="775"/>
      <c r="C787" s="775"/>
      <c r="D787" s="775"/>
      <c r="E787" s="775"/>
      <c r="F787" s="776"/>
      <c r="G787" s="352" t="s">
        <v>639</v>
      </c>
      <c r="H787" s="619"/>
      <c r="I787" s="619"/>
      <c r="J787" s="619"/>
      <c r="K787" s="620"/>
      <c r="L787" s="405" t="s">
        <v>643</v>
      </c>
      <c r="M787" s="614"/>
      <c r="N787" s="614"/>
      <c r="O787" s="614"/>
      <c r="P787" s="614"/>
      <c r="Q787" s="614"/>
      <c r="R787" s="614"/>
      <c r="S787" s="614"/>
      <c r="T787" s="614"/>
      <c r="U787" s="614"/>
      <c r="V787" s="614"/>
      <c r="W787" s="614"/>
      <c r="X787" s="615"/>
      <c r="Y787" s="402">
        <v>0.1</v>
      </c>
      <c r="Z787" s="403"/>
      <c r="AA787" s="403"/>
      <c r="AB787" s="409"/>
      <c r="AC787" s="352" t="s">
        <v>655</v>
      </c>
      <c r="AD787" s="353"/>
      <c r="AE787" s="353"/>
      <c r="AF787" s="353"/>
      <c r="AG787" s="354"/>
      <c r="AH787" s="405" t="s">
        <v>656</v>
      </c>
      <c r="AI787" s="406"/>
      <c r="AJ787" s="406"/>
      <c r="AK787" s="406"/>
      <c r="AL787" s="406"/>
      <c r="AM787" s="406"/>
      <c r="AN787" s="406"/>
      <c r="AO787" s="406"/>
      <c r="AP787" s="406"/>
      <c r="AQ787" s="406"/>
      <c r="AR787" s="406"/>
      <c r="AS787" s="406"/>
      <c r="AT787" s="407"/>
      <c r="AU787" s="402">
        <v>0.3</v>
      </c>
      <c r="AV787" s="403"/>
      <c r="AW787" s="403"/>
      <c r="AX787" s="404"/>
    </row>
    <row r="788" spans="1:50" ht="24.75" customHeight="1" x14ac:dyDescent="0.15">
      <c r="A788" s="557"/>
      <c r="B788" s="775"/>
      <c r="C788" s="775"/>
      <c r="D788" s="775"/>
      <c r="E788" s="775"/>
      <c r="F788" s="776"/>
      <c r="G788" s="352" t="s">
        <v>634</v>
      </c>
      <c r="H788" s="619"/>
      <c r="I788" s="619"/>
      <c r="J788" s="619"/>
      <c r="K788" s="620"/>
      <c r="L788" s="405" t="s">
        <v>646</v>
      </c>
      <c r="M788" s="614"/>
      <c r="N788" s="614"/>
      <c r="O788" s="614"/>
      <c r="P788" s="614"/>
      <c r="Q788" s="614"/>
      <c r="R788" s="614"/>
      <c r="S788" s="614"/>
      <c r="T788" s="614"/>
      <c r="U788" s="614"/>
      <c r="V788" s="614"/>
      <c r="W788" s="614"/>
      <c r="X788" s="615"/>
      <c r="Y788" s="402">
        <v>1.6</v>
      </c>
      <c r="Z788" s="403"/>
      <c r="AA788" s="403"/>
      <c r="AB788" s="409"/>
      <c r="AC788" s="352" t="s">
        <v>657</v>
      </c>
      <c r="AD788" s="353"/>
      <c r="AE788" s="353"/>
      <c r="AF788" s="353"/>
      <c r="AG788" s="354"/>
      <c r="AH788" s="405" t="s">
        <v>658</v>
      </c>
      <c r="AI788" s="406"/>
      <c r="AJ788" s="406"/>
      <c r="AK788" s="406"/>
      <c r="AL788" s="406"/>
      <c r="AM788" s="406"/>
      <c r="AN788" s="406"/>
      <c r="AO788" s="406"/>
      <c r="AP788" s="406"/>
      <c r="AQ788" s="406"/>
      <c r="AR788" s="406"/>
      <c r="AS788" s="406"/>
      <c r="AT788" s="407"/>
      <c r="AU788" s="402">
        <v>0.2</v>
      </c>
      <c r="AV788" s="403"/>
      <c r="AW788" s="403"/>
      <c r="AX788" s="404"/>
    </row>
    <row r="789" spans="1:50" ht="24.75" customHeight="1" x14ac:dyDescent="0.15">
      <c r="A789" s="557"/>
      <c r="B789" s="775"/>
      <c r="C789" s="775"/>
      <c r="D789" s="775"/>
      <c r="E789" s="775"/>
      <c r="F789" s="776"/>
      <c r="G789" s="352"/>
      <c r="H789" s="619"/>
      <c r="I789" s="619"/>
      <c r="J789" s="619"/>
      <c r="K789" s="620"/>
      <c r="L789" s="405"/>
      <c r="M789" s="614"/>
      <c r="N789" s="614"/>
      <c r="O789" s="614"/>
      <c r="P789" s="614"/>
      <c r="Q789" s="614"/>
      <c r="R789" s="614"/>
      <c r="S789" s="614"/>
      <c r="T789" s="614"/>
      <c r="U789" s="614"/>
      <c r="V789" s="614"/>
      <c r="W789" s="614"/>
      <c r="X789" s="615"/>
      <c r="Y789" s="402"/>
      <c r="Z789" s="403"/>
      <c r="AA789" s="403"/>
      <c r="AB789" s="409"/>
      <c r="AC789" s="352" t="s">
        <v>638</v>
      </c>
      <c r="AD789" s="353"/>
      <c r="AE789" s="353"/>
      <c r="AF789" s="353"/>
      <c r="AG789" s="354"/>
      <c r="AH789" s="405" t="s">
        <v>659</v>
      </c>
      <c r="AI789" s="406"/>
      <c r="AJ789" s="406"/>
      <c r="AK789" s="406"/>
      <c r="AL789" s="406"/>
      <c r="AM789" s="406"/>
      <c r="AN789" s="406"/>
      <c r="AO789" s="406"/>
      <c r="AP789" s="406"/>
      <c r="AQ789" s="406"/>
      <c r="AR789" s="406"/>
      <c r="AS789" s="406"/>
      <c r="AT789" s="407"/>
      <c r="AU789" s="402">
        <v>0.1</v>
      </c>
      <c r="AV789" s="403"/>
      <c r="AW789" s="403"/>
      <c r="AX789" s="404"/>
    </row>
    <row r="790" spans="1:50" ht="24.75" customHeight="1" x14ac:dyDescent="0.15">
      <c r="A790" s="557"/>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t="s">
        <v>634</v>
      </c>
      <c r="AD790" s="353"/>
      <c r="AE790" s="353"/>
      <c r="AF790" s="353"/>
      <c r="AG790" s="354"/>
      <c r="AH790" s="405" t="s">
        <v>646</v>
      </c>
      <c r="AI790" s="406"/>
      <c r="AJ790" s="406"/>
      <c r="AK790" s="406"/>
      <c r="AL790" s="406"/>
      <c r="AM790" s="406"/>
      <c r="AN790" s="406"/>
      <c r="AO790" s="406"/>
      <c r="AP790" s="406"/>
      <c r="AQ790" s="406"/>
      <c r="AR790" s="406"/>
      <c r="AS790" s="406"/>
      <c r="AT790" s="407"/>
      <c r="AU790" s="402">
        <v>10.4</v>
      </c>
      <c r="AV790" s="403"/>
      <c r="AW790" s="403"/>
      <c r="AX790" s="404"/>
    </row>
    <row r="791" spans="1:50" ht="24.75" customHeight="1" x14ac:dyDescent="0.15">
      <c r="A791" s="557"/>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8.2999999999999989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49.800000000000004</v>
      </c>
      <c r="AV792" s="419"/>
      <c r="AW792" s="419"/>
      <c r="AX792" s="421"/>
    </row>
    <row r="793" spans="1:50" ht="24.75" hidden="1" customHeight="1" x14ac:dyDescent="0.15">
      <c r="A793" s="557"/>
      <c r="B793" s="775"/>
      <c r="C793" s="775"/>
      <c r="D793" s="775"/>
      <c r="E793" s="775"/>
      <c r="F793" s="77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75"/>
      <c r="C794" s="775"/>
      <c r="D794" s="775"/>
      <c r="E794" s="775"/>
      <c r="F794" s="77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75"/>
      <c r="C795" s="775"/>
      <c r="D795" s="775"/>
      <c r="E795" s="775"/>
      <c r="F795" s="77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5"/>
      <c r="C806" s="775"/>
      <c r="D806" s="775"/>
      <c r="E806" s="775"/>
      <c r="F806" s="77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5"/>
      <c r="C807" s="775"/>
      <c r="D807" s="775"/>
      <c r="E807" s="775"/>
      <c r="F807" s="77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5"/>
      <c r="C808" s="775"/>
      <c r="D808" s="775"/>
      <c r="E808" s="775"/>
      <c r="F808" s="77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5"/>
      <c r="C819" s="775"/>
      <c r="D819" s="775"/>
      <c r="E819" s="775"/>
      <c r="F819" s="77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5"/>
      <c r="C820" s="775"/>
      <c r="D820" s="775"/>
      <c r="E820" s="775"/>
      <c r="F820" s="77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5"/>
      <c r="C821" s="775"/>
      <c r="D821" s="775"/>
      <c r="E821" s="775"/>
      <c r="F821" s="77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348</v>
      </c>
      <c r="AM832" s="969"/>
      <c r="AN832" s="96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4.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660</v>
      </c>
      <c r="D838" s="422"/>
      <c r="E838" s="422"/>
      <c r="F838" s="422"/>
      <c r="G838" s="422"/>
      <c r="H838" s="422"/>
      <c r="I838" s="422"/>
      <c r="J838" s="423">
        <v>8010001094438</v>
      </c>
      <c r="K838" s="424"/>
      <c r="L838" s="424"/>
      <c r="M838" s="424"/>
      <c r="N838" s="424"/>
      <c r="O838" s="424"/>
      <c r="P838" s="429" t="s">
        <v>661</v>
      </c>
      <c r="Q838" s="321"/>
      <c r="R838" s="321"/>
      <c r="S838" s="321"/>
      <c r="T838" s="321"/>
      <c r="U838" s="321"/>
      <c r="V838" s="321"/>
      <c r="W838" s="321"/>
      <c r="X838" s="321"/>
      <c r="Y838" s="322">
        <v>8.3000000000000007</v>
      </c>
      <c r="Z838" s="323"/>
      <c r="AA838" s="323"/>
      <c r="AB838" s="324"/>
      <c r="AC838" s="332" t="s">
        <v>378</v>
      </c>
      <c r="AD838" s="427"/>
      <c r="AE838" s="427"/>
      <c r="AF838" s="427"/>
      <c r="AG838" s="427"/>
      <c r="AH838" s="425">
        <v>1</v>
      </c>
      <c r="AI838" s="426"/>
      <c r="AJ838" s="426"/>
      <c r="AK838" s="426"/>
      <c r="AL838" s="329">
        <v>99.1</v>
      </c>
      <c r="AM838" s="330"/>
      <c r="AN838" s="330"/>
      <c r="AO838" s="331"/>
      <c r="AP838" s="325" t="s">
        <v>662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4.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663</v>
      </c>
      <c r="D871" s="422"/>
      <c r="E871" s="422"/>
      <c r="F871" s="422"/>
      <c r="G871" s="422"/>
      <c r="H871" s="422"/>
      <c r="I871" s="422"/>
      <c r="J871" s="423">
        <v>8021005009182</v>
      </c>
      <c r="K871" s="424"/>
      <c r="L871" s="424"/>
      <c r="M871" s="424"/>
      <c r="N871" s="424"/>
      <c r="O871" s="424"/>
      <c r="P871" s="429" t="s">
        <v>664</v>
      </c>
      <c r="Q871" s="321"/>
      <c r="R871" s="321"/>
      <c r="S871" s="321"/>
      <c r="T871" s="321"/>
      <c r="U871" s="321"/>
      <c r="V871" s="321"/>
      <c r="W871" s="321"/>
      <c r="X871" s="321"/>
      <c r="Y871" s="322">
        <v>49.8</v>
      </c>
      <c r="Z871" s="323"/>
      <c r="AA871" s="323"/>
      <c r="AB871" s="324"/>
      <c r="AC871" s="332" t="s">
        <v>378</v>
      </c>
      <c r="AD871" s="427"/>
      <c r="AE871" s="427"/>
      <c r="AF871" s="427"/>
      <c r="AG871" s="427"/>
      <c r="AH871" s="425">
        <v>1</v>
      </c>
      <c r="AI871" s="426"/>
      <c r="AJ871" s="426"/>
      <c r="AK871" s="426"/>
      <c r="AL871" s="329">
        <v>98.98</v>
      </c>
      <c r="AM871" s="330"/>
      <c r="AN871" s="330"/>
      <c r="AO871" s="331"/>
      <c r="AP871" s="325" t="s">
        <v>665</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3"/>
      <c r="E1102" s="281" t="s">
        <v>265</v>
      </c>
      <c r="F1102" s="903"/>
      <c r="G1102" s="903"/>
      <c r="H1102" s="903"/>
      <c r="I1102" s="903"/>
      <c r="J1102" s="281" t="s">
        <v>300</v>
      </c>
      <c r="K1102" s="281"/>
      <c r="L1102" s="281"/>
      <c r="M1102" s="281"/>
      <c r="N1102" s="281"/>
      <c r="O1102" s="281"/>
      <c r="P1102" s="348" t="s">
        <v>27</v>
      </c>
      <c r="Q1102" s="348"/>
      <c r="R1102" s="348"/>
      <c r="S1102" s="348"/>
      <c r="T1102" s="348"/>
      <c r="U1102" s="348"/>
      <c r="V1102" s="348"/>
      <c r="W1102" s="348"/>
      <c r="X1102" s="348"/>
      <c r="Y1102" s="281" t="s">
        <v>302</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1" t="s">
        <v>334</v>
      </c>
      <c r="AQ1102" s="431"/>
      <c r="AR1102" s="431"/>
      <c r="AS1102" s="431"/>
      <c r="AT1102" s="431"/>
      <c r="AU1102" s="431"/>
      <c r="AV1102" s="431"/>
      <c r="AW1102" s="431"/>
      <c r="AX1102" s="431"/>
    </row>
    <row r="1103" spans="1:50" ht="30" customHeight="1" x14ac:dyDescent="0.15">
      <c r="A1103" s="408">
        <v>1</v>
      </c>
      <c r="B1103" s="408">
        <v>1</v>
      </c>
      <c r="C1103" s="905"/>
      <c r="D1103" s="905"/>
      <c r="E1103" s="265" t="s">
        <v>665</v>
      </c>
      <c r="F1103" s="904"/>
      <c r="G1103" s="904"/>
      <c r="H1103" s="904"/>
      <c r="I1103" s="904"/>
      <c r="J1103" s="423" t="s">
        <v>667</v>
      </c>
      <c r="K1103" s="424"/>
      <c r="L1103" s="424"/>
      <c r="M1103" s="424"/>
      <c r="N1103" s="424"/>
      <c r="O1103" s="424"/>
      <c r="P1103" s="429" t="s">
        <v>666</v>
      </c>
      <c r="Q1103" s="321"/>
      <c r="R1103" s="321"/>
      <c r="S1103" s="321"/>
      <c r="T1103" s="321"/>
      <c r="U1103" s="321"/>
      <c r="V1103" s="321"/>
      <c r="W1103" s="321"/>
      <c r="X1103" s="321"/>
      <c r="Y1103" s="322" t="s">
        <v>667</v>
      </c>
      <c r="Z1103" s="323"/>
      <c r="AA1103" s="323"/>
      <c r="AB1103" s="324"/>
      <c r="AC1103" s="326"/>
      <c r="AD1103" s="326"/>
      <c r="AE1103" s="326"/>
      <c r="AF1103" s="326"/>
      <c r="AG1103" s="326"/>
      <c r="AH1103" s="327" t="s">
        <v>668</v>
      </c>
      <c r="AI1103" s="328"/>
      <c r="AJ1103" s="328"/>
      <c r="AK1103" s="328"/>
      <c r="AL1103" s="329" t="s">
        <v>667</v>
      </c>
      <c r="AM1103" s="330"/>
      <c r="AN1103" s="330"/>
      <c r="AO1103" s="331"/>
      <c r="AP1103" s="325" t="s">
        <v>668</v>
      </c>
      <c r="AQ1103" s="325"/>
      <c r="AR1103" s="325"/>
      <c r="AS1103" s="325"/>
      <c r="AT1103" s="325"/>
      <c r="AU1103" s="325"/>
      <c r="AV1103" s="325"/>
      <c r="AW1103" s="325"/>
      <c r="AX1103" s="325"/>
    </row>
    <row r="1104" spans="1:50" ht="30" hidden="1" customHeight="1" x14ac:dyDescent="0.15">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88 Y782 Y790:Y791">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2" max="49" man="1"/>
    <brk id="73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t="s">
        <v>567</v>
      </c>
      <c r="C20" s="13" t="str">
        <f t="shared" si="9"/>
        <v>知的財産</v>
      </c>
      <c r="D20" s="13" t="str">
        <f t="shared" si="8"/>
        <v>科学技術・イノベーション、知的財産</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科学技術・イノベーション、知的財産</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t="s">
        <v>567</v>
      </c>
      <c r="C22" s="13" t="str">
        <f t="shared" si="9"/>
        <v>ＯＤＡ</v>
      </c>
      <c r="D22" s="13" t="str">
        <f>IF(C22="",D21,IF(D21&lt;&gt;"",CONCATENATE(D21,"、",C22),C22))</f>
        <v>科学技術・イノベーション、知的財産、ＯＤＡ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科学技術・イノベーション、知的財産、ＯＤＡ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科学技術・イノベーション、知的財産、ＯＤＡ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科学技術・イノベーション、知的財産、ＯＤＡ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7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6" t="s">
        <v>146</v>
      </c>
      <c r="H2" s="791"/>
      <c r="I2" s="791"/>
      <c r="J2" s="791"/>
      <c r="K2" s="791"/>
      <c r="L2" s="791"/>
      <c r="M2" s="791"/>
      <c r="N2" s="791"/>
      <c r="O2" s="792"/>
      <c r="P2" s="790" t="s">
        <v>59</v>
      </c>
      <c r="Q2" s="791"/>
      <c r="R2" s="791"/>
      <c r="S2" s="791"/>
      <c r="T2" s="791"/>
      <c r="U2" s="791"/>
      <c r="V2" s="791"/>
      <c r="W2" s="791"/>
      <c r="X2" s="792"/>
      <c r="Y2" s="1016"/>
      <c r="Z2" s="416"/>
      <c r="AA2" s="417"/>
      <c r="AB2" s="1020" t="s">
        <v>11</v>
      </c>
      <c r="AC2" s="1021"/>
      <c r="AD2" s="1022"/>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7"/>
      <c r="Z3" s="1018"/>
      <c r="AA3" s="1019"/>
      <c r="AB3" s="1023"/>
      <c r="AC3" s="1024"/>
      <c r="AD3" s="102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6"/>
      <c r="I4" s="1026"/>
      <c r="J4" s="1026"/>
      <c r="K4" s="1026"/>
      <c r="L4" s="1026"/>
      <c r="M4" s="1026"/>
      <c r="N4" s="1026"/>
      <c r="O4" s="1027"/>
      <c r="P4" s="165"/>
      <c r="Q4" s="1034"/>
      <c r="R4" s="1034"/>
      <c r="S4" s="1034"/>
      <c r="T4" s="1034"/>
      <c r="U4" s="1034"/>
      <c r="V4" s="1034"/>
      <c r="W4" s="1034"/>
      <c r="X4" s="1035"/>
      <c r="Y4" s="1012" t="s">
        <v>12</v>
      </c>
      <c r="Z4" s="1013"/>
      <c r="AA4" s="1014"/>
      <c r="AB4" s="552"/>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7" t="s">
        <v>54</v>
      </c>
      <c r="Z5" s="1009"/>
      <c r="AA5" s="1010"/>
      <c r="AB5" s="523"/>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31"/>
      <c r="H6" s="1032"/>
      <c r="I6" s="1032"/>
      <c r="J6" s="1032"/>
      <c r="K6" s="1032"/>
      <c r="L6" s="1032"/>
      <c r="M6" s="1032"/>
      <c r="N6" s="1032"/>
      <c r="O6" s="1033"/>
      <c r="P6" s="1038"/>
      <c r="Q6" s="1038"/>
      <c r="R6" s="1038"/>
      <c r="S6" s="1038"/>
      <c r="T6" s="1038"/>
      <c r="U6" s="1038"/>
      <c r="V6" s="1038"/>
      <c r="W6" s="1038"/>
      <c r="X6" s="1039"/>
      <c r="Y6" s="1040" t="s">
        <v>13</v>
      </c>
      <c r="Z6" s="1009"/>
      <c r="AA6" s="1010"/>
      <c r="AB6" s="462"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9" t="s">
        <v>385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3" t="s">
        <v>353</v>
      </c>
      <c r="B9" s="514"/>
      <c r="C9" s="514"/>
      <c r="D9" s="514"/>
      <c r="E9" s="514"/>
      <c r="F9" s="515"/>
      <c r="G9" s="806" t="s">
        <v>146</v>
      </c>
      <c r="H9" s="791"/>
      <c r="I9" s="791"/>
      <c r="J9" s="791"/>
      <c r="K9" s="791"/>
      <c r="L9" s="791"/>
      <c r="M9" s="791"/>
      <c r="N9" s="791"/>
      <c r="O9" s="792"/>
      <c r="P9" s="790" t="s">
        <v>59</v>
      </c>
      <c r="Q9" s="791"/>
      <c r="R9" s="791"/>
      <c r="S9" s="791"/>
      <c r="T9" s="791"/>
      <c r="U9" s="791"/>
      <c r="V9" s="791"/>
      <c r="W9" s="791"/>
      <c r="X9" s="792"/>
      <c r="Y9" s="1016"/>
      <c r="Z9" s="416"/>
      <c r="AA9" s="417"/>
      <c r="AB9" s="1020" t="s">
        <v>11</v>
      </c>
      <c r="AC9" s="1021"/>
      <c r="AD9" s="1022"/>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2"/>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3"/>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2"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9" t="s">
        <v>385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3" t="s">
        <v>353</v>
      </c>
      <c r="B16" s="514"/>
      <c r="C16" s="514"/>
      <c r="D16" s="514"/>
      <c r="E16" s="514"/>
      <c r="F16" s="515"/>
      <c r="G16" s="806" t="s">
        <v>146</v>
      </c>
      <c r="H16" s="791"/>
      <c r="I16" s="791"/>
      <c r="J16" s="791"/>
      <c r="K16" s="791"/>
      <c r="L16" s="791"/>
      <c r="M16" s="791"/>
      <c r="N16" s="791"/>
      <c r="O16" s="792"/>
      <c r="P16" s="790" t="s">
        <v>59</v>
      </c>
      <c r="Q16" s="791"/>
      <c r="R16" s="791"/>
      <c r="S16" s="791"/>
      <c r="T16" s="791"/>
      <c r="U16" s="791"/>
      <c r="V16" s="791"/>
      <c r="W16" s="791"/>
      <c r="X16" s="792"/>
      <c r="Y16" s="1016"/>
      <c r="Z16" s="416"/>
      <c r="AA16" s="417"/>
      <c r="AB16" s="1020" t="s">
        <v>11</v>
      </c>
      <c r="AC16" s="1021"/>
      <c r="AD16" s="1022"/>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2"/>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3"/>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2"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9" t="s">
        <v>385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3" t="s">
        <v>353</v>
      </c>
      <c r="B23" s="514"/>
      <c r="C23" s="514"/>
      <c r="D23" s="514"/>
      <c r="E23" s="514"/>
      <c r="F23" s="515"/>
      <c r="G23" s="806" t="s">
        <v>146</v>
      </c>
      <c r="H23" s="791"/>
      <c r="I23" s="791"/>
      <c r="J23" s="791"/>
      <c r="K23" s="791"/>
      <c r="L23" s="791"/>
      <c r="M23" s="791"/>
      <c r="N23" s="791"/>
      <c r="O23" s="792"/>
      <c r="P23" s="790" t="s">
        <v>59</v>
      </c>
      <c r="Q23" s="791"/>
      <c r="R23" s="791"/>
      <c r="S23" s="791"/>
      <c r="T23" s="791"/>
      <c r="U23" s="791"/>
      <c r="V23" s="791"/>
      <c r="W23" s="791"/>
      <c r="X23" s="792"/>
      <c r="Y23" s="1016"/>
      <c r="Z23" s="416"/>
      <c r="AA23" s="417"/>
      <c r="AB23" s="1020" t="s">
        <v>11</v>
      </c>
      <c r="AC23" s="1021"/>
      <c r="AD23" s="1022"/>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2"/>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3"/>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2"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9" t="s">
        <v>385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3" t="s">
        <v>353</v>
      </c>
      <c r="B30" s="514"/>
      <c r="C30" s="514"/>
      <c r="D30" s="514"/>
      <c r="E30" s="514"/>
      <c r="F30" s="515"/>
      <c r="G30" s="806" t="s">
        <v>146</v>
      </c>
      <c r="H30" s="791"/>
      <c r="I30" s="791"/>
      <c r="J30" s="791"/>
      <c r="K30" s="791"/>
      <c r="L30" s="791"/>
      <c r="M30" s="791"/>
      <c r="N30" s="791"/>
      <c r="O30" s="792"/>
      <c r="P30" s="790" t="s">
        <v>59</v>
      </c>
      <c r="Q30" s="791"/>
      <c r="R30" s="791"/>
      <c r="S30" s="791"/>
      <c r="T30" s="791"/>
      <c r="U30" s="791"/>
      <c r="V30" s="791"/>
      <c r="W30" s="791"/>
      <c r="X30" s="792"/>
      <c r="Y30" s="1016"/>
      <c r="Z30" s="416"/>
      <c r="AA30" s="417"/>
      <c r="AB30" s="1020" t="s">
        <v>11</v>
      </c>
      <c r="AC30" s="1021"/>
      <c r="AD30" s="1022"/>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2"/>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3"/>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2"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9" t="s">
        <v>385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3" t="s">
        <v>353</v>
      </c>
      <c r="B37" s="514"/>
      <c r="C37" s="514"/>
      <c r="D37" s="514"/>
      <c r="E37" s="514"/>
      <c r="F37" s="515"/>
      <c r="G37" s="806" t="s">
        <v>146</v>
      </c>
      <c r="H37" s="791"/>
      <c r="I37" s="791"/>
      <c r="J37" s="791"/>
      <c r="K37" s="791"/>
      <c r="L37" s="791"/>
      <c r="M37" s="791"/>
      <c r="N37" s="791"/>
      <c r="O37" s="792"/>
      <c r="P37" s="790" t="s">
        <v>59</v>
      </c>
      <c r="Q37" s="791"/>
      <c r="R37" s="791"/>
      <c r="S37" s="791"/>
      <c r="T37" s="791"/>
      <c r="U37" s="791"/>
      <c r="V37" s="791"/>
      <c r="W37" s="791"/>
      <c r="X37" s="792"/>
      <c r="Y37" s="1016"/>
      <c r="Z37" s="416"/>
      <c r="AA37" s="417"/>
      <c r="AB37" s="1020" t="s">
        <v>11</v>
      </c>
      <c r="AC37" s="1021"/>
      <c r="AD37" s="1022"/>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2"/>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3"/>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2"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3" t="s">
        <v>353</v>
      </c>
      <c r="B44" s="514"/>
      <c r="C44" s="514"/>
      <c r="D44" s="514"/>
      <c r="E44" s="514"/>
      <c r="F44" s="515"/>
      <c r="G44" s="806" t="s">
        <v>146</v>
      </c>
      <c r="H44" s="791"/>
      <c r="I44" s="791"/>
      <c r="J44" s="791"/>
      <c r="K44" s="791"/>
      <c r="L44" s="791"/>
      <c r="M44" s="791"/>
      <c r="N44" s="791"/>
      <c r="O44" s="792"/>
      <c r="P44" s="790" t="s">
        <v>59</v>
      </c>
      <c r="Q44" s="791"/>
      <c r="R44" s="791"/>
      <c r="S44" s="791"/>
      <c r="T44" s="791"/>
      <c r="U44" s="791"/>
      <c r="V44" s="791"/>
      <c r="W44" s="791"/>
      <c r="X44" s="792"/>
      <c r="Y44" s="1016"/>
      <c r="Z44" s="416"/>
      <c r="AA44" s="417"/>
      <c r="AB44" s="1020" t="s">
        <v>11</v>
      </c>
      <c r="AC44" s="1021"/>
      <c r="AD44" s="1022"/>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2"/>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3"/>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2"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3" t="s">
        <v>353</v>
      </c>
      <c r="B51" s="514"/>
      <c r="C51" s="514"/>
      <c r="D51" s="514"/>
      <c r="E51" s="514"/>
      <c r="F51" s="515"/>
      <c r="G51" s="806" t="s">
        <v>146</v>
      </c>
      <c r="H51" s="791"/>
      <c r="I51" s="791"/>
      <c r="J51" s="791"/>
      <c r="K51" s="791"/>
      <c r="L51" s="791"/>
      <c r="M51" s="791"/>
      <c r="N51" s="791"/>
      <c r="O51" s="792"/>
      <c r="P51" s="790" t="s">
        <v>59</v>
      </c>
      <c r="Q51" s="791"/>
      <c r="R51" s="791"/>
      <c r="S51" s="791"/>
      <c r="T51" s="791"/>
      <c r="U51" s="791"/>
      <c r="V51" s="791"/>
      <c r="W51" s="791"/>
      <c r="X51" s="792"/>
      <c r="Y51" s="1016"/>
      <c r="Z51" s="416"/>
      <c r="AA51" s="417"/>
      <c r="AB51" s="372" t="s">
        <v>11</v>
      </c>
      <c r="AC51" s="1021"/>
      <c r="AD51" s="1022"/>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2"/>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3"/>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2"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3" t="s">
        <v>353</v>
      </c>
      <c r="B58" s="514"/>
      <c r="C58" s="514"/>
      <c r="D58" s="514"/>
      <c r="E58" s="514"/>
      <c r="F58" s="515"/>
      <c r="G58" s="806" t="s">
        <v>146</v>
      </c>
      <c r="H58" s="791"/>
      <c r="I58" s="791"/>
      <c r="J58" s="791"/>
      <c r="K58" s="791"/>
      <c r="L58" s="791"/>
      <c r="M58" s="791"/>
      <c r="N58" s="791"/>
      <c r="O58" s="792"/>
      <c r="P58" s="790" t="s">
        <v>59</v>
      </c>
      <c r="Q58" s="791"/>
      <c r="R58" s="791"/>
      <c r="S58" s="791"/>
      <c r="T58" s="791"/>
      <c r="U58" s="791"/>
      <c r="V58" s="791"/>
      <c r="W58" s="791"/>
      <c r="X58" s="792"/>
      <c r="Y58" s="1016"/>
      <c r="Z58" s="416"/>
      <c r="AA58" s="417"/>
      <c r="AB58" s="1020" t="s">
        <v>11</v>
      </c>
      <c r="AC58" s="1021"/>
      <c r="AD58" s="1022"/>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2"/>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3"/>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2"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3" t="s">
        <v>353</v>
      </c>
      <c r="B65" s="514"/>
      <c r="C65" s="514"/>
      <c r="D65" s="514"/>
      <c r="E65" s="514"/>
      <c r="F65" s="515"/>
      <c r="G65" s="806" t="s">
        <v>146</v>
      </c>
      <c r="H65" s="791"/>
      <c r="I65" s="791"/>
      <c r="J65" s="791"/>
      <c r="K65" s="791"/>
      <c r="L65" s="791"/>
      <c r="M65" s="791"/>
      <c r="N65" s="791"/>
      <c r="O65" s="792"/>
      <c r="P65" s="790" t="s">
        <v>59</v>
      </c>
      <c r="Q65" s="791"/>
      <c r="R65" s="791"/>
      <c r="S65" s="791"/>
      <c r="T65" s="791"/>
      <c r="U65" s="791"/>
      <c r="V65" s="791"/>
      <c r="W65" s="791"/>
      <c r="X65" s="792"/>
      <c r="Y65" s="1016"/>
      <c r="Z65" s="416"/>
      <c r="AA65" s="417"/>
      <c r="AB65" s="1020" t="s">
        <v>11</v>
      </c>
      <c r="AC65" s="1021"/>
      <c r="AD65" s="1022"/>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2"/>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3"/>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9" t="s">
        <v>385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75" style="35" customWidth="1"/>
    <col min="50" max="50" width="4.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75" style="35" customWidth="1"/>
    <col min="3" max="33" width="2.75" style="72" customWidth="1"/>
    <col min="34" max="37" width="3.375" style="72" customWidth="1"/>
    <col min="38" max="41" width="2.7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2020-05-26T07:02:54Z</cp:lastPrinted>
  <dcterms:created xsi:type="dcterms:W3CDTF">2012-03-13T00:50:25Z</dcterms:created>
  <dcterms:modified xsi:type="dcterms:W3CDTF">2020-10-02T08:13:42Z</dcterms:modified>
</cp:coreProperties>
</file>