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15360" windowHeight="415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M41" i="3" l="1"/>
  <c r="AI41" i="3"/>
  <c r="AE41" i="3"/>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<sst xmlns="http://schemas.openxmlformats.org/spreadsheetml/2006/main" count="2153" uniqueCount="576">
  <si>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</si>
  <si>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</si>
  <si>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</si>
  <si>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</si>
  <si>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</si>
  <si>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</si>
  <si>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</si>
  <si>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</si>
  <si>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</si>
  <si>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</si>
  <si>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</si>
  <si>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</si>
  <si>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</si>
  <si>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</si>
  <si>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</si>
  <si>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</si>
  <si>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</si>
  <si>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</si>
  <si>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</si>
  <si>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</si>
  <si>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</si>
  <si>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</si>
  <si>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</si>
  <si>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</si>
  <si>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</si>
  <si>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</si>
  <si>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</si>
  <si>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</si>
  <si>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</si>
  <si>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</si>
  <si>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</si>
  <si>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</si>
  <si>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</si>
  <si>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</si>
  <si>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</si>
  <si>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</si>
  <si>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</si>
  <si>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</si>
  <si>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</si>
  <si>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</si>
  <si>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</si>
  <si>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</si>
  <si>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</si>
  <si>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</si>
  <si>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</si>
  <si>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</si>
  <si>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</si>
  <si>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</si>
  <si>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</si>
  <si>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</si>
  <si>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</si>
  <si>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</si>
  <si>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</si>
  <si>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</si>
  <si>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</si>
  <si>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</si>
  <si>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</si>
  <si>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</si>
  <si>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</si>
  <si>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</si>
  <si>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</si>
  <si>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</si>
  <si>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</si>
  <si>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</si>
  <si>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</si>
  <si>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</si>
  <si>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</si>
  <si>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</si>
  <si>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</si>
  <si>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</si>
  <si>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</si>
  <si>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</si>
  <si>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</si>
  <si>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</si>
  <si>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</si>
  <si>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</si>
  <si>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</si>
  <si>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</si>
  <si>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</si>
  <si>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</si>
  <si>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</si>
  <si>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</si>
  <si>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</si>
  <si>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</si>
  <si>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</si>
  <si>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</si>
  <si>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</si>
  <si>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</si>
  <si>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</si>
  <si>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</si>
  <si>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</si>
  <si>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</si>
  <si>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</si>
  <si>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</si>
  <si>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</si>
  <si>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</si>
  <si>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</si>
  <si>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</si>
  <si>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</si>
  <si>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</si>
  <si>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</si>
  <si>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</si>
  <si>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</si>
  <si>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</si>
  <si>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</si>
  <si>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</si>
  <si>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</si>
  <si>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</si>
  <si>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</si>
  <si>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</si>
  <si>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</si>
  <si>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</si>
  <si>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</si>
  <si>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</si>
  <si>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</si>
  <si>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</si>
  <si>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</si>
  <si>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</si>
  <si>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</si>
  <si>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</si>
  <si>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</si>
  <si>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</si>
  <si>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</si>
  <si>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</si>
  <si>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</si>
  <si>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</si>
  <si>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</si>
  <si>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</si>
  <si>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</si>
  <si>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</si>
  <si>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</si>
  <si>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</si>
  <si>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</si>
  <si>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</si>
  <si>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</si>
  <si>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</si>
  <si>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</si>
  <si>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</si>
  <si>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</si>
  <si>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</si>
  <si>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</si>
  <si>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</si>
  <si>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</si>
  <si>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</si>
  <si>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</si>
  <si>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</si>
  <si>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</si>
  <si>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</si>
  <si>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</si>
  <si>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</si>
  <si>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</si>
  <si>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</si>
  <si>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</si>
  <si>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</si>
  <si>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</si>
  <si>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</si>
  <si>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</si>
  <si>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</si>
  <si>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</si>
  <si>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</si>
  <si>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</si>
  <si>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</si>
  <si>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</si>
  <si>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</si>
  <si>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</si>
  <si>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</si>
  <si>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</si>
  <si>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</si>
  <si>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</si>
  <si>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</si>
  <si>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</si>
  <si>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</si>
  <si>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</si>
  <si>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</si>
  <si>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</si>
  <si>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</si>
  <si>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</si>
  <si>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</si>
  <si>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</si>
  <si>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</si>
  <si>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</si>
  <si>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</si>
  <si>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</si>
  <si>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</si>
  <si>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</si>
  <si>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</si>
  <si>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</si>
  <si>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</si>
  <si>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</si>
  <si>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</si>
  <si>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</si>
  <si>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</si>
  <si>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</si>
  <si>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</si>
  <si>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</si>
  <si>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</si>
  <si>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</si>
  <si>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</si>
  <si>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</si>
  <si>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</si>
  <si>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</si>
  <si>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</si>
  <si>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</si>
  <si>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</si>
  <si>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</si>
  <si>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</si>
  <si>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</si>
  <si>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</si>
  <si>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</si>
  <si>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</si>
  <si>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</si>
  <si>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</si>
  <si>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</si>
  <si>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</si>
  <si>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</si>
  <si>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</si>
  <si>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</si>
  <si>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</si>
  <si>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</si>
  <si>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</si>
  <si>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</si>
  <si>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</si>
  <si>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</si>
  <si>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</si>
  <si>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</si>
  <si>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</si>
  <si>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</si>
  <si>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</si>
  <si>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</si>
  <si>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</si>
  <si>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</si>
  <si>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</si>
  <si>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</si>
  <si>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</si>
  <si>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</si>
  <si>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</si>
  <si>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</si>
  <si>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</si>
  <si>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</si>
  <si>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</si>
  <si>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</si>
  <si>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</si>
  <si>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</si>
  <si>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</si>
  <si>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</si>
  <si>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</si>
  <si>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</si>
  <si>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</si>
  <si>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</si>
  <si>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</si>
  <si>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</si>
  <si>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</si>
  <si>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</si>
  <si>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</si>
  <si>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</si>
  <si>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</si>
  <si>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</si>
  <si>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</si>
  <si>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</si>
  <si>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</si>
  <si>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</si>
  <si>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</si>
  <si>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</si>
  <si>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</si>
  <si>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</si>
  <si>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</si>
  <si>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</si>
  <si>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</si>
  <si>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</si>
  <si>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</si>
  <si>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</si>
  <si>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</si>
  <si>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</si>
  <si>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</si>
  <si>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</si>
  <si>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</si>
  <si>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</si>
  <si>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</si>
  <si>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</si>
  <si>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</si>
  <si>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</si>
  <si>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</si>
  <si>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</si>
  <si>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</si>
  <si>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</si>
  <si>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</si>
  <si>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</si>
  <si>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</si>
  <si>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</si>
  <si>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</si>
  <si>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</si>
  <si>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</si>
  <si>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</si>
  <si>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</si>
  <si>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</si>
  <si>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</si>
  <si>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</si>
  <si>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</si>
  <si>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</si>
  <si>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</si>
  <si>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</si>
  <si>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</si>
  <si>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</si>
  <si>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</si>
  <si>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</si>
  <si>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</si>
  <si>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</si>
  <si>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</si>
  <si>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</si>
  <si>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</si>
  <si>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</si>
  <si>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</si>
  <si>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</si>
  <si>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</si>
  <si>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</si>
  <si>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</si>
  <si>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</si>
  <si>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</si>
  <si>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</si>
  <si>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</si>
  <si>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</si>
  <si>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</si>
  <si>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</si>
  <si>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</si>
  <si>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</si>
  <si>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</si>
  <si>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</si>
  <si>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</si>
  <si>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</si>
  <si>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</si>
  <si>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</si>
  <si>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</si>
  <si>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</si>
  <si>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</si>
  <si>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</si>
  <si>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</si>
  <si>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</si>
  <si>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</si>
  <si>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</si>
  <si>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</si>
  <si>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</si>
  <si>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</si>
  <si>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</si>
  <si>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</si>
  <si>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</si>
  <si>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</si>
  <si>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</si>
  <si>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</si>
  <si>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</si>
  <si>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</si>
  <si>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</si>
  <si>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</si>
  <si>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</si>
  <si>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</si>
  <si>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</si>
  <si>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</si>
  <si>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</si>
  <si>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</si>
  <si>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</si>
  <si>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</si>
  <si>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</si>
  <si>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</si>
  <si>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</si>
  <si>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</si>
  <si>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</si>
  <si>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</si>
  <si>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</si>
  <si>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</si>
  <si>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</si>
  <si>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</si>
  <si>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</si>
  <si>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</si>
  <si>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</si>
  <si>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</si>
  <si>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</si>
  <si>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</si>
  <si>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</si>
  <si>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</si>
  <si>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</si>
  <si>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</si>
  <si>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</si>
  <si>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</si>
  <si>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</si>
  <si>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</si>
  <si>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</si>
  <si>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</si>
  <si>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</si>
  <si>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</si>
  <si>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</si>
  <si>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</si>
  <si>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</si>
  <si>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</si>
  <si>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</si>
  <si>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</si>
  <si>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</si>
  <si>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</si>
  <si>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</si>
  <si>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</si>
  <si>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</si>
  <si>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</si>
  <si>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</si>
  <si>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</si>
  <si>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</si>
  <si>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</si>
  <si>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</si>
  <si>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</si>
  <si>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</si>
  <si>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</si>
  <si>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</si>
  <si>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</si>
  <si>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</si>
  <si>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</si>
  <si>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</si>
  <si>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</si>
  <si>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</si>
  <si>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</si>
  <si>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</si>
  <si>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</si>
  <si>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</si>
  <si>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</si>
  <si>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</si>
  <si>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</si>
  <si>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</si>
  <si>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</si>
  <si>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</si>
  <si>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</si>
  <si>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</si>
  <si>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</si>
  <si>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</si>
  <si>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</si>
  <si>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</si>
  <si>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</si>
  <si>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</si>
  <si>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</si>
  <si>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</si>
  <si>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</si>
  <si>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</si>
  <si>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</si>
  <si>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</si>
  <si>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</si>
  <si>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</si>
  <si>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</si>
  <si>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</si>
  <si>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</si>
  <si>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</si>
  <si>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</si>
  <si>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</si>
  <si>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</si>
  <si>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</si>
  <si>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</si>
  <si>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</si>
  <si>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</si>
  <si>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</si>
  <si>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</si>
  <si>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</si>
  <si>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</si>
  <si>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</si>
  <si>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</si>
  <si>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</si>
  <si>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</si>
  <si>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</si>
  <si>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</si>
  <si>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</si>
  <si>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</si>
  <si>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</si>
  <si>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</si>
  <si>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</si>
  <si>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</si>
  <si>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</si>
  <si>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</si>
  <si>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</si>
  <si>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</si>
  <si>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</si>
  <si>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</si>
  <si>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</si>
  <si>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</si>
  <si>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</si>
  <si>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</si>
  <si>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</si>
  <si>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</si>
  <si>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</si>
  <si>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気候変動枠組条約拠出金</t>
    <rPh sb="0" eb="2">
      <t>キコウ</t>
    </rPh>
    <rPh sb="2" eb="4">
      <t>ヘンドウ</t>
    </rPh>
    <rPh sb="4" eb="6">
      <t>ワクグ</t>
    </rPh>
    <rPh sb="6" eb="8">
      <t>ジョウヤク</t>
    </rPh>
    <rPh sb="8" eb="10">
      <t>キョシュツ</t>
    </rPh>
    <rPh sb="10" eb="11">
      <t>キン</t>
    </rPh>
    <phoneticPr fontId="5"/>
  </si>
  <si>
    <t>環境省</t>
  </si>
  <si>
    <t>地球環境局</t>
    <rPh sb="0" eb="2">
      <t>チキュウ</t>
    </rPh>
    <rPh sb="2" eb="5">
      <t>カンキョウキョク</t>
    </rPh>
    <phoneticPr fontId="5"/>
  </si>
  <si>
    <t>参事官　辻原　浩
室  長　井上　和也</t>
    <phoneticPr fontId="5"/>
  </si>
  <si>
    <t>○</t>
  </si>
  <si>
    <t>地球温暖化対策の推進に関する法律第３条第６項</t>
    <phoneticPr fontId="5"/>
  </si>
  <si>
    <t>気候変動に関する国際連合枠組条約、京都議定書</t>
    <phoneticPr fontId="5"/>
  </si>
  <si>
    <t>気候変動枠組条約の締約国の一員として、条約の実施に貢献する。</t>
    <phoneticPr fontId="5"/>
  </si>
  <si>
    <t>国際的な気候変動対策の推進に寄与すべく、気候変動枠組条約の実施に係る費用のうち、環境省として重視する項目に対して拠出を行う。例えば、国際的な透明性の確保や途上国における適応の取組の推進及び適応における分野横断的な支援に関する国連気候変動枠組条約（UNFCCC）のプログラムに対して拠出を行っている。</t>
    <rPh sb="109" eb="110">
      <t>カン</t>
    </rPh>
    <rPh sb="112" eb="114">
      <t>コクレン</t>
    </rPh>
    <rPh sb="114" eb="116">
      <t>キコウ</t>
    </rPh>
    <rPh sb="116" eb="118">
      <t>ヘンドウ</t>
    </rPh>
    <rPh sb="118" eb="120">
      <t>ワクグ</t>
    </rPh>
    <rPh sb="120" eb="122">
      <t>ジョウヤク</t>
    </rPh>
    <rPh sb="137" eb="138">
      <t>タイ</t>
    </rPh>
    <phoneticPr fontId="5"/>
  </si>
  <si>
    <t>経済協力開発機構等拠出金</t>
    <rPh sb="0" eb="2">
      <t>ケイザイ</t>
    </rPh>
    <rPh sb="2" eb="4">
      <t>キョウリョク</t>
    </rPh>
    <rPh sb="4" eb="6">
      <t>カイハツ</t>
    </rPh>
    <rPh sb="6" eb="8">
      <t>キコウ</t>
    </rPh>
    <rPh sb="8" eb="9">
      <t>トウ</t>
    </rPh>
    <rPh sb="9" eb="11">
      <t>キョシュツ</t>
    </rPh>
    <rPh sb="11" eb="12">
      <t>キン</t>
    </rPh>
    <phoneticPr fontId="5"/>
  </si>
  <si>
    <t>本事業を通じ、途上国における測定、報告、検証の実施を2023年までに50か国以上で実施されることを成果目標とする。</t>
    <phoneticPr fontId="5"/>
  </si>
  <si>
    <t>国数</t>
    <rPh sb="0" eb="1">
      <t>クニ</t>
    </rPh>
    <rPh sb="1" eb="2">
      <t>スウ</t>
    </rPh>
    <phoneticPr fontId="5"/>
  </si>
  <si>
    <t>2025年までに専門職以上の職員数に対する邦人職員数の割合を3.1%にする。</t>
    <phoneticPr fontId="5"/>
  </si>
  <si>
    <t>専門職以上の職員数に対する邦人職員数の割合</t>
    <phoneticPr fontId="5"/>
  </si>
  <si>
    <t>％</t>
    <phoneticPr fontId="5"/>
  </si>
  <si>
    <t>-</t>
  </si>
  <si>
    <t>-</t>
    <phoneticPr fontId="5"/>
  </si>
  <si>
    <t>-</t>
    <phoneticPr fontId="5"/>
  </si>
  <si>
    <t>-</t>
    <phoneticPr fontId="5"/>
  </si>
  <si>
    <t>日本再興戦略</t>
    <rPh sb="0" eb="2">
      <t>ニホン</t>
    </rPh>
    <rPh sb="2" eb="3">
      <t>サイ</t>
    </rPh>
    <rPh sb="4" eb="6">
      <t>センリャク</t>
    </rPh>
    <phoneticPr fontId="5"/>
  </si>
  <si>
    <t>2025年までに全体幹部数に対する邦人幹部数の割合を3.1%にする。</t>
    <phoneticPr fontId="5"/>
  </si>
  <si>
    <t>全体幹部数に対する邦人幹部数の割合</t>
    <phoneticPr fontId="5"/>
  </si>
  <si>
    <t>％</t>
    <phoneticPr fontId="5"/>
  </si>
  <si>
    <t>％</t>
    <phoneticPr fontId="5"/>
  </si>
  <si>
    <t>ー</t>
    <phoneticPr fontId="5"/>
  </si>
  <si>
    <t>日本再興戦略</t>
    <rPh sb="0" eb="2">
      <t>ニホン</t>
    </rPh>
    <phoneticPr fontId="5"/>
  </si>
  <si>
    <t>本事業は地球温暖化対策関係予算において【D.基盤的施策など】に分類されており、直接的に温室効果ガスの削減に資するものではないため、地球温暖化対策に係る横断的指標は設定できない。</t>
    <phoneticPr fontId="5"/>
  </si>
  <si>
    <t>-</t>
    <phoneticPr fontId="5"/>
  </si>
  <si>
    <t>-</t>
    <phoneticPr fontId="5"/>
  </si>
  <si>
    <t>-</t>
    <phoneticPr fontId="5"/>
  </si>
  <si>
    <t>本事業を通じて実施された審査員トレーニングプログラム(年1回の基礎コース)の参加者数</t>
    <phoneticPr fontId="5"/>
  </si>
  <si>
    <t>人</t>
    <rPh sb="0" eb="1">
      <t>ヒト</t>
    </rPh>
    <phoneticPr fontId="5"/>
  </si>
  <si>
    <t>途上国における測定、報告、検証（MRV)実施件数当たりのコスト</t>
    <rPh sb="0" eb="3">
      <t>トジョウコク</t>
    </rPh>
    <rPh sb="7" eb="9">
      <t>ソクテイ</t>
    </rPh>
    <rPh sb="10" eb="12">
      <t>ホウコク</t>
    </rPh>
    <rPh sb="13" eb="15">
      <t>ケンショウ</t>
    </rPh>
    <rPh sb="20" eb="22">
      <t>ジッシ</t>
    </rPh>
    <rPh sb="22" eb="24">
      <t>ケンスウ</t>
    </rPh>
    <rPh sb="24" eb="25">
      <t>ア</t>
    </rPh>
    <phoneticPr fontId="5"/>
  </si>
  <si>
    <t>百万円／件</t>
    <rPh sb="0" eb="2">
      <t>ヒャクマン</t>
    </rPh>
    <rPh sb="2" eb="3">
      <t>エン</t>
    </rPh>
    <rPh sb="4" eb="5">
      <t>ケン</t>
    </rPh>
    <phoneticPr fontId="5"/>
  </si>
  <si>
    <t>執行額/MRV実施件数</t>
    <rPh sb="0" eb="2">
      <t>シッコウ</t>
    </rPh>
    <rPh sb="2" eb="3">
      <t>ガク</t>
    </rPh>
    <rPh sb="7" eb="9">
      <t>ジッシ</t>
    </rPh>
    <rPh sb="9" eb="11">
      <t>ケンスウ</t>
    </rPh>
    <phoneticPr fontId="5"/>
  </si>
  <si>
    <t>１６０／１９</t>
    <phoneticPr fontId="5"/>
  </si>
  <si>
    <t>１６９／３７</t>
    <phoneticPr fontId="5"/>
  </si>
  <si>
    <t>1.　地球温暖化対策の推進</t>
    <rPh sb="3" eb="5">
      <t>チキュウ</t>
    </rPh>
    <rPh sb="5" eb="8">
      <t>オンダンカ</t>
    </rPh>
    <rPh sb="8" eb="10">
      <t>タイサク</t>
    </rPh>
    <rPh sb="11" eb="13">
      <t>スイシン</t>
    </rPh>
    <phoneticPr fontId="5"/>
  </si>
  <si>
    <t>パリ協定の実施に向けた貢献</t>
    <rPh sb="2" eb="4">
      <t>キョウテイ</t>
    </rPh>
    <rPh sb="5" eb="7">
      <t>ジッシ</t>
    </rPh>
    <rPh sb="8" eb="9">
      <t>ム</t>
    </rPh>
    <rPh sb="11" eb="13">
      <t>コウケン</t>
    </rPh>
    <phoneticPr fontId="5"/>
  </si>
  <si>
    <t>2023年度</t>
    <rPh sb="4" eb="6">
      <t>ネンド</t>
    </rPh>
    <phoneticPr fontId="5"/>
  </si>
  <si>
    <t>パリ協定が2016年に発効し、2018年12月に行われたCOP24において、同協定の詳細ルールが策定された。</t>
    <rPh sb="2" eb="4">
      <t>キョウテイ</t>
    </rPh>
    <rPh sb="9" eb="10">
      <t>ネン</t>
    </rPh>
    <rPh sb="11" eb="13">
      <t>ハッコウ</t>
    </rPh>
    <rPh sb="19" eb="20">
      <t>ネン</t>
    </rPh>
    <rPh sb="22" eb="23">
      <t>ガツ</t>
    </rPh>
    <rPh sb="24" eb="25">
      <t>オコナ</t>
    </rPh>
    <rPh sb="38" eb="39">
      <t>ドウ</t>
    </rPh>
    <rPh sb="39" eb="41">
      <t>キョウテイ</t>
    </rPh>
    <rPh sb="42" eb="44">
      <t>ショウサイ</t>
    </rPh>
    <rPh sb="48" eb="50">
      <t>サクテイ</t>
    </rPh>
    <phoneticPr fontId="5"/>
  </si>
  <si>
    <t>気候変動対策は長期的に国民生活に影響を及ぼすものであり、国民や社会のニーズが高い。</t>
    <phoneticPr fontId="5"/>
  </si>
  <si>
    <t>国際機関への拠出による貢献であり、国が一貫して対応すべきものである。</t>
    <phoneticPr fontId="5"/>
  </si>
  <si>
    <t>気候変動対策の重要分野に対し選択的に拠出することは、対策を促進する上で効果的である。</t>
    <phoneticPr fontId="5"/>
  </si>
  <si>
    <t>‐</t>
  </si>
  <si>
    <t>無</t>
  </si>
  <si>
    <t>単位当たりコストのみでは拠出金の効果を評価できないが、環境省が重視する分野の対策が促進されていることを踏まえ、対実績のコストは妥当である。</t>
    <phoneticPr fontId="5"/>
  </si>
  <si>
    <t>気候変動対策を牽引する立場として、8.3％の負担割合で拠出している。拠出金という性質上、受益者との負担関係を議論するのは難しいが、我が国で積極的に関与し活用している作業に対し、プログラムごとの金額分配を指定した上で拠出を行っており、我が国としてもメリットがある。</t>
    <phoneticPr fontId="5"/>
  </si>
  <si>
    <t>本件は支出先のプログラムを指定して任意に拠出するものであり、条約事務局に直接支払っているため合理的である。</t>
    <phoneticPr fontId="5"/>
  </si>
  <si>
    <t>環境省として、拠出することが必要かつ、拠出により効果的に実施されると判断したプログラムのみに限定して拠出を行っている。</t>
    <phoneticPr fontId="5"/>
  </si>
  <si>
    <t>-</t>
    <phoneticPr fontId="5"/>
  </si>
  <si>
    <t>条約事務局の予算は定期的に見直され、その都度支出先の再検討を行っている。</t>
    <phoneticPr fontId="5"/>
  </si>
  <si>
    <t>概ね成果目標に見合った成果実績であり、途上国における測定、報告、検証が着実に実施されている。</t>
    <phoneticPr fontId="5"/>
  </si>
  <si>
    <t>-</t>
    <phoneticPr fontId="5"/>
  </si>
  <si>
    <t>拠出金を活用して途上国での適応委員会や排出・取引量審査のための審査員トレーニングプログラムが実施されている。</t>
    <phoneticPr fontId="5"/>
  </si>
  <si>
    <t>排出・取引量審査のための審査員トレーニングプログラムの実施等が途上国における測定、報告、検証の実施に貢献している。</t>
    <phoneticPr fontId="5"/>
  </si>
  <si>
    <t>経済産業省</t>
  </si>
  <si>
    <t>外務省</t>
  </si>
  <si>
    <t>国連気候変動枠組条約拠出金</t>
    <rPh sb="0" eb="2">
      <t>コクレン</t>
    </rPh>
    <rPh sb="2" eb="4">
      <t>キコウ</t>
    </rPh>
    <rPh sb="4" eb="6">
      <t>ヘンドウ</t>
    </rPh>
    <rPh sb="6" eb="8">
      <t>ワクグ</t>
    </rPh>
    <rPh sb="8" eb="10">
      <t>ジョウヤク</t>
    </rPh>
    <rPh sb="10" eb="12">
      <t>キョシュツ</t>
    </rPh>
    <rPh sb="12" eb="13">
      <t>キン</t>
    </rPh>
    <phoneticPr fontId="5"/>
  </si>
  <si>
    <t>気候変動枠組条約（UNFCCC）拠出金（義務的拠出金）</t>
    <rPh sb="0" eb="2">
      <t>キコウ</t>
    </rPh>
    <rPh sb="2" eb="4">
      <t>ヘンドウ</t>
    </rPh>
    <rPh sb="4" eb="5">
      <t>ワク</t>
    </rPh>
    <rPh sb="5" eb="6">
      <t>グミ</t>
    </rPh>
    <rPh sb="6" eb="8">
      <t>ジョウヤク</t>
    </rPh>
    <rPh sb="16" eb="19">
      <t>キョシュツキン</t>
    </rPh>
    <rPh sb="20" eb="23">
      <t>ギムテキ</t>
    </rPh>
    <rPh sb="23" eb="26">
      <t>キョシュツキン</t>
    </rPh>
    <phoneticPr fontId="5"/>
  </si>
  <si>
    <t>気候変動枠組条約（京都議定書）拠出金（義務的拠出金）</t>
    <rPh sb="0" eb="2">
      <t>キコウ</t>
    </rPh>
    <rPh sb="2" eb="4">
      <t>ヘンドウ</t>
    </rPh>
    <rPh sb="4" eb="6">
      <t>ワクグ</t>
    </rPh>
    <rPh sb="6" eb="8">
      <t>ジョウヤク</t>
    </rPh>
    <rPh sb="9" eb="11">
      <t>キョウト</t>
    </rPh>
    <rPh sb="11" eb="14">
      <t>ギテイショ</t>
    </rPh>
    <rPh sb="15" eb="17">
      <t>キョシュツ</t>
    </rPh>
    <rPh sb="17" eb="18">
      <t>キン</t>
    </rPh>
    <rPh sb="19" eb="22">
      <t>ギムテキ</t>
    </rPh>
    <rPh sb="22" eb="25">
      <t>キョシュツキン</t>
    </rPh>
    <phoneticPr fontId="5"/>
  </si>
  <si>
    <t>外務省の事業では，UNFCCCおよび京都議定書の義務的拠出金の支払いを行っている。
経済産業省の事業では，当省の事業と折半して国際取引ログ（ITL）の運営に係る拠出金の支払いを行い，日本の事業者がクリーン開発メカニズム（CDM）に参加するための国別登録簿をITLに接続している。</t>
    <phoneticPr fontId="5"/>
  </si>
  <si>
    <t>拠出先のプログラム及び拠出額について毎年度検討を行い、環境省として、拠出することが必要かつ、拠出により効果的に実施されると判断したプログラムのみに限定して拠出を行っている。</t>
    <phoneticPr fontId="5"/>
  </si>
  <si>
    <t>拠出金の使途やプログラムの活動内容等を精査して、我が国の得る利益との関係における拠出額の妥当性を検討していく。</t>
    <phoneticPr fontId="5"/>
  </si>
  <si>
    <t>００１</t>
    <phoneticPr fontId="5"/>
  </si>
  <si>
    <t>００１</t>
    <phoneticPr fontId="5"/>
  </si>
  <si>
    <t>００１</t>
    <phoneticPr fontId="5"/>
  </si>
  <si>
    <t>０６５</t>
    <phoneticPr fontId="5"/>
  </si>
  <si>
    <t>０７０</t>
    <phoneticPr fontId="5"/>
  </si>
  <si>
    <t>００２</t>
    <phoneticPr fontId="5"/>
  </si>
  <si>
    <t>０６６</t>
    <phoneticPr fontId="5"/>
  </si>
  <si>
    <t>０８１</t>
    <phoneticPr fontId="5"/>
  </si>
  <si>
    <t>００７８</t>
    <phoneticPr fontId="5"/>
  </si>
  <si>
    <t>A.国連気候変動枠組条約事務局</t>
    <rPh sb="2" eb="4">
      <t>コクレン</t>
    </rPh>
    <rPh sb="4" eb="6">
      <t>キコウ</t>
    </rPh>
    <rPh sb="6" eb="8">
      <t>ヘンドウ</t>
    </rPh>
    <rPh sb="8" eb="9">
      <t>ワク</t>
    </rPh>
    <rPh sb="9" eb="10">
      <t>グミ</t>
    </rPh>
    <rPh sb="10" eb="12">
      <t>ジョウヤク</t>
    </rPh>
    <rPh sb="12" eb="15">
      <t>ジムキョク</t>
    </rPh>
    <phoneticPr fontId="5"/>
  </si>
  <si>
    <t>拠出金</t>
    <rPh sb="0" eb="2">
      <t>キョシュツ</t>
    </rPh>
    <rPh sb="2" eb="3">
      <t>キン</t>
    </rPh>
    <phoneticPr fontId="5"/>
  </si>
  <si>
    <t>国連気候変動枠組条約事務局</t>
    <rPh sb="0" eb="2">
      <t>コクレン</t>
    </rPh>
    <rPh sb="2" eb="4">
      <t>キコウ</t>
    </rPh>
    <rPh sb="4" eb="6">
      <t>ヘンドウ</t>
    </rPh>
    <rPh sb="6" eb="8">
      <t>ワクグ</t>
    </rPh>
    <rPh sb="8" eb="10">
      <t>ジョウヤク</t>
    </rPh>
    <rPh sb="10" eb="13">
      <t>ジムキョク</t>
    </rPh>
    <phoneticPr fontId="5"/>
  </si>
  <si>
    <t>国連気候変動枠組条約事務局への拠出金</t>
    <rPh sb="0" eb="2">
      <t>コクレン</t>
    </rPh>
    <rPh sb="2" eb="4">
      <t>キコウ</t>
    </rPh>
    <rPh sb="4" eb="6">
      <t>ヘンドウ</t>
    </rPh>
    <rPh sb="6" eb="8">
      <t>ワクグ</t>
    </rPh>
    <rPh sb="8" eb="10">
      <t>ジョウヤク</t>
    </rPh>
    <rPh sb="10" eb="13">
      <t>ジムキョク</t>
    </rPh>
    <rPh sb="15" eb="17">
      <t>キョシュツ</t>
    </rPh>
    <rPh sb="17" eb="18">
      <t>キン</t>
    </rPh>
    <phoneticPr fontId="5"/>
  </si>
  <si>
    <t>国際地球温暖化対策担当参事官室
地球温暖化対策課市場メカニズム室</t>
    <rPh sb="0" eb="2">
      <t>コクサイ</t>
    </rPh>
    <rPh sb="2" eb="4">
      <t>チキュウ</t>
    </rPh>
    <rPh sb="4" eb="7">
      <t>オンダンカ</t>
    </rPh>
    <rPh sb="7" eb="9">
      <t>タイサク</t>
    </rPh>
    <rPh sb="9" eb="11">
      <t>タントウ</t>
    </rPh>
    <rPh sb="11" eb="14">
      <t>サンジカン</t>
    </rPh>
    <rPh sb="14" eb="15">
      <t>シツ</t>
    </rPh>
    <rPh sb="16" eb="18">
      <t>チキュウ</t>
    </rPh>
    <rPh sb="18" eb="21">
      <t>オンダンカ</t>
    </rPh>
    <rPh sb="21" eb="23">
      <t>タイサク</t>
    </rPh>
    <rPh sb="23" eb="24">
      <t>カ</t>
    </rPh>
    <rPh sb="24" eb="26">
      <t>シジョウ</t>
    </rPh>
    <rPh sb="31" eb="32">
      <t>シツ</t>
    </rPh>
    <phoneticPr fontId="5"/>
  </si>
  <si>
    <t>-</t>
    <phoneticPr fontId="5"/>
  </si>
  <si>
    <t>国連気候変動枠組条約事務局への拠出金</t>
    <rPh sb="0" eb="2">
      <t>コクレン</t>
    </rPh>
    <rPh sb="2" eb="4">
      <t>キコウ</t>
    </rPh>
    <rPh sb="4" eb="6">
      <t>ヘンドウ</t>
    </rPh>
    <rPh sb="6" eb="8">
      <t>ワクグ</t>
    </rPh>
    <rPh sb="8" eb="10">
      <t>ジョウヤク</t>
    </rPh>
    <rPh sb="10" eb="13">
      <t>ジムキョク</t>
    </rPh>
    <rPh sb="15" eb="18">
      <t>キョシュツキン</t>
    </rPh>
    <phoneticPr fontId="5"/>
  </si>
  <si>
    <t>-</t>
    <phoneticPr fontId="5"/>
  </si>
  <si>
    <t>-</t>
    <phoneticPr fontId="5"/>
  </si>
  <si>
    <t>-</t>
    <phoneticPr fontId="5"/>
  </si>
  <si>
    <t>-</t>
    <phoneticPr fontId="5"/>
  </si>
  <si>
    <t>１７９／４２</t>
    <phoneticPr fontId="5"/>
  </si>
  <si>
    <t>○隔年報告書
気候変動枠組条約ウェブサイト：Submitted Biennial Update Reports (BURs) from Non-Annex I Parties http://unfccc.int/national_reports/non-annex_i_natcom/reporting_on_climate_change/items/8722.php
○技術審査報告書
気候変動枠組条約ウェブサイト：International consultation and analysis - Outcome Cycle1
https://unfccc.int/ICA-cycle1
気候変動枠組条約ウェブサイト：International consultation and analysis - Outcome Cycle2
https://unfccc.int/ICA-cycle2
気候変動枠組条約ウェブサイト：International consultation and analysis - Outcome cycle 3
https://unfccc.int/ICA-cycle3</t>
    <phoneticPr fontId="5"/>
  </si>
  <si>
    <t>本事業を通じ、途上国において測定、報告、検証が実施された件数の和（令和元年度は25カ国が隔年報告書を提出し、17カ国について技術審査報告書が出された。）</t>
    <rPh sb="33" eb="35">
      <t>レイワ</t>
    </rPh>
    <rPh sb="35" eb="36">
      <t>モト</t>
    </rPh>
    <phoneticPr fontId="5"/>
  </si>
  <si>
    <t>外部有識者の指摘を踏まえて、引き続き、日本として国際交渉における影響力や、リーダーシップの発揮できるよう努め、国際機関における幹部や職員に占める邦人についても目標達成するよう努めること。</t>
    <phoneticPr fontId="5"/>
  </si>
  <si>
    <t>気候変動問題の解決に国際的な責任を果たすうえで、拠出は必要な経費と考える。そのうえで、日本として国際交渉における影響力や、リーダーシップの発揮を強めてほしい。また、国際機関における幹部や職員に占める邦人も目標割合にはいずれも未達であり、この点も改善が望まれる。</t>
    <phoneticPr fontId="5"/>
  </si>
  <si>
    <t>引き続き、日本として国際交渉における影響力や、リーダーシップを発揮できるよう努める。また、外務省等の関係省庁と協力しながら、国際機関における幹部や職員に占める邦人割合についても目標達成するよう努める。</t>
    <rPh sb="45" eb="48">
      <t>ガイムショウ</t>
    </rPh>
    <rPh sb="48" eb="49">
      <t>トウ</t>
    </rPh>
    <rPh sb="50" eb="52">
      <t>カンケイ</t>
    </rPh>
    <rPh sb="52" eb="54">
      <t>ショウチョウ</t>
    </rPh>
    <rPh sb="55" eb="57">
      <t>キョウリョク</t>
    </rPh>
    <rPh sb="81" eb="83">
      <t>ワリアイ</t>
    </rPh>
    <phoneticPr fontId="5"/>
  </si>
  <si>
    <t>-</t>
    <phoneticPr fontId="5"/>
  </si>
  <si>
    <t>-</t>
    <phoneticPr fontId="5"/>
  </si>
  <si>
    <t>-</t>
    <phoneticPr fontId="5"/>
  </si>
  <si>
    <t>168/25</t>
    <phoneticPr fontId="5"/>
  </si>
  <si>
    <t>本事業を通じて、積極的に条約事務局の活動に貢献した結果、2015年末には2020年以降の気候変動対策の新たな国際枠組みである「パリ協定」が採択され、2016年11月に発効した。また同協定の詳細ルールが2018年12月に採択された。本事業は、条約事務局の活動を支えるものであり、引き続きパリ協定実施の基盤として重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</si>
</sst>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743</xdr:row>
      <xdr:rowOff>0</xdr:rowOff>
    </xdr:from>
    <xdr:to>
      <xdr:col>31</xdr:col>
      <xdr:colOff>12956</xdr:colOff>
      <xdr:row>755</xdr:row>
      <xdr:rowOff>133454</xdr:rowOff>
    </xdr:to>
    <xdr:grpSp>
      <xdr:nvGrpSpPr>
        <xdr:cNvPr id="9" name="グループ化 8"/>
        <xdr:cNvGrpSpPr/>
      </xdr:nvGrpSpPr>
      <xdr:grpSpPr>
        <a:xfrm>
          <a:off x="2370667" y="48310800"/>
          <a:ext cx="2891622" cy="4375254"/>
          <a:chOff x="2955059" y="48980911"/>
          <a:chExt cx="3153320" cy="4405272"/>
        </a:xfrm>
      </xdr:grpSpPr>
      <xdr:sp macro="" textlink="">
        <xdr:nvSpPr>
          <xdr:cNvPr id="10" name="大かっこ 9"/>
          <xdr:cNvSpPr/>
        </xdr:nvSpPr>
        <xdr:spPr>
          <a:xfrm>
            <a:off x="3321834" y="49719142"/>
            <a:ext cx="2426120" cy="83806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資金拠出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目的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気候変動枠組条約及び京都議定書の実施等のための取組の促進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1" name="直線矢印コネクタ 10"/>
          <xdr:cNvCxnSpPr/>
        </xdr:nvCxnSpPr>
        <xdr:spPr>
          <a:xfrm>
            <a:off x="4567926" y="50714089"/>
            <a:ext cx="5840" cy="499839"/>
          </a:xfrm>
          <a:prstGeom prst="straightConnector1">
            <a:avLst/>
          </a:prstGeom>
          <a:noFill/>
          <a:ln w="19050" cap="flat" cmpd="sng" algn="ctr">
            <a:solidFill>
              <a:sysClr val="windowText" lastClr="000000"/>
            </a:solidFill>
            <a:prstDash val="solid"/>
            <a:tailEnd type="arrow"/>
          </a:ln>
          <a:effectLst/>
        </xdr:spPr>
      </xdr:cxnSp>
      <xdr:sp macro="" textlink="">
        <xdr:nvSpPr>
          <xdr:cNvPr id="12" name="大かっこ 11"/>
          <xdr:cNvSpPr/>
        </xdr:nvSpPr>
        <xdr:spPr>
          <a:xfrm>
            <a:off x="2955059" y="52477282"/>
            <a:ext cx="3153320" cy="908901"/>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100"/>
              </a:lnSpc>
              <a:spcBef>
                <a:spcPts val="0"/>
              </a:spcBef>
              <a:spcAft>
                <a:spcPts val="0"/>
              </a:spcAft>
              <a:buClrTx/>
              <a:buSzTx/>
              <a:buFontTx/>
              <a:buNone/>
              <a:tabLst/>
              <a:defRPr/>
            </a:pPr>
            <a:r>
              <a:rPr lang="ja-JP" altLang="en-US" sz="1100">
                <a:effectLst/>
                <a:latin typeface="+mn-lt"/>
                <a:ea typeface="+mn-ea"/>
                <a:cs typeface="+mn-cs"/>
              </a:rPr>
              <a:t>途上国における</a:t>
            </a:r>
            <a:r>
              <a:rPr lang="en-US" altLang="ja-JP" sz="1100">
                <a:effectLst/>
                <a:latin typeface="+mn-lt"/>
                <a:ea typeface="+mn-ea"/>
                <a:cs typeface="+mn-cs"/>
              </a:rPr>
              <a:t>MRV</a:t>
            </a:r>
            <a:r>
              <a:rPr lang="ja-JP" altLang="ja-JP" sz="1100">
                <a:effectLst/>
                <a:latin typeface="+mn-lt"/>
                <a:ea typeface="+mn-ea"/>
                <a:cs typeface="+mn-cs"/>
              </a:rPr>
              <a:t>、適応等支援</a:t>
            </a:r>
            <a:r>
              <a:rPr lang="ja-JP" altLang="en-US" sz="1100">
                <a:effectLst/>
                <a:latin typeface="+mn-lt"/>
                <a:ea typeface="+mn-ea"/>
                <a:cs typeface="+mn-cs"/>
              </a:rPr>
              <a:t>プログラム</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ja-JP" sz="1100">
                <a:effectLst/>
                <a:latin typeface="+mn-lt"/>
                <a:ea typeface="+mn-ea"/>
                <a:cs typeface="+mn-cs"/>
              </a:rPr>
              <a:t>国際データ管理システム整備・運用</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3" name="正方形/長方形 12"/>
          <xdr:cNvSpPr/>
        </xdr:nvSpPr>
        <xdr:spPr>
          <a:xfrm>
            <a:off x="3325091" y="48980911"/>
            <a:ext cx="2401454" cy="61048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179</a:t>
            </a:r>
            <a:r>
              <a:rPr kumimoji="1" lang="ja-JP" altLang="en-US" sz="1100">
                <a:solidFill>
                  <a:sysClr val="windowText" lastClr="000000"/>
                </a:solidFill>
              </a:rPr>
              <a:t>百万円</a:t>
            </a:r>
          </a:p>
        </xdr:txBody>
      </xdr:sp>
      <xdr:sp macro="" textlink="">
        <xdr:nvSpPr>
          <xdr:cNvPr id="14" name="正方形/長方形 13"/>
          <xdr:cNvSpPr/>
        </xdr:nvSpPr>
        <xdr:spPr>
          <a:xfrm>
            <a:off x="3331815" y="51771789"/>
            <a:ext cx="2401454" cy="6104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国連気候変動枠組条約事務局</a:t>
            </a:r>
            <a:endParaRPr kumimoji="1" lang="en-US" altLang="ja-JP" sz="1100">
              <a:solidFill>
                <a:sysClr val="windowText" lastClr="000000"/>
              </a:solidFill>
            </a:endParaRPr>
          </a:p>
          <a:p>
            <a:pPr algn="ctr"/>
            <a:r>
              <a:rPr kumimoji="1" lang="en-US" altLang="ja-JP" sz="1100">
                <a:solidFill>
                  <a:sysClr val="windowText" lastClr="000000"/>
                </a:solidFill>
              </a:rPr>
              <a:t>179</a:t>
            </a:r>
            <a:r>
              <a:rPr kumimoji="1" lang="ja-JP" altLang="en-US" sz="1100">
                <a:solidFill>
                  <a:sysClr val="windowText" lastClr="000000"/>
                </a:solidFill>
              </a:rPr>
              <a:t>百万円</a:t>
            </a:r>
          </a:p>
        </xdr:txBody>
      </xdr:sp>
      <xdr:sp macro="" textlink="">
        <xdr:nvSpPr>
          <xdr:cNvPr id="15" name="テキスト ボックス 14"/>
          <xdr:cNvSpPr txBox="1"/>
        </xdr:nvSpPr>
        <xdr:spPr>
          <a:xfrm>
            <a:off x="4153646" y="51418362"/>
            <a:ext cx="831917" cy="2346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90" zoomScaleNormal="75" zoomScaleSheetLayoutView="90" zoomScalePageLayoutView="85" workbookViewId="0"/>
  </sheetViews>
  <sheetFormatPr defaultRowHeight="13.2" x14ac:dyDescent="0.2"/>
  <cols>
    <col min="1" max="49" width="2.44140625" customWidth="1"/>
    <col min="50" max="50" width="6.441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74</v>
      </c>
      <c r="AT2" s="204"/>
      <c r="AU2" s="204"/>
      <c r="AV2" s="42" t="str">
        <f>IF(AW2="", "", "-")</f>
        <v/>
      </c>
      <c r="AW2" s="387"/>
      <c r="AX2" s="387"/>
    </row>
    <row r="3" spans="1:50" ht="21" customHeight="1" thickBot="1" x14ac:dyDescent="0.25">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482</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435</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558</v>
      </c>
      <c r="AF5" s="707"/>
      <c r="AG5" s="707"/>
      <c r="AH5" s="707"/>
      <c r="AI5" s="707"/>
      <c r="AJ5" s="707"/>
      <c r="AK5" s="707"/>
      <c r="AL5" s="707"/>
      <c r="AM5" s="707"/>
      <c r="AN5" s="707"/>
      <c r="AO5" s="707"/>
      <c r="AP5" s="708"/>
      <c r="AQ5" s="709" t="s">
        <v>484</v>
      </c>
      <c r="AR5" s="710"/>
      <c r="AS5" s="710"/>
      <c r="AT5" s="710"/>
      <c r="AU5" s="710"/>
      <c r="AV5" s="710"/>
      <c r="AW5" s="710"/>
      <c r="AX5" s="711"/>
    </row>
    <row r="6" spans="1:50" ht="39"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8" customHeight="1" x14ac:dyDescent="0.2">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53.4" customHeight="1" x14ac:dyDescent="0.2">
      <c r="A8" s="816" t="s">
        <v>211</v>
      </c>
      <c r="B8" s="817"/>
      <c r="C8" s="817"/>
      <c r="D8" s="817"/>
      <c r="E8" s="817"/>
      <c r="F8" s="818"/>
      <c r="G8" s="211" t="str">
        <f>入力規則等!A27</f>
        <v>地球温暖化対策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8" customHeight="1" x14ac:dyDescent="0.2">
      <c r="A9" s="135" t="s">
        <v>23</v>
      </c>
      <c r="B9" s="136"/>
      <c r="C9" s="136"/>
      <c r="D9" s="136"/>
      <c r="E9" s="136"/>
      <c r="F9" s="136"/>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0.9" customHeight="1" x14ac:dyDescent="0.2">
      <c r="A10" s="729" t="s">
        <v>29</v>
      </c>
      <c r="B10" s="730"/>
      <c r="C10" s="730"/>
      <c r="D10" s="730"/>
      <c r="E10" s="730"/>
      <c r="F10" s="730"/>
      <c r="G10" s="662" t="s">
        <v>489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9" t="s">
        <v>5</v>
      </c>
      <c r="B11" s="730"/>
      <c r="C11" s="730"/>
      <c r="D11" s="730"/>
      <c r="E11" s="730"/>
      <c r="F11" s="738"/>
      <c r="G11" s="701" t="str">
        <f>入力規則等!P10</f>
        <v>その他</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160</v>
      </c>
      <c r="Q13" s="103"/>
      <c r="R13" s="103"/>
      <c r="S13" s="103"/>
      <c r="T13" s="103"/>
      <c r="U13" s="103"/>
      <c r="V13" s="104"/>
      <c r="W13" s="102">
        <v>169</v>
      </c>
      <c r="X13" s="103"/>
      <c r="Y13" s="103"/>
      <c r="Z13" s="103"/>
      <c r="AA13" s="103"/>
      <c r="AB13" s="103"/>
      <c r="AC13" s="104"/>
      <c r="AD13" s="102">
        <v>179</v>
      </c>
      <c r="AE13" s="103"/>
      <c r="AF13" s="103"/>
      <c r="AG13" s="103"/>
      <c r="AH13" s="103"/>
      <c r="AI13" s="103"/>
      <c r="AJ13" s="104"/>
      <c r="AK13" s="102">
        <v>168</v>
      </c>
      <c r="AL13" s="103"/>
      <c r="AM13" s="103"/>
      <c r="AN13" s="103"/>
      <c r="AO13" s="103"/>
      <c r="AP13" s="103"/>
      <c r="AQ13" s="104"/>
      <c r="AR13" s="99">
        <v>168</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c r="Q14" s="103"/>
      <c r="R14" s="103"/>
      <c r="S14" s="103"/>
      <c r="T14" s="103"/>
      <c r="U14" s="103"/>
      <c r="V14" s="104"/>
      <c r="W14" s="102"/>
      <c r="X14" s="103"/>
      <c r="Y14" s="103"/>
      <c r="Z14" s="103"/>
      <c r="AA14" s="103"/>
      <c r="AB14" s="103"/>
      <c r="AC14" s="104"/>
      <c r="AD14" s="102"/>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c r="Q15" s="103"/>
      <c r="R15" s="103"/>
      <c r="S15" s="103"/>
      <c r="T15" s="103"/>
      <c r="U15" s="103"/>
      <c r="V15" s="104"/>
      <c r="W15" s="102"/>
      <c r="X15" s="103"/>
      <c r="Y15" s="103"/>
      <c r="Z15" s="103"/>
      <c r="AA15" s="103"/>
      <c r="AB15" s="103"/>
      <c r="AC15" s="104"/>
      <c r="AD15" s="102"/>
      <c r="AE15" s="103"/>
      <c r="AF15" s="103"/>
      <c r="AG15" s="103"/>
      <c r="AH15" s="103"/>
      <c r="AI15" s="103"/>
      <c r="AJ15" s="104"/>
      <c r="AK15" s="102"/>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c r="Q16" s="103"/>
      <c r="R16" s="103"/>
      <c r="S16" s="103"/>
      <c r="T16" s="103"/>
      <c r="U16" s="103"/>
      <c r="V16" s="104"/>
      <c r="W16" s="102"/>
      <c r="X16" s="103"/>
      <c r="Y16" s="103"/>
      <c r="Z16" s="103"/>
      <c r="AA16" s="103"/>
      <c r="AB16" s="103"/>
      <c r="AC16" s="104"/>
      <c r="AD16" s="102"/>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c r="Q17" s="103"/>
      <c r="R17" s="103"/>
      <c r="S17" s="103"/>
      <c r="T17" s="103"/>
      <c r="U17" s="103"/>
      <c r="V17" s="104"/>
      <c r="W17" s="102"/>
      <c r="X17" s="103"/>
      <c r="Y17" s="103"/>
      <c r="Z17" s="103"/>
      <c r="AA17" s="103"/>
      <c r="AB17" s="103"/>
      <c r="AC17" s="104"/>
      <c r="AD17" s="102"/>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160</v>
      </c>
      <c r="Q18" s="109"/>
      <c r="R18" s="109"/>
      <c r="S18" s="109"/>
      <c r="T18" s="109"/>
      <c r="U18" s="109"/>
      <c r="V18" s="110"/>
      <c r="W18" s="108">
        <f>SUM(W13:AC17)</f>
        <v>169</v>
      </c>
      <c r="X18" s="109"/>
      <c r="Y18" s="109"/>
      <c r="Z18" s="109"/>
      <c r="AA18" s="109"/>
      <c r="AB18" s="109"/>
      <c r="AC18" s="110"/>
      <c r="AD18" s="108">
        <f>SUM(AD13:AJ17)</f>
        <v>179</v>
      </c>
      <c r="AE18" s="109"/>
      <c r="AF18" s="109"/>
      <c r="AG18" s="109"/>
      <c r="AH18" s="109"/>
      <c r="AI18" s="109"/>
      <c r="AJ18" s="110"/>
      <c r="AK18" s="108">
        <f>SUM(AK13:AQ17)</f>
        <v>168</v>
      </c>
      <c r="AL18" s="109"/>
      <c r="AM18" s="109"/>
      <c r="AN18" s="109"/>
      <c r="AO18" s="109"/>
      <c r="AP18" s="109"/>
      <c r="AQ18" s="110"/>
      <c r="AR18" s="108">
        <f>SUM(AR13:AX17)</f>
        <v>168</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160</v>
      </c>
      <c r="Q19" s="103"/>
      <c r="R19" s="103"/>
      <c r="S19" s="103"/>
      <c r="T19" s="103"/>
      <c r="U19" s="103"/>
      <c r="V19" s="104"/>
      <c r="W19" s="102">
        <v>169</v>
      </c>
      <c r="X19" s="103"/>
      <c r="Y19" s="103"/>
      <c r="Z19" s="103"/>
      <c r="AA19" s="103"/>
      <c r="AB19" s="103"/>
      <c r="AC19" s="104"/>
      <c r="AD19" s="102">
        <v>179</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7" t="s">
        <v>278</v>
      </c>
      <c r="H21" s="918"/>
      <c r="I21" s="918"/>
      <c r="J21" s="918"/>
      <c r="K21" s="918"/>
      <c r="L21" s="918"/>
      <c r="M21" s="918"/>
      <c r="N21" s="918"/>
      <c r="O21" s="918"/>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490</v>
      </c>
      <c r="H23" s="177"/>
      <c r="I23" s="177"/>
      <c r="J23" s="177"/>
      <c r="K23" s="177"/>
      <c r="L23" s="177"/>
      <c r="M23" s="177"/>
      <c r="N23" s="177"/>
      <c r="O23" s="178"/>
      <c r="P23" s="99">
        <v>168</v>
      </c>
      <c r="Q23" s="100"/>
      <c r="R23" s="100"/>
      <c r="S23" s="100"/>
      <c r="T23" s="100"/>
      <c r="U23" s="100"/>
      <c r="V23" s="101"/>
      <c r="W23" s="99">
        <v>168</v>
      </c>
      <c r="X23" s="100"/>
      <c r="Y23" s="100"/>
      <c r="Z23" s="100"/>
      <c r="AA23" s="100"/>
      <c r="AB23" s="100"/>
      <c r="AC23" s="101"/>
      <c r="AD23" s="193" t="s">
        <v>573</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168</v>
      </c>
      <c r="Q29" s="103"/>
      <c r="R29" s="103"/>
      <c r="S29" s="103"/>
      <c r="T29" s="103"/>
      <c r="U29" s="103"/>
      <c r="V29" s="104"/>
      <c r="W29" s="208">
        <f>AR13</f>
        <v>168</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4</v>
      </c>
      <c r="AR31" s="126"/>
      <c r="AS31" s="127" t="s">
        <v>188</v>
      </c>
      <c r="AT31" s="162"/>
      <c r="AU31" s="261">
        <v>5</v>
      </c>
      <c r="AV31" s="261"/>
      <c r="AW31" s="369" t="s">
        <v>177</v>
      </c>
      <c r="AX31" s="370"/>
    </row>
    <row r="32" spans="1:50" ht="40.200000000000003" customHeight="1" x14ac:dyDescent="0.2">
      <c r="A32" s="502"/>
      <c r="B32" s="500"/>
      <c r="C32" s="500"/>
      <c r="D32" s="500"/>
      <c r="E32" s="500"/>
      <c r="F32" s="501"/>
      <c r="G32" s="527" t="s">
        <v>491</v>
      </c>
      <c r="H32" s="528"/>
      <c r="I32" s="528"/>
      <c r="J32" s="528"/>
      <c r="K32" s="528"/>
      <c r="L32" s="528"/>
      <c r="M32" s="528"/>
      <c r="N32" s="528"/>
      <c r="O32" s="529"/>
      <c r="P32" s="151" t="s">
        <v>567</v>
      </c>
      <c r="Q32" s="151"/>
      <c r="R32" s="151"/>
      <c r="S32" s="151"/>
      <c r="T32" s="151"/>
      <c r="U32" s="151"/>
      <c r="V32" s="151"/>
      <c r="W32" s="151"/>
      <c r="X32" s="222"/>
      <c r="Y32" s="328" t="s">
        <v>12</v>
      </c>
      <c r="Z32" s="536"/>
      <c r="AA32" s="537"/>
      <c r="AB32" s="538" t="s">
        <v>492</v>
      </c>
      <c r="AC32" s="538"/>
      <c r="AD32" s="538"/>
      <c r="AE32" s="354">
        <v>19</v>
      </c>
      <c r="AF32" s="355"/>
      <c r="AG32" s="355"/>
      <c r="AH32" s="355"/>
      <c r="AI32" s="354">
        <v>37</v>
      </c>
      <c r="AJ32" s="355"/>
      <c r="AK32" s="355"/>
      <c r="AL32" s="355"/>
      <c r="AM32" s="354">
        <v>42</v>
      </c>
      <c r="AN32" s="355"/>
      <c r="AO32" s="355"/>
      <c r="AP32" s="355"/>
      <c r="AQ32" s="105" t="s">
        <v>561</v>
      </c>
      <c r="AR32" s="106"/>
      <c r="AS32" s="106"/>
      <c r="AT32" s="107"/>
      <c r="AU32" s="355" t="s">
        <v>563</v>
      </c>
      <c r="AV32" s="355"/>
      <c r="AW32" s="355"/>
      <c r="AX32" s="357"/>
    </row>
    <row r="33" spans="1:50" ht="40.200000000000003"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492</v>
      </c>
      <c r="AC33" s="509"/>
      <c r="AD33" s="509"/>
      <c r="AE33" s="354">
        <v>27</v>
      </c>
      <c r="AF33" s="355"/>
      <c r="AG33" s="355"/>
      <c r="AH33" s="355"/>
      <c r="AI33" s="354">
        <v>25</v>
      </c>
      <c r="AJ33" s="355"/>
      <c r="AK33" s="355"/>
      <c r="AL33" s="355"/>
      <c r="AM33" s="354">
        <v>25</v>
      </c>
      <c r="AN33" s="355"/>
      <c r="AO33" s="355"/>
      <c r="AP33" s="355"/>
      <c r="AQ33" s="105">
        <v>25</v>
      </c>
      <c r="AR33" s="106"/>
      <c r="AS33" s="106"/>
      <c r="AT33" s="107"/>
      <c r="AU33" s="355">
        <v>50</v>
      </c>
      <c r="AV33" s="355"/>
      <c r="AW33" s="355"/>
      <c r="AX33" s="357"/>
    </row>
    <row r="34" spans="1:50" ht="40.200000000000003"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f>AE32/AE33*100</f>
        <v>70.370370370370367</v>
      </c>
      <c r="AF34" s="355"/>
      <c r="AG34" s="355"/>
      <c r="AH34" s="355"/>
      <c r="AI34" s="354">
        <f>AI32/AI33*100</f>
        <v>148</v>
      </c>
      <c r="AJ34" s="355"/>
      <c r="AK34" s="355"/>
      <c r="AL34" s="355"/>
      <c r="AM34" s="354">
        <f>AM32/AM33*100</f>
        <v>168</v>
      </c>
      <c r="AN34" s="355"/>
      <c r="AO34" s="355"/>
      <c r="AP34" s="355"/>
      <c r="AQ34" s="105" t="s">
        <v>562</v>
      </c>
      <c r="AR34" s="106"/>
      <c r="AS34" s="106"/>
      <c r="AT34" s="107"/>
      <c r="AU34" s="355" t="s">
        <v>564</v>
      </c>
      <c r="AV34" s="355"/>
      <c r="AW34" s="355"/>
      <c r="AX34" s="357"/>
    </row>
    <row r="35" spans="1:50" ht="23.25" customHeight="1" x14ac:dyDescent="0.2">
      <c r="A35" s="887" t="s">
        <v>304</v>
      </c>
      <c r="B35" s="888"/>
      <c r="C35" s="888"/>
      <c r="D35" s="888"/>
      <c r="E35" s="888"/>
      <c r="F35" s="889"/>
      <c r="G35" s="893" t="s">
        <v>566</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139.80000000000001"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2">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498</v>
      </c>
      <c r="AR38" s="126"/>
      <c r="AS38" s="127" t="s">
        <v>188</v>
      </c>
      <c r="AT38" s="162"/>
      <c r="AU38" s="261">
        <v>7</v>
      </c>
      <c r="AV38" s="261"/>
      <c r="AW38" s="369" t="s">
        <v>177</v>
      </c>
      <c r="AX38" s="370"/>
    </row>
    <row r="39" spans="1:50" ht="23.25" customHeight="1" x14ac:dyDescent="0.2">
      <c r="A39" s="502"/>
      <c r="B39" s="500"/>
      <c r="C39" s="500"/>
      <c r="D39" s="500"/>
      <c r="E39" s="500"/>
      <c r="F39" s="501"/>
      <c r="G39" s="527" t="s">
        <v>493</v>
      </c>
      <c r="H39" s="528"/>
      <c r="I39" s="528"/>
      <c r="J39" s="528"/>
      <c r="K39" s="528"/>
      <c r="L39" s="528"/>
      <c r="M39" s="528"/>
      <c r="N39" s="528"/>
      <c r="O39" s="529"/>
      <c r="P39" s="151" t="s">
        <v>494</v>
      </c>
      <c r="Q39" s="151"/>
      <c r="R39" s="151"/>
      <c r="S39" s="151"/>
      <c r="T39" s="151"/>
      <c r="U39" s="151"/>
      <c r="V39" s="151"/>
      <c r="W39" s="151"/>
      <c r="X39" s="222"/>
      <c r="Y39" s="328" t="s">
        <v>12</v>
      </c>
      <c r="Z39" s="536"/>
      <c r="AA39" s="537"/>
      <c r="AB39" s="538" t="s">
        <v>495</v>
      </c>
      <c r="AC39" s="538"/>
      <c r="AD39" s="538"/>
      <c r="AE39" s="354">
        <v>2</v>
      </c>
      <c r="AF39" s="355"/>
      <c r="AG39" s="355"/>
      <c r="AH39" s="355"/>
      <c r="AI39" s="354">
        <v>4</v>
      </c>
      <c r="AJ39" s="355"/>
      <c r="AK39" s="355"/>
      <c r="AL39" s="355"/>
      <c r="AM39" s="354">
        <v>2</v>
      </c>
      <c r="AN39" s="355"/>
      <c r="AO39" s="355"/>
      <c r="AP39" s="355"/>
      <c r="AQ39" s="105" t="s">
        <v>499</v>
      </c>
      <c r="AR39" s="106"/>
      <c r="AS39" s="106"/>
      <c r="AT39" s="107"/>
      <c r="AU39" s="355" t="s">
        <v>497</v>
      </c>
      <c r="AV39" s="355"/>
      <c r="AW39" s="355"/>
      <c r="AX39" s="357"/>
    </row>
    <row r="40" spans="1:50" ht="23.25"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495</v>
      </c>
      <c r="AC40" s="509"/>
      <c r="AD40" s="509"/>
      <c r="AE40" s="354">
        <v>3.1</v>
      </c>
      <c r="AF40" s="355"/>
      <c r="AG40" s="355"/>
      <c r="AH40" s="355"/>
      <c r="AI40" s="354">
        <v>3.1</v>
      </c>
      <c r="AJ40" s="355"/>
      <c r="AK40" s="355"/>
      <c r="AL40" s="355"/>
      <c r="AM40" s="354">
        <v>3.1</v>
      </c>
      <c r="AN40" s="355"/>
      <c r="AO40" s="355"/>
      <c r="AP40" s="355"/>
      <c r="AQ40" s="105" t="s">
        <v>497</v>
      </c>
      <c r="AR40" s="106"/>
      <c r="AS40" s="106"/>
      <c r="AT40" s="107"/>
      <c r="AU40" s="355">
        <v>3.1</v>
      </c>
      <c r="AV40" s="355"/>
      <c r="AW40" s="355"/>
      <c r="AX40" s="357"/>
    </row>
    <row r="41" spans="1:50" ht="23.25"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f>AE39/AE40*100</f>
        <v>64.516129032258064</v>
      </c>
      <c r="AF41" s="355"/>
      <c r="AG41" s="355"/>
      <c r="AH41" s="355"/>
      <c r="AI41" s="354">
        <f>AI39/AI40*100</f>
        <v>129.03225806451613</v>
      </c>
      <c r="AJ41" s="355"/>
      <c r="AK41" s="355"/>
      <c r="AL41" s="355"/>
      <c r="AM41" s="354">
        <f>AM39/AM40*100</f>
        <v>64.516129032258064</v>
      </c>
      <c r="AN41" s="355"/>
      <c r="AO41" s="355"/>
      <c r="AP41" s="355"/>
      <c r="AQ41" s="105" t="s">
        <v>499</v>
      </c>
      <c r="AR41" s="106"/>
      <c r="AS41" s="106"/>
      <c r="AT41" s="107"/>
      <c r="AU41" s="355" t="s">
        <v>499</v>
      </c>
      <c r="AV41" s="355"/>
      <c r="AW41" s="355"/>
      <c r="AX41" s="357"/>
    </row>
    <row r="42" spans="1:50" ht="23.25" customHeight="1" x14ac:dyDescent="0.2">
      <c r="A42" s="887" t="s">
        <v>304</v>
      </c>
      <c r="B42" s="888"/>
      <c r="C42" s="888"/>
      <c r="D42" s="888"/>
      <c r="E42" s="888"/>
      <c r="F42" s="889"/>
      <c r="G42" s="893" t="s">
        <v>500</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customHeight="1" x14ac:dyDescent="0.2">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t="s">
        <v>499</v>
      </c>
      <c r="AR45" s="126"/>
      <c r="AS45" s="127" t="s">
        <v>188</v>
      </c>
      <c r="AT45" s="162"/>
      <c r="AU45" s="261">
        <v>7</v>
      </c>
      <c r="AV45" s="261"/>
      <c r="AW45" s="369" t="s">
        <v>177</v>
      </c>
      <c r="AX45" s="370"/>
    </row>
    <row r="46" spans="1:50" ht="23.25" customHeight="1" x14ac:dyDescent="0.2">
      <c r="A46" s="502"/>
      <c r="B46" s="500"/>
      <c r="C46" s="500"/>
      <c r="D46" s="500"/>
      <c r="E46" s="500"/>
      <c r="F46" s="501"/>
      <c r="G46" s="527" t="s">
        <v>501</v>
      </c>
      <c r="H46" s="528"/>
      <c r="I46" s="528"/>
      <c r="J46" s="528"/>
      <c r="K46" s="528"/>
      <c r="L46" s="528"/>
      <c r="M46" s="528"/>
      <c r="N46" s="528"/>
      <c r="O46" s="529"/>
      <c r="P46" s="151" t="s">
        <v>502</v>
      </c>
      <c r="Q46" s="151"/>
      <c r="R46" s="151"/>
      <c r="S46" s="151"/>
      <c r="T46" s="151"/>
      <c r="U46" s="151"/>
      <c r="V46" s="151"/>
      <c r="W46" s="151"/>
      <c r="X46" s="222"/>
      <c r="Y46" s="328" t="s">
        <v>12</v>
      </c>
      <c r="Z46" s="536"/>
      <c r="AA46" s="537"/>
      <c r="AB46" s="538" t="s">
        <v>503</v>
      </c>
      <c r="AC46" s="538"/>
      <c r="AD46" s="538"/>
      <c r="AE46" s="354">
        <v>0</v>
      </c>
      <c r="AF46" s="355"/>
      <c r="AG46" s="355"/>
      <c r="AH46" s="355"/>
      <c r="AI46" s="354">
        <v>0</v>
      </c>
      <c r="AJ46" s="355"/>
      <c r="AK46" s="355"/>
      <c r="AL46" s="355"/>
      <c r="AM46" s="354">
        <v>0</v>
      </c>
      <c r="AN46" s="355"/>
      <c r="AO46" s="355"/>
      <c r="AP46" s="355"/>
      <c r="AQ46" s="105" t="s">
        <v>499</v>
      </c>
      <c r="AR46" s="106"/>
      <c r="AS46" s="106"/>
      <c r="AT46" s="107"/>
      <c r="AU46" s="355" t="s">
        <v>498</v>
      </c>
      <c r="AV46" s="355"/>
      <c r="AW46" s="355"/>
      <c r="AX46" s="357"/>
    </row>
    <row r="47" spans="1:50" ht="23.25"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t="s">
        <v>504</v>
      </c>
      <c r="AC47" s="509"/>
      <c r="AD47" s="509"/>
      <c r="AE47" s="354">
        <v>3.1</v>
      </c>
      <c r="AF47" s="355"/>
      <c r="AG47" s="355"/>
      <c r="AH47" s="355"/>
      <c r="AI47" s="354">
        <v>3.1</v>
      </c>
      <c r="AJ47" s="355"/>
      <c r="AK47" s="355"/>
      <c r="AL47" s="355"/>
      <c r="AM47" s="354">
        <v>3.1</v>
      </c>
      <c r="AN47" s="355"/>
      <c r="AO47" s="355"/>
      <c r="AP47" s="355"/>
      <c r="AQ47" s="105" t="s">
        <v>498</v>
      </c>
      <c r="AR47" s="106"/>
      <c r="AS47" s="106"/>
      <c r="AT47" s="107"/>
      <c r="AU47" s="355">
        <v>3.1</v>
      </c>
      <c r="AV47" s="355"/>
      <c r="AW47" s="355"/>
      <c r="AX47" s="357"/>
    </row>
    <row r="48" spans="1:50" ht="23.25"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v>0</v>
      </c>
      <c r="AF48" s="355"/>
      <c r="AG48" s="355"/>
      <c r="AH48" s="355"/>
      <c r="AI48" s="354">
        <v>0</v>
      </c>
      <c r="AJ48" s="355"/>
      <c r="AK48" s="355"/>
      <c r="AL48" s="355"/>
      <c r="AM48" s="354">
        <v>0</v>
      </c>
      <c r="AN48" s="355"/>
      <c r="AO48" s="355"/>
      <c r="AP48" s="355"/>
      <c r="AQ48" s="105" t="s">
        <v>499</v>
      </c>
      <c r="AR48" s="106"/>
      <c r="AS48" s="106"/>
      <c r="AT48" s="107"/>
      <c r="AU48" s="355" t="s">
        <v>498</v>
      </c>
      <c r="AV48" s="355"/>
      <c r="AW48" s="355"/>
      <c r="AX48" s="357"/>
    </row>
    <row r="49" spans="1:50" ht="23.25" customHeight="1" x14ac:dyDescent="0.2">
      <c r="A49" s="887" t="s">
        <v>304</v>
      </c>
      <c r="B49" s="888"/>
      <c r="C49" s="888"/>
      <c r="D49" s="888"/>
      <c r="E49" s="888"/>
      <c r="F49" s="889"/>
      <c r="G49" s="893" t="s">
        <v>506</v>
      </c>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customHeight="1" x14ac:dyDescent="0.2">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t="s">
        <v>510</v>
      </c>
      <c r="AR66" s="261"/>
      <c r="AS66" s="855" t="s">
        <v>188</v>
      </c>
      <c r="AT66" s="856"/>
      <c r="AU66" s="261" t="s">
        <v>498</v>
      </c>
      <c r="AV66" s="261"/>
      <c r="AW66" s="855" t="s">
        <v>273</v>
      </c>
      <c r="AX66" s="969"/>
    </row>
    <row r="67" spans="1:50" ht="23.25" customHeight="1" x14ac:dyDescent="0.2">
      <c r="A67" s="841"/>
      <c r="B67" s="842"/>
      <c r="C67" s="842"/>
      <c r="D67" s="842"/>
      <c r="E67" s="842"/>
      <c r="F67" s="843"/>
      <c r="G67" s="970" t="s">
        <v>189</v>
      </c>
      <c r="H67" s="953" t="s">
        <v>507</v>
      </c>
      <c r="I67" s="954"/>
      <c r="J67" s="954"/>
      <c r="K67" s="954"/>
      <c r="L67" s="954"/>
      <c r="M67" s="954"/>
      <c r="N67" s="954"/>
      <c r="O67" s="955"/>
      <c r="P67" s="953" t="s">
        <v>498</v>
      </c>
      <c r="Q67" s="954"/>
      <c r="R67" s="954"/>
      <c r="S67" s="954"/>
      <c r="T67" s="954"/>
      <c r="U67" s="954"/>
      <c r="V67" s="955"/>
      <c r="W67" s="959"/>
      <c r="X67" s="960"/>
      <c r="Y67" s="940" t="s">
        <v>12</v>
      </c>
      <c r="Z67" s="940"/>
      <c r="AA67" s="941"/>
      <c r="AB67" s="942" t="s">
        <v>294</v>
      </c>
      <c r="AC67" s="942"/>
      <c r="AD67" s="942"/>
      <c r="AE67" s="354" t="s">
        <v>499</v>
      </c>
      <c r="AF67" s="355"/>
      <c r="AG67" s="355"/>
      <c r="AH67" s="355"/>
      <c r="AI67" s="354" t="s">
        <v>498</v>
      </c>
      <c r="AJ67" s="355"/>
      <c r="AK67" s="355"/>
      <c r="AL67" s="355"/>
      <c r="AM67" s="354" t="s">
        <v>499</v>
      </c>
      <c r="AN67" s="355"/>
      <c r="AO67" s="355"/>
      <c r="AP67" s="355"/>
      <c r="AQ67" s="354" t="s">
        <v>498</v>
      </c>
      <c r="AR67" s="355"/>
      <c r="AS67" s="355"/>
      <c r="AT67" s="356"/>
      <c r="AU67" s="355" t="s">
        <v>508</v>
      </c>
      <c r="AV67" s="355"/>
      <c r="AW67" s="355"/>
      <c r="AX67" s="357"/>
    </row>
    <row r="68" spans="1:50" ht="23.25" customHeight="1" x14ac:dyDescent="0.2">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t="s">
        <v>498</v>
      </c>
      <c r="AF68" s="355"/>
      <c r="AG68" s="355"/>
      <c r="AH68" s="355"/>
      <c r="AI68" s="354" t="s">
        <v>498</v>
      </c>
      <c r="AJ68" s="355"/>
      <c r="AK68" s="355"/>
      <c r="AL68" s="355"/>
      <c r="AM68" s="354" t="s">
        <v>499</v>
      </c>
      <c r="AN68" s="355"/>
      <c r="AO68" s="355"/>
      <c r="AP68" s="355"/>
      <c r="AQ68" s="354" t="s">
        <v>499</v>
      </c>
      <c r="AR68" s="355"/>
      <c r="AS68" s="355"/>
      <c r="AT68" s="356"/>
      <c r="AU68" s="355" t="s">
        <v>497</v>
      </c>
      <c r="AV68" s="355"/>
      <c r="AW68" s="355"/>
      <c r="AX68" s="357"/>
    </row>
    <row r="69" spans="1:50" ht="117" customHeight="1" x14ac:dyDescent="0.2">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t="s">
        <v>508</v>
      </c>
      <c r="AF69" s="805"/>
      <c r="AG69" s="805"/>
      <c r="AH69" s="805"/>
      <c r="AI69" s="804" t="s">
        <v>498</v>
      </c>
      <c r="AJ69" s="805"/>
      <c r="AK69" s="805"/>
      <c r="AL69" s="805"/>
      <c r="AM69" s="804" t="s">
        <v>498</v>
      </c>
      <c r="AN69" s="805"/>
      <c r="AO69" s="805"/>
      <c r="AP69" s="805"/>
      <c r="AQ69" s="354" t="s">
        <v>498</v>
      </c>
      <c r="AR69" s="355"/>
      <c r="AS69" s="355"/>
      <c r="AT69" s="356"/>
      <c r="AU69" s="355" t="s">
        <v>498</v>
      </c>
      <c r="AV69" s="355"/>
      <c r="AW69" s="355"/>
      <c r="AX69" s="357"/>
    </row>
    <row r="70" spans="1:50" ht="23.25" customHeight="1" x14ac:dyDescent="0.2">
      <c r="A70" s="841" t="s">
        <v>279</v>
      </c>
      <c r="B70" s="842"/>
      <c r="C70" s="842"/>
      <c r="D70" s="842"/>
      <c r="E70" s="842"/>
      <c r="F70" s="843"/>
      <c r="G70" s="930" t="s">
        <v>190</v>
      </c>
      <c r="H70" s="931" t="s">
        <v>498</v>
      </c>
      <c r="I70" s="931"/>
      <c r="J70" s="931"/>
      <c r="K70" s="931"/>
      <c r="L70" s="931"/>
      <c r="M70" s="931"/>
      <c r="N70" s="931"/>
      <c r="O70" s="931"/>
      <c r="P70" s="931" t="s">
        <v>498</v>
      </c>
      <c r="Q70" s="931"/>
      <c r="R70" s="931"/>
      <c r="S70" s="931"/>
      <c r="T70" s="931"/>
      <c r="U70" s="931"/>
      <c r="V70" s="931"/>
      <c r="W70" s="934" t="s">
        <v>293</v>
      </c>
      <c r="X70" s="935"/>
      <c r="Y70" s="940" t="s">
        <v>12</v>
      </c>
      <c r="Z70" s="940"/>
      <c r="AA70" s="941"/>
      <c r="AB70" s="942" t="s">
        <v>294</v>
      </c>
      <c r="AC70" s="942"/>
      <c r="AD70" s="942"/>
      <c r="AE70" s="354" t="s">
        <v>509</v>
      </c>
      <c r="AF70" s="355"/>
      <c r="AG70" s="355"/>
      <c r="AH70" s="355"/>
      <c r="AI70" s="354" t="s">
        <v>498</v>
      </c>
      <c r="AJ70" s="355"/>
      <c r="AK70" s="355"/>
      <c r="AL70" s="355"/>
      <c r="AM70" s="354" t="s">
        <v>498</v>
      </c>
      <c r="AN70" s="355"/>
      <c r="AO70" s="355"/>
      <c r="AP70" s="355"/>
      <c r="AQ70" s="354" t="s">
        <v>498</v>
      </c>
      <c r="AR70" s="355"/>
      <c r="AS70" s="355"/>
      <c r="AT70" s="356"/>
      <c r="AU70" s="355" t="s">
        <v>498</v>
      </c>
      <c r="AV70" s="355"/>
      <c r="AW70" s="355"/>
      <c r="AX70" s="357"/>
    </row>
    <row r="71" spans="1:50" ht="23.25" customHeight="1" x14ac:dyDescent="0.2">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t="s">
        <v>498</v>
      </c>
      <c r="AF71" s="355"/>
      <c r="AG71" s="355"/>
      <c r="AH71" s="355"/>
      <c r="AI71" s="354" t="s">
        <v>498</v>
      </c>
      <c r="AJ71" s="355"/>
      <c r="AK71" s="355"/>
      <c r="AL71" s="355"/>
      <c r="AM71" s="354" t="s">
        <v>499</v>
      </c>
      <c r="AN71" s="355"/>
      <c r="AO71" s="355"/>
      <c r="AP71" s="355"/>
      <c r="AQ71" s="354" t="s">
        <v>498</v>
      </c>
      <c r="AR71" s="355"/>
      <c r="AS71" s="355"/>
      <c r="AT71" s="356"/>
      <c r="AU71" s="355" t="s">
        <v>498</v>
      </c>
      <c r="AV71" s="355"/>
      <c r="AW71" s="355"/>
      <c r="AX71" s="357"/>
    </row>
    <row r="72" spans="1:50" ht="23.25" customHeight="1" x14ac:dyDescent="0.2">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t="s">
        <v>498</v>
      </c>
      <c r="AF72" s="355"/>
      <c r="AG72" s="355"/>
      <c r="AH72" s="355"/>
      <c r="AI72" s="354" t="s">
        <v>498</v>
      </c>
      <c r="AJ72" s="355"/>
      <c r="AK72" s="355"/>
      <c r="AL72" s="355"/>
      <c r="AM72" s="354" t="s">
        <v>499</v>
      </c>
      <c r="AN72" s="355"/>
      <c r="AO72" s="355"/>
      <c r="AP72" s="356"/>
      <c r="AQ72" s="354" t="s">
        <v>499</v>
      </c>
      <c r="AR72" s="355"/>
      <c r="AS72" s="355"/>
      <c r="AT72" s="356"/>
      <c r="AU72" s="355" t="s">
        <v>498</v>
      </c>
      <c r="AV72" s="355"/>
      <c r="AW72" s="355"/>
      <c r="AX72" s="357"/>
    </row>
    <row r="73" spans="1:50" ht="18.75" hidden="1" customHeight="1" x14ac:dyDescent="0.2">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2">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8" hidden="1"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8" hidden="1" customHeight="1" x14ac:dyDescent="0.2">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8" hidden="1"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8" customHeight="1" x14ac:dyDescent="0.2">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2">
      <c r="A101" s="478"/>
      <c r="B101" s="479"/>
      <c r="C101" s="479"/>
      <c r="D101" s="479"/>
      <c r="E101" s="479"/>
      <c r="F101" s="480"/>
      <c r="G101" s="151" t="s">
        <v>511</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512</v>
      </c>
      <c r="AC101" s="538"/>
      <c r="AD101" s="538"/>
      <c r="AE101" s="354">
        <v>27</v>
      </c>
      <c r="AF101" s="355"/>
      <c r="AG101" s="355"/>
      <c r="AH101" s="356"/>
      <c r="AI101" s="354">
        <v>46</v>
      </c>
      <c r="AJ101" s="355"/>
      <c r="AK101" s="355"/>
      <c r="AL101" s="356"/>
      <c r="AM101" s="354">
        <v>75</v>
      </c>
      <c r="AN101" s="355"/>
      <c r="AO101" s="355"/>
      <c r="AP101" s="356"/>
      <c r="AQ101" s="354" t="s">
        <v>571</v>
      </c>
      <c r="AR101" s="355"/>
      <c r="AS101" s="355"/>
      <c r="AT101" s="356"/>
      <c r="AU101" s="354" t="s">
        <v>572</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512</v>
      </c>
      <c r="AC102" s="538"/>
      <c r="AD102" s="538"/>
      <c r="AE102" s="348">
        <v>42</v>
      </c>
      <c r="AF102" s="348"/>
      <c r="AG102" s="348"/>
      <c r="AH102" s="348"/>
      <c r="AI102" s="348">
        <v>42</v>
      </c>
      <c r="AJ102" s="348"/>
      <c r="AK102" s="348"/>
      <c r="AL102" s="348"/>
      <c r="AM102" s="348">
        <v>42</v>
      </c>
      <c r="AN102" s="348"/>
      <c r="AO102" s="348"/>
      <c r="AP102" s="348"/>
      <c r="AQ102" s="804">
        <v>42</v>
      </c>
      <c r="AR102" s="805"/>
      <c r="AS102" s="805"/>
      <c r="AT102" s="806"/>
      <c r="AU102" s="804">
        <v>42</v>
      </c>
      <c r="AV102" s="805"/>
      <c r="AW102" s="805"/>
      <c r="AX102" s="806"/>
    </row>
    <row r="103" spans="1:60" ht="31.8" hidden="1" customHeight="1" x14ac:dyDescent="0.2">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8" hidden="1" customHeight="1" x14ac:dyDescent="0.2">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8" hidden="1" customHeight="1" x14ac:dyDescent="0.2">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8" hidden="1" customHeight="1" x14ac:dyDescent="0.2">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2">
      <c r="A116" s="282"/>
      <c r="B116" s="283"/>
      <c r="C116" s="283"/>
      <c r="D116" s="283"/>
      <c r="E116" s="283"/>
      <c r="F116" s="284"/>
      <c r="G116" s="341" t="s">
        <v>513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514</v>
      </c>
      <c r="AC116" s="291"/>
      <c r="AD116" s="292"/>
      <c r="AE116" s="348">
        <v>8.4</v>
      </c>
      <c r="AF116" s="348"/>
      <c r="AG116" s="348"/>
      <c r="AH116" s="348"/>
      <c r="AI116" s="348">
        <v>4.5999999999999996</v>
      </c>
      <c r="AJ116" s="348"/>
      <c r="AK116" s="348"/>
      <c r="AL116" s="348"/>
      <c r="AM116" s="348">
        <v>4.3</v>
      </c>
      <c r="AN116" s="348"/>
      <c r="AO116" s="348"/>
      <c r="AP116" s="348"/>
      <c r="AQ116" s="354">
        <v>6.7</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515</v>
      </c>
      <c r="AC117" s="332"/>
      <c r="AD117" s="333"/>
      <c r="AE117" s="296" t="s">
        <v>516</v>
      </c>
      <c r="AF117" s="296"/>
      <c r="AG117" s="296"/>
      <c r="AH117" s="296"/>
      <c r="AI117" s="296" t="s">
        <v>517</v>
      </c>
      <c r="AJ117" s="296"/>
      <c r="AK117" s="296"/>
      <c r="AL117" s="296"/>
      <c r="AM117" s="296" t="s">
        <v>565</v>
      </c>
      <c r="AN117" s="296"/>
      <c r="AO117" s="296"/>
      <c r="AP117" s="296"/>
      <c r="AQ117" s="296" t="s">
        <v>574</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4" t="s">
        <v>331</v>
      </c>
      <c r="B130" s="982"/>
      <c r="C130" s="981" t="s">
        <v>191</v>
      </c>
      <c r="D130" s="982"/>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5"/>
      <c r="B131" s="242"/>
      <c r="C131" s="241"/>
      <c r="D131" s="242"/>
      <c r="E131" s="228" t="s">
        <v>219</v>
      </c>
      <c r="F131" s="229"/>
      <c r="G131" s="226" t="s">
        <v>518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2">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8" customHeight="1" x14ac:dyDescent="0.2">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8"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8" customHeight="1" x14ac:dyDescent="0.2">
      <c r="A154" s="985"/>
      <c r="B154" s="242"/>
      <c r="C154" s="241"/>
      <c r="D154" s="242"/>
      <c r="E154" s="241"/>
      <c r="F154" s="304"/>
      <c r="G154" s="221" t="s">
        <v>519</v>
      </c>
      <c r="H154" s="151"/>
      <c r="I154" s="151"/>
      <c r="J154" s="151"/>
      <c r="K154" s="151"/>
      <c r="L154" s="151"/>
      <c r="M154" s="151"/>
      <c r="N154" s="151"/>
      <c r="O154" s="151"/>
      <c r="P154" s="222"/>
      <c r="Q154" s="150" t="s">
        <v>559</v>
      </c>
      <c r="R154" s="151"/>
      <c r="S154" s="151"/>
      <c r="T154" s="151"/>
      <c r="U154" s="151"/>
      <c r="V154" s="151"/>
      <c r="W154" s="151"/>
      <c r="X154" s="151"/>
      <c r="Y154" s="151"/>
      <c r="Z154" s="151"/>
      <c r="AA154" s="914"/>
      <c r="AB154" s="245" t="s">
        <v>520</v>
      </c>
      <c r="AC154" s="246"/>
      <c r="AD154" s="246"/>
      <c r="AE154" s="251" t="s">
        <v>559</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8"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8"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t="s">
        <v>521</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8"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8" hidden="1" customHeight="1" x14ac:dyDescent="0.2">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8"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8"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8"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8"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8"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8" hidden="1" customHeight="1" x14ac:dyDescent="0.2">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8"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8"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8"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8"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8"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8" hidden="1" customHeight="1" x14ac:dyDescent="0.2">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8"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8"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8"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8"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8"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8" hidden="1" customHeight="1" x14ac:dyDescent="0.2">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8"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8"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8"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8"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8"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5"/>
      <c r="B188" s="242"/>
      <c r="C188" s="241"/>
      <c r="D188" s="242"/>
      <c r="E188" s="150" t="s">
        <v>575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8" hidden="1" customHeight="1" x14ac:dyDescent="0.2">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8"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8"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8"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8"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8"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8" hidden="1" customHeight="1" x14ac:dyDescent="0.2">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8"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8"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8"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8"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8"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8" hidden="1" customHeight="1" x14ac:dyDescent="0.2">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8"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8"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8"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8"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8"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8" hidden="1" customHeight="1" x14ac:dyDescent="0.2">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8"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8"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8"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8"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8"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8" hidden="1" customHeight="1" x14ac:dyDescent="0.2">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8"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8"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8"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8"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8"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8" hidden="1" customHeight="1" x14ac:dyDescent="0.2">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8"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8"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8"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8"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8"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8" hidden="1" customHeight="1" x14ac:dyDescent="0.2">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8"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8"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8"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8"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8"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8" hidden="1" customHeight="1" x14ac:dyDescent="0.2">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8"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8"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8"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8"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8"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8" hidden="1" customHeight="1" x14ac:dyDescent="0.2">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8"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8"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8"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8"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8"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8" hidden="1" customHeight="1" x14ac:dyDescent="0.2">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8"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8"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8"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8"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8"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8" hidden="1" customHeight="1" x14ac:dyDescent="0.2">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8"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8"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8"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8"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8"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8" hidden="1" customHeight="1" x14ac:dyDescent="0.2">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8"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8"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8"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8"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8"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8" hidden="1" customHeight="1" x14ac:dyDescent="0.2">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8"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8"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8"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8"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8"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8" hidden="1" customHeight="1" x14ac:dyDescent="0.2">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8"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8"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8"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8"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8"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8" hidden="1" customHeight="1" x14ac:dyDescent="0.2">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8"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8"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8"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8"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8"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8" hidden="1" customHeight="1" x14ac:dyDescent="0.2">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8"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8"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8"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8"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8"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8" hidden="1" customHeight="1" x14ac:dyDescent="0.2">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8"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8"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8"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8"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8"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8" hidden="1" customHeight="1" x14ac:dyDescent="0.2">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8"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8"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8"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8"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8"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8" hidden="1" customHeight="1" x14ac:dyDescent="0.2">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8"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8"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8"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8"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8"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8" hidden="1" customHeight="1" x14ac:dyDescent="0.2">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8"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8"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8"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8"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8"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5"/>
      <c r="B430" s="242"/>
      <c r="C430" s="239" t="s">
        <v>346</v>
      </c>
      <c r="D430" s="240"/>
      <c r="E430" s="228" t="s">
        <v>324</v>
      </c>
      <c r="F430" s="438"/>
      <c r="G430" s="230" t="s">
        <v>207</v>
      </c>
      <c r="H430" s="148"/>
      <c r="I430" s="148"/>
      <c r="J430" s="231" t="s">
        <v>496</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2">
      <c r="A433" s="985"/>
      <c r="B433" s="242"/>
      <c r="C433" s="241"/>
      <c r="D433" s="242"/>
      <c r="E433" s="156"/>
      <c r="F433" s="157"/>
      <c r="G433" s="221" t="s">
        <v>505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2">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thickBot="1" x14ac:dyDescent="0.2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2">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3"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522</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523</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524</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525</v>
      </c>
      <c r="AE705" s="723"/>
      <c r="AF705" s="723"/>
      <c r="AG705" s="150" t="s">
        <v>498</v>
      </c>
      <c r="AH705" s="151"/>
      <c r="AI705" s="151"/>
      <c r="AJ705" s="151"/>
      <c r="AK705" s="151"/>
      <c r="AL705" s="151"/>
      <c r="AM705" s="151"/>
      <c r="AN705" s="151"/>
      <c r="AO705" s="151"/>
      <c r="AP705" s="151"/>
      <c r="AQ705" s="151"/>
      <c r="AR705" s="151"/>
      <c r="AS705" s="151"/>
      <c r="AT705" s="151"/>
      <c r="AU705" s="151"/>
      <c r="AV705" s="151"/>
      <c r="AW705" s="151"/>
      <c r="AX705" s="152"/>
    </row>
    <row r="706" spans="1:50" ht="35.4" customHeight="1" x14ac:dyDescent="0.2">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526</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4"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526</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90"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485</v>
      </c>
      <c r="AE708" s="658"/>
      <c r="AF708" s="658"/>
      <c r="AG708" s="513" t="s">
        <v>528</v>
      </c>
      <c r="AH708" s="514"/>
      <c r="AI708" s="514"/>
      <c r="AJ708" s="514"/>
      <c r="AK708" s="514"/>
      <c r="AL708" s="514"/>
      <c r="AM708" s="514"/>
      <c r="AN708" s="514"/>
      <c r="AO708" s="514"/>
      <c r="AP708" s="514"/>
      <c r="AQ708" s="514"/>
      <c r="AR708" s="514"/>
      <c r="AS708" s="514"/>
      <c r="AT708" s="514"/>
      <c r="AU708" s="514"/>
      <c r="AV708" s="514"/>
      <c r="AW708" s="514"/>
      <c r="AX708" s="515"/>
    </row>
    <row r="709" spans="1:50" ht="5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485</v>
      </c>
      <c r="AE709" s="145"/>
      <c r="AF709" s="145"/>
      <c r="AG709" s="654" t="s">
        <v>527</v>
      </c>
      <c r="AH709" s="655"/>
      <c r="AI709" s="655"/>
      <c r="AJ709" s="655"/>
      <c r="AK709" s="655"/>
      <c r="AL709" s="655"/>
      <c r="AM709" s="655"/>
      <c r="AN709" s="655"/>
      <c r="AO709" s="655"/>
      <c r="AP709" s="655"/>
      <c r="AQ709" s="655"/>
      <c r="AR709" s="655"/>
      <c r="AS709" s="655"/>
      <c r="AT709" s="655"/>
      <c r="AU709" s="655"/>
      <c r="AV709" s="655"/>
      <c r="AW709" s="655"/>
      <c r="AX709" s="656"/>
    </row>
    <row r="710" spans="1:50" ht="43.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485</v>
      </c>
      <c r="AE710" s="145"/>
      <c r="AF710" s="145"/>
      <c r="AG710" s="654" t="s">
        <v>529</v>
      </c>
      <c r="AH710" s="655"/>
      <c r="AI710" s="655"/>
      <c r="AJ710" s="655"/>
      <c r="AK710" s="655"/>
      <c r="AL710" s="655"/>
      <c r="AM710" s="655"/>
      <c r="AN710" s="655"/>
      <c r="AO710" s="655"/>
      <c r="AP710" s="655"/>
      <c r="AQ710" s="655"/>
      <c r="AR710" s="655"/>
      <c r="AS710" s="655"/>
      <c r="AT710" s="655"/>
      <c r="AU710" s="655"/>
      <c r="AV710" s="655"/>
      <c r="AW710" s="655"/>
      <c r="AX710" s="656"/>
    </row>
    <row r="711" spans="1:50" ht="5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530</v>
      </c>
      <c r="AH711" s="655"/>
      <c r="AI711" s="655"/>
      <c r="AJ711" s="655"/>
      <c r="AK711" s="655"/>
      <c r="AL711" s="655"/>
      <c r="AM711" s="655"/>
      <c r="AN711" s="655"/>
      <c r="AO711" s="655"/>
      <c r="AP711" s="655"/>
      <c r="AQ711" s="655"/>
      <c r="AR711" s="655"/>
      <c r="AS711" s="655"/>
      <c r="AT711" s="655"/>
      <c r="AU711" s="655"/>
      <c r="AV711" s="655"/>
      <c r="AW711" s="655"/>
      <c r="AX711" s="656"/>
    </row>
    <row r="712" spans="1:50" ht="26.4" customHeight="1" x14ac:dyDescent="0.2">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525</v>
      </c>
      <c r="AE712" s="573"/>
      <c r="AF712" s="573"/>
      <c r="AG712" s="581" t="s">
        <v>531</v>
      </c>
      <c r="AH712" s="582"/>
      <c r="AI712" s="582"/>
      <c r="AJ712" s="582"/>
      <c r="AK712" s="582"/>
      <c r="AL712" s="582"/>
      <c r="AM712" s="582"/>
      <c r="AN712" s="582"/>
      <c r="AO712" s="582"/>
      <c r="AP712" s="582"/>
      <c r="AQ712" s="582"/>
      <c r="AR712" s="582"/>
      <c r="AS712" s="582"/>
      <c r="AT712" s="582"/>
      <c r="AU712" s="582"/>
      <c r="AV712" s="582"/>
      <c r="AW712" s="582"/>
      <c r="AX712" s="583"/>
    </row>
    <row r="713" spans="1:50" ht="26.4" customHeight="1" x14ac:dyDescent="0.2">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525</v>
      </c>
      <c r="AE713" s="145"/>
      <c r="AF713" s="146"/>
      <c r="AG713" s="654" t="s">
        <v>531</v>
      </c>
      <c r="AH713" s="655"/>
      <c r="AI713" s="655"/>
      <c r="AJ713" s="655"/>
      <c r="AK713" s="655"/>
      <c r="AL713" s="655"/>
      <c r="AM713" s="655"/>
      <c r="AN713" s="655"/>
      <c r="AO713" s="655"/>
      <c r="AP713" s="655"/>
      <c r="AQ713" s="655"/>
      <c r="AR713" s="655"/>
      <c r="AS713" s="655"/>
      <c r="AT713" s="655"/>
      <c r="AU713" s="655"/>
      <c r="AV713" s="655"/>
      <c r="AW713" s="655"/>
      <c r="AX713" s="656"/>
    </row>
    <row r="714" spans="1:50" ht="34.5" customHeight="1" x14ac:dyDescent="0.2">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485</v>
      </c>
      <c r="AE714" s="579"/>
      <c r="AF714" s="580"/>
      <c r="AG714" s="679" t="s">
        <v>532</v>
      </c>
      <c r="AH714" s="680"/>
      <c r="AI714" s="680"/>
      <c r="AJ714" s="680"/>
      <c r="AK714" s="680"/>
      <c r="AL714" s="680"/>
      <c r="AM714" s="680"/>
      <c r="AN714" s="680"/>
      <c r="AO714" s="680"/>
      <c r="AP714" s="680"/>
      <c r="AQ714" s="680"/>
      <c r="AR714" s="680"/>
      <c r="AS714" s="680"/>
      <c r="AT714" s="680"/>
      <c r="AU714" s="680"/>
      <c r="AV714" s="680"/>
      <c r="AW714" s="680"/>
      <c r="AX714" s="681"/>
    </row>
    <row r="715" spans="1:50" ht="33" customHeight="1" x14ac:dyDescent="0.2">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485</v>
      </c>
      <c r="AE715" s="658"/>
      <c r="AF715" s="767"/>
      <c r="AG715" s="513" t="s">
        <v>533</v>
      </c>
      <c r="AH715" s="514"/>
      <c r="AI715" s="514"/>
      <c r="AJ715" s="514"/>
      <c r="AK715" s="514"/>
      <c r="AL715" s="514"/>
      <c r="AM715" s="514"/>
      <c r="AN715" s="514"/>
      <c r="AO715" s="514"/>
      <c r="AP715" s="514"/>
      <c r="AQ715" s="514"/>
      <c r="AR715" s="514"/>
      <c r="AS715" s="514"/>
      <c r="AT715" s="514"/>
      <c r="AU715" s="514"/>
      <c r="AV715" s="514"/>
      <c r="AW715" s="514"/>
      <c r="AX715" s="515"/>
    </row>
    <row r="716" spans="1:50" ht="35.4"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525</v>
      </c>
      <c r="AE716" s="749"/>
      <c r="AF716" s="749"/>
      <c r="AG716" s="654" t="s">
        <v>534</v>
      </c>
      <c r="AH716" s="655"/>
      <c r="AI716" s="655"/>
      <c r="AJ716" s="655"/>
      <c r="AK716" s="655"/>
      <c r="AL716" s="655"/>
      <c r="AM716" s="655"/>
      <c r="AN716" s="655"/>
      <c r="AO716" s="655"/>
      <c r="AP716" s="655"/>
      <c r="AQ716" s="655"/>
      <c r="AR716" s="655"/>
      <c r="AS716" s="655"/>
      <c r="AT716" s="655"/>
      <c r="AU716" s="655"/>
      <c r="AV716" s="655"/>
      <c r="AW716" s="655"/>
      <c r="AX716" s="656"/>
    </row>
    <row r="717" spans="1:50" ht="46.2"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485</v>
      </c>
      <c r="AE717" s="145"/>
      <c r="AF717" s="145"/>
      <c r="AG717" s="654" t="s">
        <v>535</v>
      </c>
      <c r="AH717" s="655"/>
      <c r="AI717" s="655"/>
      <c r="AJ717" s="655"/>
      <c r="AK717" s="655"/>
      <c r="AL717" s="655"/>
      <c r="AM717" s="655"/>
      <c r="AN717" s="655"/>
      <c r="AO717" s="655"/>
      <c r="AP717" s="655"/>
      <c r="AQ717" s="655"/>
      <c r="AR717" s="655"/>
      <c r="AS717" s="655"/>
      <c r="AT717" s="655"/>
      <c r="AU717" s="655"/>
      <c r="AV717" s="655"/>
      <c r="AW717" s="655"/>
      <c r="AX717" s="656"/>
    </row>
    <row r="718" spans="1:50" ht="41.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485</v>
      </c>
      <c r="AE718" s="145"/>
      <c r="AF718" s="145"/>
      <c r="AG718" s="153" t="s">
        <v>536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485</v>
      </c>
      <c r="AE719" s="658"/>
      <c r="AF719" s="658"/>
      <c r="AG719" s="150" t="s">
        <v>542</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08" t="s">
        <v>537</v>
      </c>
      <c r="D721" s="909"/>
      <c r="E721" s="909"/>
      <c r="F721" s="910"/>
      <c r="G721" s="928"/>
      <c r="H721" s="929"/>
      <c r="I721" s="68" t="str">
        <f>IF(OR(G721="　", G721=""), "", "-")</f>
        <v/>
      </c>
      <c r="J721" s="907"/>
      <c r="K721" s="907"/>
      <c r="L721" s="68" t="str">
        <f>IF(M721="","","-")</f>
        <v/>
      </c>
      <c r="M721" s="69"/>
      <c r="N721" s="904" t="s">
        <v>539</v>
      </c>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0"/>
      <c r="B722" s="641"/>
      <c r="C722" s="908" t="s">
        <v>538</v>
      </c>
      <c r="D722" s="909"/>
      <c r="E722" s="909"/>
      <c r="F722" s="910"/>
      <c r="G722" s="928"/>
      <c r="H722" s="929"/>
      <c r="I722" s="68" t="str">
        <f t="shared" ref="I722:I725" si="4">IF(OR(G722="　", G722=""), "", "-")</f>
        <v/>
      </c>
      <c r="J722" s="907"/>
      <c r="K722" s="907"/>
      <c r="L722" s="68" t="str">
        <f t="shared" ref="L722:L725" si="5">IF(M722="","","-")</f>
        <v/>
      </c>
      <c r="M722" s="69"/>
      <c r="N722" s="904" t="s">
        <v>540</v>
      </c>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2">
      <c r="A723" s="640"/>
      <c r="B723" s="641"/>
      <c r="C723" s="908" t="s">
        <v>538</v>
      </c>
      <c r="D723" s="909"/>
      <c r="E723" s="909"/>
      <c r="F723" s="910"/>
      <c r="G723" s="928"/>
      <c r="H723" s="929"/>
      <c r="I723" s="68" t="str">
        <f t="shared" si="4"/>
        <v/>
      </c>
      <c r="J723" s="907"/>
      <c r="K723" s="907"/>
      <c r="L723" s="68" t="str">
        <f t="shared" si="5"/>
        <v/>
      </c>
      <c r="M723" s="69"/>
      <c r="N723" s="904" t="s">
        <v>541</v>
      </c>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46.65" customHeight="1" x14ac:dyDescent="0.2">
      <c r="A726" s="608" t="s">
        <v>47</v>
      </c>
      <c r="B726" s="609"/>
      <c r="C726" s="433" t="s">
        <v>52</v>
      </c>
      <c r="D726" s="568"/>
      <c r="E726" s="568"/>
      <c r="F726" s="569"/>
      <c r="G726" s="787" t="s">
        <v>543</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46.65" customHeight="1" thickBot="1" x14ac:dyDescent="0.25">
      <c r="A727" s="610"/>
      <c r="B727" s="611"/>
      <c r="C727" s="685" t="s">
        <v>56</v>
      </c>
      <c r="D727" s="686"/>
      <c r="E727" s="686"/>
      <c r="F727" s="687"/>
      <c r="G727" s="785" t="s">
        <v>544</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40.65" customHeight="1" thickBot="1" x14ac:dyDescent="0.25">
      <c r="A729" s="755" t="s">
        <v>569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40.799999999999997" customHeight="1" thickBot="1" x14ac:dyDescent="0.25">
      <c r="A731" s="605" t="s">
        <v>137</v>
      </c>
      <c r="B731" s="606"/>
      <c r="C731" s="606"/>
      <c r="D731" s="606"/>
      <c r="E731" s="607"/>
      <c r="F731" s="670" t="s">
        <v>568</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44.85" customHeight="1" thickBot="1" x14ac:dyDescent="0.25">
      <c r="A733" s="739" t="s">
        <v>137</v>
      </c>
      <c r="B733" s="740"/>
      <c r="C733" s="740"/>
      <c r="D733" s="740"/>
      <c r="E733" s="741"/>
      <c r="F733" s="756" t="s">
        <v>570</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6"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327</v>
      </c>
      <c r="B737" s="87"/>
      <c r="C737" s="87"/>
      <c r="D737" s="88"/>
      <c r="E737" s="89" t="s">
        <v>545</v>
      </c>
      <c r="F737" s="89"/>
      <c r="G737" s="89"/>
      <c r="H737" s="89"/>
      <c r="I737" s="89"/>
      <c r="J737" s="89"/>
      <c r="K737" s="89"/>
      <c r="L737" s="89"/>
      <c r="M737" s="89"/>
      <c r="N737" s="95" t="s">
        <v>322</v>
      </c>
      <c r="O737" s="95"/>
      <c r="P737" s="95"/>
      <c r="Q737" s="95"/>
      <c r="R737" s="89" t="s">
        <v>546</v>
      </c>
      <c r="S737" s="89"/>
      <c r="T737" s="89"/>
      <c r="U737" s="89"/>
      <c r="V737" s="89"/>
      <c r="W737" s="89"/>
      <c r="X737" s="89"/>
      <c r="Y737" s="89"/>
      <c r="Z737" s="89"/>
      <c r="AA737" s="95" t="s">
        <v>321</v>
      </c>
      <c r="AB737" s="95"/>
      <c r="AC737" s="95"/>
      <c r="AD737" s="95"/>
      <c r="AE737" s="89" t="s">
        <v>547</v>
      </c>
      <c r="AF737" s="89"/>
      <c r="AG737" s="89"/>
      <c r="AH737" s="89"/>
      <c r="AI737" s="89"/>
      <c r="AJ737" s="89"/>
      <c r="AK737" s="89"/>
      <c r="AL737" s="89"/>
      <c r="AM737" s="89"/>
      <c r="AN737" s="95" t="s">
        <v>320</v>
      </c>
      <c r="AO737" s="95"/>
      <c r="AP737" s="95"/>
      <c r="AQ737" s="95"/>
      <c r="AR737" s="96" t="s">
        <v>548</v>
      </c>
      <c r="AS737" s="97"/>
      <c r="AT737" s="97"/>
      <c r="AU737" s="97"/>
      <c r="AV737" s="97"/>
      <c r="AW737" s="97"/>
      <c r="AX737" s="98"/>
      <c r="AY737" s="74"/>
      <c r="AZ737" s="74"/>
    </row>
    <row r="738" spans="1:52" ht="24.75" customHeight="1" x14ac:dyDescent="0.2">
      <c r="A738" s="86" t="s">
        <v>319</v>
      </c>
      <c r="B738" s="87"/>
      <c r="C738" s="87"/>
      <c r="D738" s="88"/>
      <c r="E738" s="89" t="s">
        <v>549</v>
      </c>
      <c r="F738" s="89"/>
      <c r="G738" s="89"/>
      <c r="H738" s="89"/>
      <c r="I738" s="89"/>
      <c r="J738" s="89"/>
      <c r="K738" s="89"/>
      <c r="L738" s="89"/>
      <c r="M738" s="89"/>
      <c r="N738" s="95" t="s">
        <v>318</v>
      </c>
      <c r="O738" s="95"/>
      <c r="P738" s="95"/>
      <c r="Q738" s="95"/>
      <c r="R738" s="89" t="s">
        <v>550</v>
      </c>
      <c r="S738" s="89"/>
      <c r="T738" s="89"/>
      <c r="U738" s="89"/>
      <c r="V738" s="89"/>
      <c r="W738" s="89"/>
      <c r="X738" s="89"/>
      <c r="Y738" s="89"/>
      <c r="Z738" s="89"/>
      <c r="AA738" s="95" t="s">
        <v>317</v>
      </c>
      <c r="AB738" s="95"/>
      <c r="AC738" s="95"/>
      <c r="AD738" s="95"/>
      <c r="AE738" s="89" t="s">
        <v>551</v>
      </c>
      <c r="AF738" s="89"/>
      <c r="AG738" s="89"/>
      <c r="AH738" s="89"/>
      <c r="AI738" s="89"/>
      <c r="AJ738" s="89"/>
      <c r="AK738" s="89"/>
      <c r="AL738" s="89"/>
      <c r="AM738" s="89"/>
      <c r="AN738" s="95" t="s">
        <v>316</v>
      </c>
      <c r="AO738" s="95"/>
      <c r="AP738" s="95"/>
      <c r="AQ738" s="95"/>
      <c r="AR738" s="96" t="s">
        <v>552</v>
      </c>
      <c r="AS738" s="97"/>
      <c r="AT738" s="97"/>
      <c r="AU738" s="97"/>
      <c r="AV738" s="97"/>
      <c r="AW738" s="97"/>
      <c r="AX738" s="98"/>
    </row>
    <row r="739" spans="1:52" ht="24.75" customHeight="1" x14ac:dyDescent="0.2">
      <c r="A739" s="86" t="s">
        <v>315</v>
      </c>
      <c r="B739" s="87"/>
      <c r="C739" s="87"/>
      <c r="D739" s="88"/>
      <c r="E739" s="89" t="s">
        <v>553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t="s">
        <v>482</v>
      </c>
      <c r="F740" s="111"/>
      <c r="G740" s="111"/>
      <c r="H740" s="78" t="str">
        <f>IF(E740="", "", "(")</f>
        <v>(</v>
      </c>
      <c r="I740" s="111"/>
      <c r="J740" s="111"/>
      <c r="K740" s="78" t="str">
        <f>IF(OR(I740="　", I740=""), "", "-")</f>
        <v/>
      </c>
      <c r="L740" s="112">
        <v>74</v>
      </c>
      <c r="M740" s="112"/>
      <c r="N740" s="79" t="str">
        <f>IF(O740="", "", "-")</f>
        <v/>
      </c>
      <c r="O740" s="80"/>
      <c r="P740" s="79" t="str">
        <f>IF(E740="", "", ")")</f>
        <v>)</v>
      </c>
      <c r="Q740" s="119" t="s">
        <v>537</v>
      </c>
      <c r="R740" s="111"/>
      <c r="S740" s="111"/>
      <c r="T740" s="78" t="str">
        <f>IF(Q740="", "", "(")</f>
        <v>(</v>
      </c>
      <c r="U740" s="111"/>
      <c r="V740" s="111"/>
      <c r="W740" s="78" t="str">
        <f>IF(OR(U740="　", U740=""), "", "-")</f>
        <v/>
      </c>
      <c r="X740" s="112">
        <v>350</v>
      </c>
      <c r="Y740" s="112"/>
      <c r="Z740" s="79" t="str">
        <f>IF(AA740="", "", "-")</f>
        <v/>
      </c>
      <c r="AA740" s="80"/>
      <c r="AB740" s="79" t="str">
        <f>IF(Q740="", "", ")")</f>
        <v>)</v>
      </c>
      <c r="AC740" s="119" t="s">
        <v>538</v>
      </c>
      <c r="AD740" s="111"/>
      <c r="AE740" s="111"/>
      <c r="AF740" s="78" t="str">
        <f>IF(AC740="", "", "(")</f>
        <v>(</v>
      </c>
      <c r="AG740" s="111"/>
      <c r="AH740" s="111"/>
      <c r="AI740" s="78" t="str">
        <f>IF(OR(AG740="　", AG740=""), "", "-")</f>
        <v/>
      </c>
      <c r="AJ740" s="112">
        <v>287</v>
      </c>
      <c r="AK740" s="112"/>
      <c r="AL740" s="79" t="str">
        <f>IF(AM740="", "", "-")</f>
        <v/>
      </c>
      <c r="AM740" s="80"/>
      <c r="AN740" s="79" t="str">
        <f>IF(AC740="", "", ")")</f>
        <v>)</v>
      </c>
      <c r="AO740" s="113"/>
      <c r="AP740" s="114"/>
      <c r="AQ740" s="114"/>
      <c r="AR740" s="114"/>
      <c r="AS740" s="114"/>
      <c r="AT740" s="114"/>
      <c r="AU740" s="114"/>
      <c r="AV740" s="114"/>
      <c r="AW740" s="114"/>
      <c r="AX740" s="115"/>
    </row>
    <row r="741" spans="1:52" ht="28.35"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4"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310</v>
      </c>
      <c r="B780" s="751"/>
      <c r="C780" s="751"/>
      <c r="D780" s="751"/>
      <c r="E780" s="751"/>
      <c r="F780" s="752"/>
      <c r="G780" s="429" t="s">
        <v>554</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t="s">
        <v>555</v>
      </c>
      <c r="H782" s="440"/>
      <c r="I782" s="440"/>
      <c r="J782" s="440"/>
      <c r="K782" s="441"/>
      <c r="L782" s="442" t="s">
        <v>560</v>
      </c>
      <c r="M782" s="443"/>
      <c r="N782" s="443"/>
      <c r="O782" s="443"/>
      <c r="P782" s="443"/>
      <c r="Q782" s="443"/>
      <c r="R782" s="443"/>
      <c r="S782" s="443"/>
      <c r="T782" s="443"/>
      <c r="U782" s="443"/>
      <c r="V782" s="443"/>
      <c r="W782" s="443"/>
      <c r="X782" s="444"/>
      <c r="Y782" s="445">
        <v>179</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2">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2">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179</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 hidden="1"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14" t="s">
        <v>556</v>
      </c>
      <c r="D838" s="408"/>
      <c r="E838" s="408"/>
      <c r="F838" s="408"/>
      <c r="G838" s="408"/>
      <c r="H838" s="408"/>
      <c r="I838" s="408"/>
      <c r="J838" s="409" t="s">
        <v>498</v>
      </c>
      <c r="K838" s="410"/>
      <c r="L838" s="410"/>
      <c r="M838" s="410"/>
      <c r="N838" s="410"/>
      <c r="O838" s="410"/>
      <c r="P838" s="415" t="s">
        <v>557</v>
      </c>
      <c r="Q838" s="307"/>
      <c r="R838" s="307"/>
      <c r="S838" s="307"/>
      <c r="T838" s="307"/>
      <c r="U838" s="307"/>
      <c r="V838" s="307"/>
      <c r="W838" s="307"/>
      <c r="X838" s="307"/>
      <c r="Y838" s="308">
        <v>179</v>
      </c>
      <c r="Z838" s="309"/>
      <c r="AA838" s="309"/>
      <c r="AB838" s="310"/>
      <c r="AC838" s="318" t="s">
        <v>79</v>
      </c>
      <c r="AD838" s="413"/>
      <c r="AE838" s="413"/>
      <c r="AF838" s="413"/>
      <c r="AG838" s="413"/>
      <c r="AH838" s="411" t="s">
        <v>498</v>
      </c>
      <c r="AI838" s="412"/>
      <c r="AJ838" s="412"/>
      <c r="AK838" s="412"/>
      <c r="AL838" s="315" t="s">
        <v>497</v>
      </c>
      <c r="AM838" s="316"/>
      <c r="AN838" s="316"/>
      <c r="AO838" s="317"/>
      <c r="AP838" s="311"/>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8" hidden="1"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2">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3" manualBreakCount="3">
    <brk id="43" max="49" man="1"/>
    <brk id="699" max="49" man="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2" x14ac:dyDescent="0.2"/>
  <cols>
    <col min="1" max="1" width="21.5546875" customWidth="1"/>
    <col min="2" max="2" width="8.5546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5546875"/>
    <col min="13" max="13" width="12" style="13" hidden="1" customWidth="1"/>
    <col min="14" max="14" width="4" style="13" hidden="1" customWidth="1"/>
    <col min="15" max="15" width="3.44140625" customWidth="1"/>
    <col min="16" max="16" width="8.44140625" customWidth="1"/>
    <col min="17" max="17" width="8.5546875" style="16" customWidth="1"/>
    <col min="18" max="18" width="9.44140625" style="13" hidden="1" customWidth="1"/>
    <col min="19" max="19" width="4" style="13" hidden="1" customWidth="1"/>
    <col min="20" max="20" width="8.554687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5546875" style="34" customWidth="1"/>
    <col min="31" max="31" width="33.55468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8"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8"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8"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8"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8"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8"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8"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485</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8"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8"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8"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8"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8"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8"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8"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8" customHeight="1" x14ac:dyDescent="0.2">
      <c r="A16" s="14" t="s">
        <v>97</v>
      </c>
      <c r="B16" s="15" t="s">
        <v>485</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8" customHeight="1" x14ac:dyDescent="0.2">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8" customHeight="1" x14ac:dyDescent="0.2">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8" customHeight="1" x14ac:dyDescent="0.2">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8" customHeight="1" x14ac:dyDescent="0.2">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8" customHeight="1" x14ac:dyDescent="0.2">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8" customHeight="1" x14ac:dyDescent="0.2">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8" customHeight="1" x14ac:dyDescent="0.2">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8" customHeight="1" x14ac:dyDescent="0.2">
      <c r="A24" s="83" t="s">
        <v>330</v>
      </c>
      <c r="B24" s="15"/>
      <c r="C24" s="13" t="str">
        <f t="shared" si="9"/>
        <v/>
      </c>
      <c r="D24" s="13" t="str">
        <f>IF(C24="",D23,IF(D23&lt;&gt;"",CONCATENATE(D23,"、",C24),C24))</f>
        <v>地球温暖化対策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8"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8"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8" customHeight="1" x14ac:dyDescent="0.2">
      <c r="A27" s="13" t="str">
        <f>IF(D24="", "-", D24)</f>
        <v>地球温暖化対策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8"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8"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8"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8"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8"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8"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8"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8"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8"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8"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2020-06-12T06:09:22Z</cp:lastPrinted>
  <dcterms:created xsi:type="dcterms:W3CDTF">2012-03-13T00:50:25Z</dcterms:created>
  <dcterms:modified xsi:type="dcterms:W3CDTF">2020-11-24T14:36:39Z</dcterms:modified>
</cp:coreProperties>
</file>