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5556" yWindow="0" windowWidth="19380" windowHeight="811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8" i="3" l="1"/>
  <c r="AL871" i="3" l="1"/>
  <c r="Y785" i="3" l="1"/>
  <c r="Y783" i="3" l="1"/>
  <c r="AU791" i="3" l="1"/>
  <c r="AU786" i="3"/>
  <c r="AM116" i="3" l="1"/>
  <c r="AD19" i="3"/>
  <c r="AI72" i="3" l="1"/>
  <c r="AE72" i="3"/>
  <c r="AI69" i="3"/>
  <c r="AE69" i="3"/>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AU792" i="3" l="1"/>
  <c r="Y792" i="3"/>
</calcChain>
</file>

<file path=xl/sharedStrings.xml><?xml version="1.0" encoding="utf-8"?>
<sst xmlns="http://schemas.openxmlformats.org/spreadsheetml/2006/main" count="2227" uniqueCount="597">
  <si>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</si>
  <si>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</si>
  <si>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</si>
  <si>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</si>
  <si>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</si>
  <si>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</si>
  <si>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</si>
  <si>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</si>
  <si>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</si>
  <si>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</si>
  <si>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</si>
  <si>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</si>
  <si>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</si>
  <si>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</si>
  <si>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</si>
  <si>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</si>
  <si>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</si>
  <si>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</si>
  <si>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</si>
  <si>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</si>
  <si>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</si>
  <si>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</si>
  <si>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</si>
  <si>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</si>
  <si>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</si>
  <si>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</si>
  <si>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</si>
  <si>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</si>
  <si>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</si>
  <si>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</si>
  <si>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</si>
  <si>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</si>
  <si>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</si>
  <si>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</si>
  <si>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</si>
  <si>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</si>
  <si>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</si>
  <si>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</si>
  <si>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</si>
  <si>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</si>
  <si>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</si>
  <si>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</si>
  <si>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</si>
  <si>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</si>
  <si>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</si>
  <si>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</si>
  <si>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</si>
  <si>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</si>
  <si>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</si>
  <si>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</si>
  <si>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</si>
  <si>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</si>
  <si>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</si>
  <si>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</si>
  <si>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</si>
  <si>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</si>
  <si>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</si>
  <si>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</si>
  <si>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</si>
  <si>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</si>
  <si>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</si>
  <si>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</si>
  <si>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</si>
  <si>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</si>
  <si>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</si>
  <si>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</si>
  <si>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</si>
  <si>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</si>
  <si>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</si>
  <si>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</si>
  <si>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</si>
  <si>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</si>
  <si>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</si>
  <si>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</si>
  <si>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</si>
  <si>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</si>
  <si>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</si>
  <si>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</si>
  <si>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</si>
  <si>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</si>
  <si>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</si>
  <si>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</si>
  <si>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</si>
  <si>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</si>
  <si>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</si>
  <si>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</si>
  <si>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</si>
  <si>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</si>
  <si>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</si>
  <si>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</si>
  <si>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</si>
  <si>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</si>
  <si>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</si>
  <si>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</si>
  <si>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</si>
  <si>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</si>
  <si>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</si>
  <si>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</si>
  <si>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</si>
  <si>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</si>
  <si>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</si>
  <si>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</si>
  <si>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</si>
  <si>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</si>
  <si>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</si>
  <si>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</si>
  <si>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</si>
  <si>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</si>
  <si>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</si>
  <si>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</si>
  <si>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</si>
  <si>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</si>
  <si>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</si>
  <si>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</si>
  <si>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</si>
  <si>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</si>
  <si>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</si>
  <si>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</si>
  <si>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</si>
  <si>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</si>
  <si>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</si>
  <si>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</si>
  <si>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</si>
  <si>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</si>
  <si>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</si>
  <si>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</si>
  <si>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</si>
  <si>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</si>
  <si>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</si>
  <si>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</si>
  <si>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</si>
  <si>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</si>
  <si>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</si>
  <si>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</si>
  <si>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</si>
  <si>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</si>
  <si>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</si>
  <si>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</si>
  <si>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</si>
  <si>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</si>
  <si>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</si>
  <si>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</si>
  <si>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</si>
  <si>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</si>
  <si>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</si>
  <si>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</si>
  <si>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</si>
  <si>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</si>
  <si>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</si>
  <si>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</si>
  <si>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</si>
  <si>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</si>
  <si>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</si>
  <si>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</si>
  <si>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</si>
  <si>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</si>
  <si>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</si>
  <si>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</si>
  <si>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</si>
  <si>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</si>
  <si>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</si>
  <si>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</si>
  <si>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</si>
  <si>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</si>
  <si>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</si>
  <si>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</si>
  <si>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</si>
  <si>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</si>
  <si>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</si>
  <si>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</si>
  <si>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</si>
  <si>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</si>
  <si>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</si>
  <si>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</si>
  <si>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</si>
  <si>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</si>
  <si>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</si>
  <si>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</si>
  <si>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</si>
  <si>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</si>
  <si>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</si>
  <si>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</si>
  <si>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</si>
  <si>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</si>
  <si>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</si>
  <si>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</si>
  <si>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</si>
  <si>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</si>
  <si>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</si>
  <si>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</si>
  <si>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</si>
  <si>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</si>
  <si>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</si>
  <si>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</si>
  <si>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</si>
  <si>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</si>
  <si>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</si>
  <si>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</si>
  <si>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</si>
  <si>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</si>
  <si>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</si>
  <si>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</si>
  <si>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</si>
  <si>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</si>
  <si>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</si>
  <si>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</si>
  <si>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</si>
  <si>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</si>
  <si>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</si>
  <si>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</si>
  <si>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</si>
  <si>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</si>
  <si>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</si>
  <si>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</si>
  <si>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</si>
  <si>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</si>
  <si>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</si>
  <si>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</si>
  <si>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</si>
  <si>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</si>
  <si>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</si>
  <si>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</si>
  <si>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</si>
  <si>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</si>
  <si>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</si>
  <si>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</si>
  <si>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</si>
  <si>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</si>
  <si>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</si>
  <si>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</si>
  <si>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</si>
  <si>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</si>
  <si>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</si>
  <si>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</si>
  <si>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</si>
  <si>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</si>
  <si>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</si>
  <si>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</si>
  <si>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</si>
  <si>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</si>
  <si>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</si>
  <si>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</si>
  <si>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</si>
  <si>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</si>
  <si>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</si>
  <si>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</si>
  <si>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</si>
  <si>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</si>
  <si>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</si>
  <si>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</si>
  <si>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</si>
  <si>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</si>
  <si>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</si>
  <si>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</si>
  <si>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</si>
  <si>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</si>
  <si>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</si>
  <si>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</si>
  <si>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</si>
  <si>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</si>
  <si>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</si>
  <si>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</si>
  <si>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</si>
  <si>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</si>
  <si>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</si>
  <si>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</si>
  <si>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</si>
  <si>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</si>
  <si>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</si>
  <si>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</si>
  <si>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</si>
  <si>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</si>
  <si>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</si>
  <si>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</si>
  <si>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</si>
  <si>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</si>
  <si>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</si>
  <si>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</si>
  <si>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</si>
  <si>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</si>
  <si>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</si>
  <si>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</si>
  <si>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</si>
  <si>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</si>
  <si>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</si>
  <si>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</si>
  <si>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</si>
  <si>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</si>
  <si>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</si>
  <si>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</si>
  <si>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</si>
  <si>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</si>
  <si>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</si>
  <si>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</si>
  <si>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</si>
  <si>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</si>
  <si>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</si>
  <si>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</si>
  <si>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</si>
  <si>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</si>
  <si>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</si>
  <si>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</si>
  <si>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</si>
  <si>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</si>
  <si>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</si>
  <si>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</si>
  <si>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</si>
  <si>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</si>
  <si>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</si>
  <si>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</si>
  <si>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</si>
  <si>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</si>
  <si>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</si>
  <si>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</si>
  <si>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</si>
  <si>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</si>
  <si>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</si>
  <si>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</si>
  <si>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</si>
  <si>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</si>
  <si>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</si>
  <si>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</si>
  <si>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</si>
  <si>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</si>
  <si>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</si>
  <si>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</si>
  <si>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</si>
  <si>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</si>
  <si>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</si>
  <si>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</si>
  <si>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</si>
  <si>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</si>
  <si>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</si>
  <si>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</si>
  <si>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</si>
  <si>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</si>
  <si>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</si>
  <si>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</si>
  <si>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</si>
  <si>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</si>
  <si>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</si>
  <si>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</si>
  <si>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</si>
  <si>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</si>
  <si>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</si>
  <si>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</si>
  <si>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</si>
  <si>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</si>
  <si>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</si>
  <si>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</si>
  <si>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</si>
  <si>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</si>
  <si>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</si>
  <si>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</si>
  <si>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</si>
  <si>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</si>
  <si>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</si>
  <si>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</si>
  <si>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</si>
  <si>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</si>
  <si>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</si>
  <si>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</si>
  <si>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</si>
  <si>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</si>
  <si>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</si>
  <si>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</si>
  <si>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</si>
  <si>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</si>
  <si>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</si>
  <si>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</si>
  <si>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</si>
  <si>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</si>
  <si>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</si>
  <si>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</si>
  <si>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</si>
  <si>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</si>
  <si>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</si>
  <si>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</si>
  <si>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</si>
  <si>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</si>
  <si>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</si>
  <si>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</si>
  <si>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</si>
  <si>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</si>
  <si>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</si>
  <si>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</si>
  <si>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</si>
  <si>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</si>
  <si>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</si>
  <si>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</si>
  <si>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</si>
  <si>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</si>
  <si>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</si>
  <si>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</si>
  <si>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</si>
  <si>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</si>
  <si>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</si>
  <si>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</si>
  <si>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</si>
  <si>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</si>
  <si>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</si>
  <si>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</si>
  <si>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</si>
  <si>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</si>
  <si>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</si>
  <si>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</si>
  <si>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</si>
  <si>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</si>
  <si>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</si>
  <si>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</si>
  <si>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</si>
  <si>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</si>
  <si>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</si>
  <si>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</si>
  <si>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</si>
  <si>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</si>
  <si>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</si>
  <si>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</si>
  <si>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</si>
  <si>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</si>
  <si>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</si>
  <si>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</si>
  <si>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</si>
  <si>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</si>
  <si>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</si>
  <si>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</si>
  <si>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</si>
  <si>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</si>
  <si>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</si>
  <si>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</si>
  <si>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</si>
  <si>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</si>
  <si>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</si>
  <si>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</si>
  <si>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</si>
  <si>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</si>
  <si>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</si>
  <si>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</si>
  <si>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</si>
  <si>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</si>
  <si>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</si>
  <si>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</si>
  <si>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</si>
  <si>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</si>
  <si>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</si>
  <si>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</si>
  <si>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</si>
  <si>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</si>
  <si>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</si>
  <si>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</si>
  <si>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</si>
  <si>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</si>
  <si>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</si>
  <si>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</si>
  <si>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</si>
  <si>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</si>
  <si>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</si>
  <si>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</si>
  <si>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</si>
  <si>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</si>
  <si>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</si>
  <si>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</si>
  <si>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</si>
  <si>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</si>
  <si>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</si>
  <si>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</si>
  <si>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</si>
  <si>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</si>
  <si>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</si>
  <si>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</si>
  <si>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</si>
  <si>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</si>
  <si>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</si>
  <si>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</si>
  <si>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</si>
  <si>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</si>
  <si>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</si>
  <si>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</si>
  <si>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</si>
  <si>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phoneticPr fontId="5"/>
  </si>
  <si>
    <t>-</t>
    <phoneticPr fontId="5"/>
  </si>
  <si>
    <t>○</t>
  </si>
  <si>
    <t>地球温暖化対策課
地球温暖化対策事業室</t>
    <phoneticPr fontId="5"/>
  </si>
  <si>
    <t>特別会計に関する法律第８５条第３項第１号ホ及び第２号
同法施行令第５０条第７項第１０号及び第１１号並びに第９項第１号</t>
    <phoneticPr fontId="5"/>
  </si>
  <si>
    <t>地球温暖化対策計画（平成28年5月13日閣議決定）</t>
    <phoneticPr fontId="5"/>
  </si>
  <si>
    <t>エネルギー消費量を抜本的に削減する大胆な省エネを進めるため、ベストを追求する発想でエネルギー効率が極めて高くCO2削減に最大の効果をもたらす技術を「L2-Tech」と位置づけ、導入促進をしているところ。経済成長とCO2削減の両立には革新的技術の活用が不可欠であり、我が国が世界に先がけてL2-Tech導入による低炭素設備投資のビジネスモデルを実現し、国際的な低炭素技術イノベーションを牽引することが重要である。一方でL2-Techは、先導的な技術であることから、導入実績や稼働実績の知見が乏しく、また、初期費用も高額となることから、普及拡大を進めるにあたり、積極的な財政支援の効果検証が必要。</t>
    <phoneticPr fontId="5"/>
  </si>
  <si>
    <t>（１）L2-Techリストの更新・拡充・情報発信（委託）（平成27年度～）
　補助事業の成果を整理分析しつつ、平成29年度までに策定された対象技術のリストを更新・拡充するとともに、それぞれの効率水準等を満たす個別の設備・機器の認証を実施し、L2-Techの情報を積極的に発信する。また、平成28年度に構築したL2-Tech情報プラットフォームの運用を通じて、先導的技術の情報や優良事例などを集積し、効果的な情報発信を行う。
（２）L2-Tec導入実証事業（補助）（平成29年度～平成30年度）
　平成28年度はL2-Tech導入拡大モデル事業として、L2-Techを積極的に導入しようとする事業所に対して、当該L2-Tech導入に要する経費の一部を支援した。平成29年度からはL2-Techを活用した展開性の高い優良事例の創出を目的とした導入実証を行っている。導入実証を通じて、L2-Tech導入時の現状プロセスとの適合方法や入れ替えによる操業影響の低減など、安定稼働に関するソリューション情報を収集するとともに、そのCO2削減効果を検証する。また、優良事例の公開により、新たなL2-Techの創造につなげる。（補助率：1/2）</t>
    <phoneticPr fontId="5"/>
  </si>
  <si>
    <t>-</t>
  </si>
  <si>
    <t>-</t>
    <phoneticPr fontId="5"/>
  </si>
  <si>
    <t>-</t>
    <phoneticPr fontId="5"/>
  </si>
  <si>
    <t>t-CO2</t>
    <phoneticPr fontId="5"/>
  </si>
  <si>
    <t>t-CO2</t>
    <phoneticPr fontId="5"/>
  </si>
  <si>
    <t>事業実施計画書、事業報告書</t>
    <phoneticPr fontId="5"/>
  </si>
  <si>
    <t>１t当たりのCO2削減コスト</t>
    <phoneticPr fontId="5"/>
  </si>
  <si>
    <t>件</t>
    <rPh sb="0" eb="1">
      <t>ケン</t>
    </rPh>
    <phoneticPr fontId="5"/>
  </si>
  <si>
    <t>-</t>
    <phoneticPr fontId="5"/>
  </si>
  <si>
    <t>-</t>
    <phoneticPr fontId="5"/>
  </si>
  <si>
    <t>委託事業執行額／L2-Techリストに登録された設備機器・技術数、また技術開発・実証の特定数</t>
    <rPh sb="45" eb="46">
      <t>スウ</t>
    </rPh>
    <phoneticPr fontId="5"/>
  </si>
  <si>
    <t>百万円/件</t>
    <rPh sb="0" eb="2">
      <t>ヒャクマン</t>
    </rPh>
    <rPh sb="2" eb="3">
      <t>エン</t>
    </rPh>
    <rPh sb="4" eb="5">
      <t>ケン</t>
    </rPh>
    <phoneticPr fontId="5"/>
  </si>
  <si>
    <t>162/9</t>
  </si>
  <si>
    <t>149/2</t>
  </si>
  <si>
    <t>119/6</t>
  </si>
  <si>
    <t>288/9</t>
  </si>
  <si>
    <t>-</t>
    <phoneticPr fontId="5"/>
  </si>
  <si>
    <t>-</t>
    <phoneticPr fontId="5"/>
  </si>
  <si>
    <t>１．地球温暖化対策の推進</t>
  </si>
  <si>
    <t>万t-CO2/年</t>
    <rPh sb="0" eb="1">
      <t>マン</t>
    </rPh>
    <rPh sb="7" eb="8">
      <t>ネン</t>
    </rPh>
    <phoneticPr fontId="5"/>
  </si>
  <si>
    <t>-</t>
    <phoneticPr fontId="5"/>
  </si>
  <si>
    <t>CO2削減効果の高いL2-Tech等設備の特定とその導入普及が促進されることにより、早期に大幅なCO２削減が図られる。</t>
    <phoneticPr fontId="5"/>
  </si>
  <si>
    <t>-</t>
    <phoneticPr fontId="5"/>
  </si>
  <si>
    <t>-</t>
    <phoneticPr fontId="5"/>
  </si>
  <si>
    <t>-</t>
    <phoneticPr fontId="5"/>
  </si>
  <si>
    <t>新27-0006</t>
    <phoneticPr fontId="5"/>
  </si>
  <si>
    <t>0060</t>
    <phoneticPr fontId="5"/>
  </si>
  <si>
    <t>0051</t>
    <phoneticPr fontId="5"/>
  </si>
  <si>
    <t>-</t>
    <phoneticPr fontId="5"/>
  </si>
  <si>
    <t>-</t>
    <phoneticPr fontId="5"/>
  </si>
  <si>
    <t>-</t>
    <phoneticPr fontId="5"/>
  </si>
  <si>
    <t>-</t>
    <phoneticPr fontId="5"/>
  </si>
  <si>
    <t>CO2削減量(t-CO2)</t>
    <phoneticPr fontId="5"/>
  </si>
  <si>
    <t>-</t>
    <phoneticPr fontId="5"/>
  </si>
  <si>
    <t>事業費（設備価格）/CO2削減量</t>
    <phoneticPr fontId="5"/>
  </si>
  <si>
    <t>L2-Tech導入実証事業の採択案件数（補助件数）
※平成29～30年度のみ</t>
    <phoneticPr fontId="5"/>
  </si>
  <si>
    <t>補助事業執行額／導入実証件数
※平成29～30年度のみ</t>
    <phoneticPr fontId="5"/>
  </si>
  <si>
    <t>エネルギー起源二酸化炭素の排出量（CO2換算トン）</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</si>
  <si>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</si>
  <si>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</si>
  <si>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</si>
  <si>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</si>
  <si>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</si>
  <si>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</si>
  <si>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</si>
  <si>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</si>
  <si>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</si>
  <si>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</si>
  <si>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</si>
  <si>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50/3</t>
    <phoneticPr fontId="5"/>
  </si>
  <si>
    <t>有</t>
  </si>
  <si>
    <t>無</t>
  </si>
  <si>
    <t>‐</t>
  </si>
  <si>
    <t>△</t>
  </si>
  <si>
    <t>先導的低炭素技術の情報整備により、先導的低炭素技術の普及が促進され、地球温暖化に対するリスクを低減することが求められていることから、社会のニーズを的確に反映している。</t>
    <rPh sb="54" eb="55">
      <t>モト</t>
    </rPh>
    <rPh sb="66" eb="68">
      <t>シャカイ</t>
    </rPh>
    <rPh sb="73" eb="75">
      <t>テキカク</t>
    </rPh>
    <rPh sb="76" eb="78">
      <t>ハンエイ</t>
    </rPh>
    <phoneticPr fontId="5"/>
  </si>
  <si>
    <t>基盤整備を公正に進めるためには、国として実施する必要がある。</t>
  </si>
  <si>
    <t>大胆な省エネを進めるため、先導的な低炭素技術の開発・導入・普及を強力に推進することが必要であり、優先度の高い事業である。</t>
    <rPh sb="48" eb="51">
      <t>ユウセンド</t>
    </rPh>
    <rPh sb="52" eb="53">
      <t>タカ</t>
    </rPh>
    <rPh sb="54" eb="56">
      <t>ジギョウ</t>
    </rPh>
    <phoneticPr fontId="5"/>
  </si>
  <si>
    <t>コストは成果実績に見合う十分に妥当な水準である。</t>
  </si>
  <si>
    <t>実績を踏まえた業務効率化策を検討・実施し、コスト削減を図っている。</t>
    <rPh sb="0" eb="2">
      <t>ジッセキ</t>
    </rPh>
    <rPh sb="3" eb="4">
      <t>フ</t>
    </rPh>
    <rPh sb="7" eb="9">
      <t>ギョウム</t>
    </rPh>
    <rPh sb="9" eb="12">
      <t>コウリツカ</t>
    </rPh>
    <rPh sb="12" eb="13">
      <t>サク</t>
    </rPh>
    <rPh sb="14" eb="16">
      <t>ケントウ</t>
    </rPh>
    <rPh sb="17" eb="19">
      <t>ジッシ</t>
    </rPh>
    <rPh sb="24" eb="26">
      <t>サクゲン</t>
    </rPh>
    <rPh sb="27" eb="28">
      <t>ハカ</t>
    </rPh>
    <phoneticPr fontId="5"/>
  </si>
  <si>
    <t>年度毎に作成される成果報告書を一般に公開している。</t>
    <rPh sb="9" eb="11">
      <t>セイカ</t>
    </rPh>
    <rPh sb="11" eb="14">
      <t>ホウコクショ</t>
    </rPh>
    <phoneticPr fontId="5"/>
  </si>
  <si>
    <t>事業者からの提案件数は十分だったものの、リスト反映に繋がる提案は少なく、結果として活動見込みに達しなかった。</t>
    <rPh sb="0" eb="3">
      <t>ジギョウシャ</t>
    </rPh>
    <rPh sb="6" eb="8">
      <t>テイアン</t>
    </rPh>
    <rPh sb="8" eb="10">
      <t>ケンスウ</t>
    </rPh>
    <rPh sb="11" eb="13">
      <t>ジュウブン</t>
    </rPh>
    <rPh sb="23" eb="25">
      <t>ハンエイ</t>
    </rPh>
    <rPh sb="26" eb="27">
      <t>ツナ</t>
    </rPh>
    <rPh sb="29" eb="31">
      <t>テイアン</t>
    </rPh>
    <rPh sb="32" eb="33">
      <t>スク</t>
    </rPh>
    <rPh sb="36" eb="38">
      <t>ケッカ</t>
    </rPh>
    <rPh sb="41" eb="43">
      <t>カツドウ</t>
    </rPh>
    <rPh sb="43" eb="45">
      <t>ミコ</t>
    </rPh>
    <rPh sb="47" eb="48">
      <t>タッ</t>
    </rPh>
    <phoneticPr fontId="5"/>
  </si>
  <si>
    <t>A.デロイトトーマツコンサルティング合同会社</t>
    <phoneticPr fontId="5"/>
  </si>
  <si>
    <t>人件費</t>
    <rPh sb="0" eb="3">
      <t>ジンケンヒ</t>
    </rPh>
    <phoneticPr fontId="5"/>
  </si>
  <si>
    <t>L2-Tech認証制度の運用、リスト更新、情報発信</t>
  </si>
  <si>
    <t>諸謝金、旅費、印刷製本費</t>
    <rPh sb="0" eb="1">
      <t>ショ</t>
    </rPh>
    <rPh sb="1" eb="3">
      <t>シャキン</t>
    </rPh>
    <rPh sb="4" eb="6">
      <t>リョヒ</t>
    </rPh>
    <rPh sb="7" eb="9">
      <t>インサツ</t>
    </rPh>
    <rPh sb="9" eb="11">
      <t>セイホン</t>
    </rPh>
    <rPh sb="11" eb="12">
      <t>ヒ</t>
    </rPh>
    <phoneticPr fontId="5"/>
  </si>
  <si>
    <t>B.株式会社エヌ・ティ・ティ・データ</t>
    <phoneticPr fontId="5"/>
  </si>
  <si>
    <t>借料及び損料</t>
    <rPh sb="0" eb="2">
      <t>シャクリョウ</t>
    </rPh>
    <rPh sb="2" eb="3">
      <t>オヨ</t>
    </rPh>
    <rPh sb="4" eb="6">
      <t>ソンリョウ</t>
    </rPh>
    <phoneticPr fontId="5"/>
  </si>
  <si>
    <t>外注費</t>
    <rPh sb="0" eb="3">
      <t>ガイチュウヒ</t>
    </rPh>
    <phoneticPr fontId="5"/>
  </si>
  <si>
    <t>雑役務費</t>
    <rPh sb="0" eb="1">
      <t>ザツ</t>
    </rPh>
    <rPh sb="1" eb="3">
      <t>エキム</t>
    </rPh>
    <rPh sb="3" eb="4">
      <t>ヒ</t>
    </rPh>
    <phoneticPr fontId="5"/>
  </si>
  <si>
    <t>システムの運用保守</t>
    <rPh sb="5" eb="7">
      <t>ウンヨウ</t>
    </rPh>
    <rPh sb="7" eb="9">
      <t>ホシュ</t>
    </rPh>
    <phoneticPr fontId="5"/>
  </si>
  <si>
    <t>クラウドサービス利用料</t>
    <rPh sb="8" eb="11">
      <t>リヨウリョウ</t>
    </rPh>
    <phoneticPr fontId="5"/>
  </si>
  <si>
    <t>システムの運用保守（株式会社NTTデータアイ）</t>
    <rPh sb="5" eb="7">
      <t>ウンヨウ</t>
    </rPh>
    <rPh sb="7" eb="9">
      <t>ホシュ</t>
    </rPh>
    <rPh sb="10" eb="12">
      <t>カブシキ</t>
    </rPh>
    <rPh sb="12" eb="14">
      <t>カイシャ</t>
    </rPh>
    <phoneticPr fontId="5"/>
  </si>
  <si>
    <t>システムのメンテナンス業務
（（株）ユー・エス・イー）</t>
    <rPh sb="11" eb="13">
      <t>ギョウム</t>
    </rPh>
    <rPh sb="16" eb="17">
      <t>カブ</t>
    </rPh>
    <phoneticPr fontId="5"/>
  </si>
  <si>
    <t>一般管理費、通信運搬費</t>
    <rPh sb="0" eb="2">
      <t>イッパン</t>
    </rPh>
    <rPh sb="2" eb="5">
      <t>カンリヒ</t>
    </rPh>
    <rPh sb="6" eb="8">
      <t>ツウシン</t>
    </rPh>
    <rPh sb="8" eb="11">
      <t>ウンパンヒ</t>
    </rPh>
    <phoneticPr fontId="5"/>
  </si>
  <si>
    <t>C.株式会社NTTデータアイ</t>
    <phoneticPr fontId="5"/>
  </si>
  <si>
    <t>デロイトトーマツコンサルティング合同会社</t>
    <rPh sb="16" eb="20">
      <t>ゴウドウカイシャ</t>
    </rPh>
    <phoneticPr fontId="5"/>
  </si>
  <si>
    <t>L2-Tech認証制度の運用、リスト更新、情報発信等</t>
    <rPh sb="25" eb="26">
      <t>ナド</t>
    </rPh>
    <phoneticPr fontId="5"/>
  </si>
  <si>
    <t>-</t>
    <phoneticPr fontId="5"/>
  </si>
  <si>
    <t>株式会社エヌ・ティ・ティ・データ</t>
    <rPh sb="0" eb="4">
      <t>カブシキカイシャ</t>
    </rPh>
    <phoneticPr fontId="5"/>
  </si>
  <si>
    <t>L2-Tech情報システムの運用保守</t>
    <rPh sb="7" eb="9">
      <t>ジョウホウ</t>
    </rPh>
    <rPh sb="14" eb="16">
      <t>ウンヨウ</t>
    </rPh>
    <rPh sb="16" eb="18">
      <t>ホシュ</t>
    </rPh>
    <phoneticPr fontId="5"/>
  </si>
  <si>
    <t>株式会社NTTデータアイ</t>
  </si>
  <si>
    <t>リスト更新・拡充及び技術開発・実証の特定調査などでヒアリングを行った企業数</t>
    <phoneticPr fontId="5"/>
  </si>
  <si>
    <t>-</t>
    <phoneticPr fontId="5"/>
  </si>
  <si>
    <t>概ね設定した目標を達成している。</t>
    <rPh sb="0" eb="1">
      <t>オオム</t>
    </rPh>
    <phoneticPr fontId="5"/>
  </si>
  <si>
    <t>・平成29～30年度、令和元年度（国費ベース）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1" eb="3">
      <t>ヘイセイ</t>
    </rPh>
    <rPh sb="11" eb="13">
      <t>レイワ</t>
    </rPh>
    <rPh sb="13" eb="16">
      <t>ガンネンド</t>
    </rPh>
    <phoneticPr fontId="5"/>
  </si>
  <si>
    <t>-</t>
    <phoneticPr fontId="5"/>
  </si>
  <si>
    <t>令和12年度までに1tあたりのCO2削減コストを30,000円以下とする。
※本事業の終了年度である令和2年度までは国費ベース、令和12年度は事業費ベースの目標値。</t>
    <rPh sb="0" eb="2">
      <t>レイワ</t>
    </rPh>
    <rPh sb="50" eb="52">
      <t>レイワ</t>
    </rPh>
    <rPh sb="64" eb="66">
      <t>レイワ</t>
    </rPh>
    <rPh sb="73" eb="74">
      <t>ヒ</t>
    </rPh>
    <phoneticPr fontId="5"/>
  </si>
  <si>
    <t>費目・使途は事前に十分検討しており、また、精算時に精査して妥当性を確認している。</t>
    <rPh sb="21" eb="24">
      <t>セイサンジ</t>
    </rPh>
    <rPh sb="25" eb="27">
      <t>セイサ</t>
    </rPh>
    <phoneticPr fontId="5"/>
  </si>
  <si>
    <t>資金の流れを精算時に把握し、妥当性を確認している。</t>
    <rPh sb="6" eb="9">
      <t>セイサンジ</t>
    </rPh>
    <phoneticPr fontId="5"/>
  </si>
  <si>
    <t>0038</t>
    <phoneticPr fontId="5"/>
  </si>
  <si>
    <t>L2-Techに関する情報発信をホームページ等を通じて継続的に実施し、L2-Techの更なる普及拡大に努める。</t>
    <rPh sb="8" eb="9">
      <t>カン</t>
    </rPh>
    <rPh sb="11" eb="13">
      <t>ジョウホウ</t>
    </rPh>
    <rPh sb="13" eb="15">
      <t>ハッシン</t>
    </rPh>
    <rPh sb="22" eb="23">
      <t>トウ</t>
    </rPh>
    <rPh sb="24" eb="25">
      <t>ツウ</t>
    </rPh>
    <rPh sb="27" eb="30">
      <t>ケイゾクテキ</t>
    </rPh>
    <rPh sb="31" eb="33">
      <t>ジッシ</t>
    </rPh>
    <rPh sb="43" eb="44">
      <t>サラ</t>
    </rPh>
    <rPh sb="46" eb="48">
      <t>フキュウ</t>
    </rPh>
    <rPh sb="48" eb="50">
      <t>カクダイ</t>
    </rPh>
    <rPh sb="51" eb="52">
      <t>ツト</t>
    </rPh>
    <phoneticPr fontId="5"/>
  </si>
  <si>
    <t>L2-Tech（先導的低炭素技術）導入拡大推進事業</t>
    <phoneticPr fontId="5"/>
  </si>
  <si>
    <t>2030年度までにCO2を141,850ｔ削減する。</t>
    <rPh sb="4" eb="6">
      <t>ネンド</t>
    </rPh>
    <rPh sb="21" eb="23">
      <t>サクゲン</t>
    </rPh>
    <phoneticPr fontId="5"/>
  </si>
  <si>
    <t>令和元年度</t>
    <rPh sb="0" eb="2">
      <t>レイワ</t>
    </rPh>
    <rPh sb="2" eb="3">
      <t>モト</t>
    </rPh>
    <rPh sb="3" eb="4">
      <t>ネン</t>
    </rPh>
    <rPh sb="4" eb="5">
      <t>ド</t>
    </rPh>
    <phoneticPr fontId="22"/>
  </si>
  <si>
    <t>補助事業が平成30年度に終了して委託事業のみとなったため、昨年度と比較して不用率は更に改善した。成果実績や活動実績について、目標に達してはいないものの単位当たりコストが良化しており、効率的に事業実施してリストの質を高められた。</t>
    <rPh sb="0" eb="2">
      <t>ホジョ</t>
    </rPh>
    <rPh sb="2" eb="4">
      <t>ジギョウ</t>
    </rPh>
    <rPh sb="5" eb="7">
      <t>ヘイセイ</t>
    </rPh>
    <rPh sb="9" eb="11">
      <t>ネンド</t>
    </rPh>
    <rPh sb="12" eb="14">
      <t>シュウリョウ</t>
    </rPh>
    <rPh sb="16" eb="18">
      <t>イタク</t>
    </rPh>
    <rPh sb="18" eb="20">
      <t>ジギョウ</t>
    </rPh>
    <rPh sb="29" eb="32">
      <t>サクネンド</t>
    </rPh>
    <rPh sb="33" eb="35">
      <t>ヒカク</t>
    </rPh>
    <rPh sb="37" eb="39">
      <t>フヨウ</t>
    </rPh>
    <rPh sb="39" eb="40">
      <t>リツ</t>
    </rPh>
    <rPh sb="41" eb="42">
      <t>サラ</t>
    </rPh>
    <rPh sb="43" eb="45">
      <t>カイゼン</t>
    </rPh>
    <rPh sb="48" eb="50">
      <t>セイカ</t>
    </rPh>
    <rPh sb="50" eb="52">
      <t>ジッセキ</t>
    </rPh>
    <rPh sb="53" eb="55">
      <t>カツドウ</t>
    </rPh>
    <rPh sb="55" eb="57">
      <t>ジッセキ</t>
    </rPh>
    <rPh sb="62" eb="64">
      <t>モクヒョウ</t>
    </rPh>
    <rPh sb="65" eb="66">
      <t>タッ</t>
    </rPh>
    <rPh sb="75" eb="77">
      <t>タンイ</t>
    </rPh>
    <rPh sb="77" eb="78">
      <t>ア</t>
    </rPh>
    <rPh sb="84" eb="86">
      <t>リョウカ</t>
    </rPh>
    <rPh sb="91" eb="93">
      <t>コウリツ</t>
    </rPh>
    <rPh sb="93" eb="94">
      <t>テキ</t>
    </rPh>
    <rPh sb="95" eb="97">
      <t>ジギョウ</t>
    </rPh>
    <rPh sb="97" eb="99">
      <t>ジッシ</t>
    </rPh>
    <rPh sb="105" eb="106">
      <t>シツ</t>
    </rPh>
    <rPh sb="107" eb="108">
      <t>タカ</t>
    </rPh>
    <phoneticPr fontId="5"/>
  </si>
  <si>
    <t>当該分野に関して実績や知見を十分に有した者が実施しており、最も合理的・効率的な開発を実現している。</t>
    <phoneticPr fontId="5"/>
  </si>
  <si>
    <t>その他</t>
    <rPh sb="2" eb="3">
      <t>タ</t>
    </rPh>
    <phoneticPr fontId="5"/>
  </si>
  <si>
    <t>消費税及び地方消費税</t>
    <phoneticPr fontId="5"/>
  </si>
  <si>
    <t>自己負担額</t>
    <rPh sb="0" eb="2">
      <t>ジコ</t>
    </rPh>
    <rPh sb="2" eb="4">
      <t>フタン</t>
    </rPh>
    <rPh sb="4" eb="5">
      <t>ガク</t>
    </rPh>
    <phoneticPr fontId="5"/>
  </si>
  <si>
    <t>自己負担額</t>
    <rPh sb="0" eb="2">
      <t>ジコ</t>
    </rPh>
    <rPh sb="2" eb="5">
      <t>フタンガク</t>
    </rPh>
    <phoneticPr fontId="5"/>
  </si>
  <si>
    <t>-</t>
    <phoneticPr fontId="5"/>
  </si>
  <si>
    <t>－</t>
    <phoneticPr fontId="5"/>
  </si>
  <si>
    <t>委託については、一般競争契約（総合評価・最低価格）により支出先を選定しているが、一者応札となった契約があった。</t>
    <rPh sb="20" eb="22">
      <t>サイテイ</t>
    </rPh>
    <rPh sb="22" eb="24">
      <t>カカク</t>
    </rPh>
    <rPh sb="40" eb="41">
      <t>イッ</t>
    </rPh>
    <rPh sb="41" eb="42">
      <t>シャ</t>
    </rPh>
    <rPh sb="42" eb="44">
      <t>オウサツ</t>
    </rPh>
    <rPh sb="48" eb="50">
      <t>ケイヤク</t>
    </rPh>
    <phoneticPr fontId="5"/>
  </si>
  <si>
    <t>室長　加藤 聖</t>
    <phoneticPr fontId="5"/>
  </si>
  <si>
    <t>-</t>
    <phoneticPr fontId="5"/>
  </si>
  <si>
    <t>-</t>
    <phoneticPr fontId="5"/>
  </si>
  <si>
    <t>外部有識者点検対象外</t>
    <phoneticPr fontId="5"/>
  </si>
  <si>
    <t>終了予定</t>
  </si>
  <si>
    <t>令和元年度で終了の事業。
当該事業の成果を十分に検証し、今後の新たな技術導入に係る事業へ活用すること。</t>
    <phoneticPr fontId="5"/>
  </si>
  <si>
    <t>本事業の成果であるL2-Techリスト、水準表、認証製品一覧及び補助事業における実証成果を活用し、新たな政策や事業へとつなげる。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</si>
</sst>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180203</xdr:colOff>
      <xdr:row>741</xdr:row>
      <xdr:rowOff>270305</xdr:rowOff>
    </xdr:from>
    <xdr:to>
      <xdr:col>47</xdr:col>
      <xdr:colOff>140536</xdr:colOff>
      <xdr:row>743</xdr:row>
      <xdr:rowOff>106878</xdr:rowOff>
    </xdr:to>
    <xdr:sp macro="" textlink="">
      <xdr:nvSpPr>
        <xdr:cNvPr id="149" name="正方形/長方形 148"/>
        <xdr:cNvSpPr/>
      </xdr:nvSpPr>
      <xdr:spPr bwMode="auto">
        <a:xfrm>
          <a:off x="1621825" y="50366656"/>
          <a:ext cx="8198170" cy="53164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49.5</a:t>
          </a:r>
          <a:r>
            <a:rPr kumimoji="1" lang="ja-JP" altLang="en-US" sz="1100">
              <a:solidFill>
                <a:sysClr val="windowText" lastClr="000000"/>
              </a:solidFill>
            </a:rPr>
            <a:t>百万円</a:t>
          </a:r>
        </a:p>
      </xdr:txBody>
    </xdr:sp>
    <xdr:clientData/>
  </xdr:twoCellAnchor>
  <xdr:twoCellAnchor>
    <xdr:from>
      <xdr:col>8</xdr:col>
      <xdr:colOff>73242</xdr:colOff>
      <xdr:row>743</xdr:row>
      <xdr:rowOff>144165</xdr:rowOff>
    </xdr:from>
    <xdr:to>
      <xdr:col>47</xdr:col>
      <xdr:colOff>110653</xdr:colOff>
      <xdr:row>745</xdr:row>
      <xdr:rowOff>193076</xdr:rowOff>
    </xdr:to>
    <xdr:sp macro="" textlink="">
      <xdr:nvSpPr>
        <xdr:cNvPr id="150" name="大かっこ 149"/>
        <xdr:cNvSpPr/>
      </xdr:nvSpPr>
      <xdr:spPr>
        <a:xfrm>
          <a:off x="1720810" y="50935584"/>
          <a:ext cx="8069302" cy="7439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marL="0" marR="0" indent="0" defTabSz="914400" rtl="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リストの更新・拡充・情報発信</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メーカから最新の技術情報が自動的に集まる仕組みなど、 </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リストの効率的な更新・拡充手法の検討・実践。</a:t>
          </a:r>
          <a:endParaRPr kumimoji="1" lang="en-US" altLang="ja-JP" sz="1100" b="0" i="0" baseline="0">
            <a:solidFill>
              <a:schemeClr val="tx1"/>
            </a:solidFill>
            <a:effectLst/>
            <a:latin typeface="+mn-lt"/>
            <a:ea typeface="+mn-ea"/>
            <a:cs typeface="+mn-cs"/>
          </a:endParaRPr>
        </a:p>
      </xdr:txBody>
    </xdr:sp>
    <xdr:clientData/>
  </xdr:twoCellAnchor>
  <xdr:twoCellAnchor>
    <xdr:from>
      <xdr:col>10</xdr:col>
      <xdr:colOff>79418</xdr:colOff>
      <xdr:row>746</xdr:row>
      <xdr:rowOff>246640</xdr:rowOff>
    </xdr:from>
    <xdr:to>
      <xdr:col>21</xdr:col>
      <xdr:colOff>97078</xdr:colOff>
      <xdr:row>747</xdr:row>
      <xdr:rowOff>300028</xdr:rowOff>
    </xdr:to>
    <xdr:sp macro="" textlink="">
      <xdr:nvSpPr>
        <xdr:cNvPr id="151" name="フレーム 150"/>
        <xdr:cNvSpPr/>
      </xdr:nvSpPr>
      <xdr:spPr bwMode="auto">
        <a:xfrm>
          <a:off x="2138877" y="52080660"/>
          <a:ext cx="2283066" cy="40092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一般競争契約（総合評価）・委託</a:t>
          </a:r>
        </a:p>
      </xdr:txBody>
    </xdr:sp>
    <xdr:clientData/>
  </xdr:twoCellAnchor>
  <xdr:twoCellAnchor>
    <xdr:from>
      <xdr:col>9</xdr:col>
      <xdr:colOff>135329</xdr:colOff>
      <xdr:row>748</xdr:row>
      <xdr:rowOff>319108</xdr:rowOff>
    </xdr:from>
    <xdr:to>
      <xdr:col>28</xdr:col>
      <xdr:colOff>68016</xdr:colOff>
      <xdr:row>751</xdr:row>
      <xdr:rowOff>217165</xdr:rowOff>
    </xdr:to>
    <xdr:sp macro="" textlink="">
      <xdr:nvSpPr>
        <xdr:cNvPr id="152" name="正方形/長方形 151"/>
        <xdr:cNvSpPr/>
      </xdr:nvSpPr>
      <xdr:spPr bwMode="auto">
        <a:xfrm>
          <a:off x="1988843" y="52848196"/>
          <a:ext cx="3845659" cy="9406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Ａ．デロイトトーマツコンサルティング合同会社</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23.1</a:t>
          </a:r>
          <a:r>
            <a:rPr kumimoji="1" lang="ja-JP" altLang="en-US" sz="1100">
              <a:solidFill>
                <a:sysClr val="windowText" lastClr="000000"/>
              </a:solidFill>
            </a:rPr>
            <a:t>百万円</a:t>
          </a:r>
        </a:p>
      </xdr:txBody>
    </xdr:sp>
    <xdr:clientData/>
  </xdr:twoCellAnchor>
  <xdr:twoCellAnchor>
    <xdr:from>
      <xdr:col>9</xdr:col>
      <xdr:colOff>152806</xdr:colOff>
      <xdr:row>745</xdr:row>
      <xdr:rowOff>128717</xdr:rowOff>
    </xdr:from>
    <xdr:to>
      <xdr:col>9</xdr:col>
      <xdr:colOff>152806</xdr:colOff>
      <xdr:row>755</xdr:row>
      <xdr:rowOff>308919</xdr:rowOff>
    </xdr:to>
    <xdr:cxnSp macro="">
      <xdr:nvCxnSpPr>
        <xdr:cNvPr id="153" name="直線コネクタ 152"/>
        <xdr:cNvCxnSpPr/>
      </xdr:nvCxnSpPr>
      <xdr:spPr bwMode="auto">
        <a:xfrm flipV="1">
          <a:off x="2006320" y="51615203"/>
          <a:ext cx="0" cy="36555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182674</xdr:colOff>
      <xdr:row>749</xdr:row>
      <xdr:rowOff>185947</xdr:rowOff>
    </xdr:from>
    <xdr:to>
      <xdr:col>45</xdr:col>
      <xdr:colOff>10969</xdr:colOff>
      <xdr:row>752</xdr:row>
      <xdr:rowOff>69557</xdr:rowOff>
    </xdr:to>
    <xdr:sp macro="" textlink="">
      <xdr:nvSpPr>
        <xdr:cNvPr id="155" name="大かっこ 154"/>
        <xdr:cNvSpPr/>
      </xdr:nvSpPr>
      <xdr:spPr bwMode="auto">
        <a:xfrm>
          <a:off x="5743215" y="53062569"/>
          <a:ext cx="3535322" cy="92621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事業の取り</a:t>
          </a:r>
          <a:r>
            <a:rPr kumimoji="1" lang="ja-JP" altLang="en-US" sz="1100">
              <a:solidFill>
                <a:schemeClr val="tx1"/>
              </a:solidFill>
              <a:effectLst/>
              <a:latin typeface="+mn-lt"/>
              <a:ea typeface="+mn-ea"/>
              <a:cs typeface="+mn-cs"/>
            </a:rPr>
            <a:t>まと</a:t>
          </a:r>
          <a:r>
            <a:rPr kumimoji="1" lang="ja-JP" altLang="ja-JP" sz="1100">
              <a:solidFill>
                <a:schemeClr val="tx1"/>
              </a:solidFill>
              <a:effectLst/>
              <a:latin typeface="+mn-lt"/>
              <a:ea typeface="+mn-ea"/>
              <a:cs typeface="+mn-cs"/>
            </a:rPr>
            <a:t>め</a:t>
          </a:r>
          <a:r>
            <a:rPr kumimoji="1" lang="ja-JP" altLang="en-US" sz="1100">
              <a:solidFill>
                <a:schemeClr val="tx1"/>
              </a:solidFill>
              <a:effectLst/>
              <a:latin typeface="+mn-lt"/>
              <a:ea typeface="+mn-ea"/>
              <a:cs typeface="+mn-cs"/>
            </a:rPr>
            <a:t>、</a:t>
          </a:r>
          <a:r>
            <a:rPr lang="en-US" altLang="ja-JP" sz="1100" b="0" i="0" u="none" strike="noStrike">
              <a:solidFill>
                <a:schemeClr val="tx1"/>
              </a:solidFill>
              <a:effectLst/>
              <a:latin typeface="+mn-lt"/>
              <a:ea typeface="+mn-ea"/>
              <a:cs typeface="+mn-cs"/>
            </a:rPr>
            <a:t>L2-Tech</a:t>
          </a:r>
          <a:r>
            <a:rPr lang="ja-JP" altLang="en-US" sz="1100" b="0" i="0" u="none" strike="noStrike">
              <a:solidFill>
                <a:schemeClr val="tx1"/>
              </a:solidFill>
              <a:effectLst/>
              <a:latin typeface="+mn-lt"/>
              <a:ea typeface="+mn-ea"/>
              <a:cs typeface="+mn-cs"/>
            </a:rPr>
            <a:t>リスト更新に係る文献調査、</a:t>
          </a:r>
          <a:r>
            <a:rPr kumimoji="1" lang="ja-JP" altLang="en-US" sz="1100">
              <a:solidFill>
                <a:schemeClr val="tx1"/>
              </a:solidFill>
              <a:effectLst/>
              <a:latin typeface="+mn-lt"/>
              <a:ea typeface="+mn-ea"/>
              <a:cs typeface="+mn-cs"/>
            </a:rPr>
            <a:t>認証制度の運営、</a:t>
          </a:r>
          <a:r>
            <a:rPr kumimoji="1" lang="en-US" altLang="ja-JP" sz="1100">
              <a:solidFill>
                <a:schemeClr val="tx1"/>
              </a:solidFill>
              <a:effectLst/>
              <a:latin typeface="+mn-lt"/>
              <a:ea typeface="+mn-ea"/>
              <a:cs typeface="+mn-cs"/>
            </a:rPr>
            <a:t>L2-Tech</a:t>
          </a:r>
          <a:r>
            <a:rPr kumimoji="1" lang="ja-JP" altLang="ja-JP" sz="1100">
              <a:solidFill>
                <a:schemeClr val="tx1"/>
              </a:solidFill>
              <a:effectLst/>
              <a:latin typeface="+mn-lt"/>
              <a:ea typeface="+mn-ea"/>
              <a:cs typeface="+mn-cs"/>
            </a:rPr>
            <a:t>情報の拡充に向けた検討・調査・とりまとめ</a:t>
          </a:r>
          <a:endParaRPr lang="ja-JP" altLang="ja-JP">
            <a:effectLst/>
          </a:endParaRPr>
        </a:p>
      </xdr:txBody>
    </xdr:sp>
    <xdr:clientData/>
  </xdr:twoCellAnchor>
  <xdr:twoCellAnchor>
    <xdr:from>
      <xdr:col>10</xdr:col>
      <xdr:colOff>102436</xdr:colOff>
      <xdr:row>749</xdr:row>
      <xdr:rowOff>102207</xdr:rowOff>
    </xdr:from>
    <xdr:to>
      <xdr:col>27</xdr:col>
      <xdr:colOff>140612</xdr:colOff>
      <xdr:row>752</xdr:row>
      <xdr:rowOff>180203</xdr:rowOff>
    </xdr:to>
    <xdr:sp macro="" textlink="">
      <xdr:nvSpPr>
        <xdr:cNvPr id="156" name="正方形/長方形 155"/>
        <xdr:cNvSpPr/>
      </xdr:nvSpPr>
      <xdr:spPr bwMode="auto">
        <a:xfrm>
          <a:off x="2161895" y="52978829"/>
          <a:ext cx="3539258" cy="11205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10</xdr:col>
      <xdr:colOff>121924</xdr:colOff>
      <xdr:row>754</xdr:row>
      <xdr:rowOff>102698</xdr:rowOff>
    </xdr:from>
    <xdr:to>
      <xdr:col>22</xdr:col>
      <xdr:colOff>46391</xdr:colOff>
      <xdr:row>755</xdr:row>
      <xdr:rowOff>113851</xdr:rowOff>
    </xdr:to>
    <xdr:sp macro="" textlink="">
      <xdr:nvSpPr>
        <xdr:cNvPr id="157" name="フレーム 156"/>
        <xdr:cNvSpPr/>
      </xdr:nvSpPr>
      <xdr:spPr bwMode="auto">
        <a:xfrm>
          <a:off x="2181383" y="54716989"/>
          <a:ext cx="2395819" cy="35868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一般競争契約（最低価格）・委託</a:t>
          </a:r>
        </a:p>
      </xdr:txBody>
    </xdr:sp>
    <xdr:clientData/>
  </xdr:twoCellAnchor>
  <xdr:twoCellAnchor>
    <xdr:from>
      <xdr:col>11</xdr:col>
      <xdr:colOff>43404</xdr:colOff>
      <xdr:row>756</xdr:row>
      <xdr:rowOff>290132</xdr:rowOff>
    </xdr:from>
    <xdr:to>
      <xdr:col>20</xdr:col>
      <xdr:colOff>192973</xdr:colOff>
      <xdr:row>758</xdr:row>
      <xdr:rowOff>77967</xdr:rowOff>
    </xdr:to>
    <xdr:sp macro="" textlink="">
      <xdr:nvSpPr>
        <xdr:cNvPr id="158" name="正方形/長方形 157"/>
        <xdr:cNvSpPr/>
      </xdr:nvSpPr>
      <xdr:spPr bwMode="auto">
        <a:xfrm>
          <a:off x="2308809" y="55599490"/>
          <a:ext cx="2003083" cy="8046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26.4</a:t>
          </a:r>
          <a:r>
            <a:rPr kumimoji="1" lang="ja-JP" altLang="en-US" sz="1100">
              <a:solidFill>
                <a:sysClr val="windowText" lastClr="000000"/>
              </a:solidFill>
            </a:rPr>
            <a:t>百万円</a:t>
          </a:r>
        </a:p>
      </xdr:txBody>
    </xdr:sp>
    <xdr:clientData/>
  </xdr:twoCellAnchor>
  <xdr:twoCellAnchor>
    <xdr:from>
      <xdr:col>11</xdr:col>
      <xdr:colOff>124944</xdr:colOff>
      <xdr:row>758</xdr:row>
      <xdr:rowOff>252694</xdr:rowOff>
    </xdr:from>
    <xdr:to>
      <xdr:col>21</xdr:col>
      <xdr:colOff>105107</xdr:colOff>
      <xdr:row>759</xdr:row>
      <xdr:rowOff>326990</xdr:rowOff>
    </xdr:to>
    <xdr:sp macro="" textlink="">
      <xdr:nvSpPr>
        <xdr:cNvPr id="159" name="大かっこ 158"/>
        <xdr:cNvSpPr/>
      </xdr:nvSpPr>
      <xdr:spPr bwMode="auto">
        <a:xfrm>
          <a:off x="2390349" y="56578910"/>
          <a:ext cx="2039623" cy="7436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事業のとりまとめ、システムの運用保守</a:t>
          </a:r>
          <a:endParaRPr kumimoji="1" lang="en-US" altLang="ja-JP" sz="1100">
            <a:latin typeface="+mn-ea"/>
            <a:ea typeface="+mn-ea"/>
          </a:endParaRPr>
        </a:p>
      </xdr:txBody>
    </xdr:sp>
    <xdr:clientData/>
  </xdr:twoCellAnchor>
  <xdr:twoCellAnchor>
    <xdr:from>
      <xdr:col>9</xdr:col>
      <xdr:colOff>162332</xdr:colOff>
      <xdr:row>748</xdr:row>
      <xdr:rowOff>100505</xdr:rowOff>
    </xdr:from>
    <xdr:to>
      <xdr:col>17</xdr:col>
      <xdr:colOff>14858</xdr:colOff>
      <xdr:row>749</xdr:row>
      <xdr:rowOff>100391</xdr:rowOff>
    </xdr:to>
    <xdr:grpSp>
      <xdr:nvGrpSpPr>
        <xdr:cNvPr id="160" name="グループ化 159"/>
        <xdr:cNvGrpSpPr/>
      </xdr:nvGrpSpPr>
      <xdr:grpSpPr>
        <a:xfrm>
          <a:off x="1716812" y="54720665"/>
          <a:ext cx="1234286" cy="355486"/>
          <a:chOff x="1865780" y="49618116"/>
          <a:chExt cx="5786613" cy="457237"/>
        </a:xfrm>
      </xdr:grpSpPr>
      <xdr:cxnSp macro="">
        <xdr:nvCxnSpPr>
          <xdr:cNvPr id="161" name="直線コネクタ 160"/>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 name="直線矢印コネクタ 161"/>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157850</xdr:colOff>
      <xdr:row>755</xdr:row>
      <xdr:rowOff>298163</xdr:rowOff>
    </xdr:from>
    <xdr:to>
      <xdr:col>17</xdr:col>
      <xdr:colOff>10376</xdr:colOff>
      <xdr:row>756</xdr:row>
      <xdr:rowOff>298049</xdr:rowOff>
    </xdr:to>
    <xdr:grpSp>
      <xdr:nvGrpSpPr>
        <xdr:cNvPr id="163" name="グループ化 162"/>
        <xdr:cNvGrpSpPr/>
      </xdr:nvGrpSpPr>
      <xdr:grpSpPr>
        <a:xfrm>
          <a:off x="1712330" y="57407523"/>
          <a:ext cx="1234286" cy="355486"/>
          <a:chOff x="1865780" y="49618116"/>
          <a:chExt cx="5786613" cy="457237"/>
        </a:xfrm>
      </xdr:grpSpPr>
      <xdr:cxnSp macro="">
        <xdr:nvCxnSpPr>
          <xdr:cNvPr id="164" name="直線コネクタ 163"/>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 name="直線矢印コネクタ 164"/>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194290</xdr:colOff>
      <xdr:row>755</xdr:row>
      <xdr:rowOff>149786</xdr:rowOff>
    </xdr:from>
    <xdr:to>
      <xdr:col>35</xdr:col>
      <xdr:colOff>1170</xdr:colOff>
      <xdr:row>756</xdr:row>
      <xdr:rowOff>146561</xdr:rowOff>
    </xdr:to>
    <xdr:sp macro="" textlink="">
      <xdr:nvSpPr>
        <xdr:cNvPr id="166" name="フレーム 165"/>
        <xdr:cNvSpPr/>
      </xdr:nvSpPr>
      <xdr:spPr bwMode="auto">
        <a:xfrm>
          <a:off x="5342939" y="55111610"/>
          <a:ext cx="1866339" cy="3443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26</xdr:col>
      <xdr:colOff>126525</xdr:colOff>
      <xdr:row>756</xdr:row>
      <xdr:rowOff>295307</xdr:rowOff>
    </xdr:from>
    <xdr:to>
      <xdr:col>37</xdr:col>
      <xdr:colOff>122678</xdr:colOff>
      <xdr:row>757</xdr:row>
      <xdr:rowOff>579147</xdr:rowOff>
    </xdr:to>
    <xdr:sp macro="" textlink="">
      <xdr:nvSpPr>
        <xdr:cNvPr id="167" name="正方形/長方形 166"/>
        <xdr:cNvSpPr/>
      </xdr:nvSpPr>
      <xdr:spPr bwMode="auto">
        <a:xfrm>
          <a:off x="5481120" y="55604665"/>
          <a:ext cx="2261558" cy="6313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Ｃ．株式会社</a:t>
          </a:r>
          <a:r>
            <a:rPr kumimoji="1" lang="en-US" altLang="ja-JP" sz="1100">
              <a:solidFill>
                <a:schemeClr val="tx1"/>
              </a:solidFill>
            </a:rPr>
            <a:t>NTT</a:t>
          </a:r>
          <a:r>
            <a:rPr kumimoji="1" lang="ja-JP" altLang="en-US" sz="1100">
              <a:solidFill>
                <a:schemeClr val="tx1"/>
              </a:solidFill>
            </a:rPr>
            <a:t>データアイ</a:t>
          </a:r>
          <a:endParaRPr kumimoji="1" lang="en-US" altLang="ja-JP" sz="1100">
            <a:solidFill>
              <a:schemeClr val="tx1"/>
            </a:solidFill>
          </a:endParaRPr>
        </a:p>
        <a:p>
          <a:pPr algn="ctr">
            <a:lnSpc>
              <a:spcPts val="1200"/>
            </a:lnSpc>
          </a:pPr>
          <a:r>
            <a:rPr kumimoji="1" lang="en-US" altLang="ja-JP" sz="1100">
              <a:solidFill>
                <a:schemeClr val="tx1"/>
              </a:solidFill>
            </a:rPr>
            <a:t>4.5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26</xdr:col>
      <xdr:colOff>118270</xdr:colOff>
      <xdr:row>758</xdr:row>
      <xdr:rowOff>225934</xdr:rowOff>
    </xdr:from>
    <xdr:to>
      <xdr:col>36</xdr:col>
      <xdr:colOff>166031</xdr:colOff>
      <xdr:row>759</xdr:row>
      <xdr:rowOff>183088</xdr:rowOff>
    </xdr:to>
    <xdr:sp macro="" textlink="">
      <xdr:nvSpPr>
        <xdr:cNvPr id="168" name="大かっこ 167"/>
        <xdr:cNvSpPr/>
      </xdr:nvSpPr>
      <xdr:spPr bwMode="auto">
        <a:xfrm>
          <a:off x="5472865" y="56552150"/>
          <a:ext cx="2107220" cy="62647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システムの運用保守</a:t>
          </a:r>
          <a:endParaRPr kumimoji="1" lang="en-US" altLang="ja-JP" sz="1100">
            <a:latin typeface="+mn-ea"/>
            <a:ea typeface="+mn-ea"/>
          </a:endParaRPr>
        </a:p>
      </xdr:txBody>
    </xdr:sp>
    <xdr:clientData/>
  </xdr:twoCellAnchor>
  <xdr:twoCellAnchor>
    <xdr:from>
      <xdr:col>21</xdr:col>
      <xdr:colOff>45334</xdr:colOff>
      <xdr:row>757</xdr:row>
      <xdr:rowOff>338052</xdr:rowOff>
    </xdr:from>
    <xdr:to>
      <xdr:col>26</xdr:col>
      <xdr:colOff>55579</xdr:colOff>
      <xdr:row>757</xdr:row>
      <xdr:rowOff>338052</xdr:rowOff>
    </xdr:to>
    <xdr:cxnSp macro="">
      <xdr:nvCxnSpPr>
        <xdr:cNvPr id="169" name="直線矢印コネクタ 168"/>
        <xdr:cNvCxnSpPr/>
      </xdr:nvCxnSpPr>
      <xdr:spPr bwMode="auto">
        <a:xfrm>
          <a:off x="4370199" y="55994944"/>
          <a:ext cx="10399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128717</xdr:colOff>
      <xdr:row>741</xdr:row>
      <xdr:rowOff>0</xdr:rowOff>
    </xdr:from>
    <xdr:to>
      <xdr:col>49</xdr:col>
      <xdr:colOff>407372</xdr:colOff>
      <xdr:row>741</xdr:row>
      <xdr:rowOff>246652</xdr:rowOff>
    </xdr:to>
    <xdr:sp macro="" textlink="">
      <xdr:nvSpPr>
        <xdr:cNvPr id="172" name="正方形/長方形 171"/>
        <xdr:cNvSpPr/>
      </xdr:nvSpPr>
      <xdr:spPr bwMode="auto">
        <a:xfrm>
          <a:off x="6718987" y="50096351"/>
          <a:ext cx="3779736" cy="2466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44140625" customWidth="1"/>
    <col min="50" max="50" width="6.4414062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27</v>
      </c>
      <c r="AT2" s="952"/>
      <c r="AU2" s="952"/>
      <c r="AV2" s="42" t="str">
        <f>IF(AW2="", "", "-")</f>
        <v/>
      </c>
      <c r="AW2" s="897"/>
      <c r="AX2" s="897"/>
    </row>
    <row r="3" spans="1:50" ht="21" customHeight="1" thickBot="1" x14ac:dyDescent="0.25">
      <c r="A3" s="850" t="s">
        <v>346</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478</v>
      </c>
      <c r="AK3" s="852"/>
      <c r="AL3" s="852"/>
      <c r="AM3" s="852"/>
      <c r="AN3" s="852"/>
      <c r="AO3" s="852"/>
      <c r="AP3" s="852"/>
      <c r="AQ3" s="852"/>
      <c r="AR3" s="852"/>
      <c r="AS3" s="852"/>
      <c r="AT3" s="852"/>
      <c r="AU3" s="852"/>
      <c r="AV3" s="852"/>
      <c r="AW3" s="852"/>
      <c r="AX3" s="24" t="s">
        <v>64</v>
      </c>
    </row>
    <row r="4" spans="1:50" ht="24.75" customHeight="1" x14ac:dyDescent="0.2">
      <c r="A4" s="687" t="s">
        <v>25</v>
      </c>
      <c r="B4" s="688"/>
      <c r="C4" s="688"/>
      <c r="D4" s="688"/>
      <c r="E4" s="688"/>
      <c r="F4" s="688"/>
      <c r="G4" s="665" t="s">
        <v>578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479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22" t="s">
        <v>443</v>
      </c>
      <c r="H5" s="823"/>
      <c r="I5" s="823"/>
      <c r="J5" s="823"/>
      <c r="K5" s="823"/>
      <c r="L5" s="823"/>
      <c r="M5" s="824" t="s">
        <v>65</v>
      </c>
      <c r="N5" s="825"/>
      <c r="O5" s="825"/>
      <c r="P5" s="825"/>
      <c r="Q5" s="825"/>
      <c r="R5" s="826"/>
      <c r="S5" s="827" t="s">
        <v>580</v>
      </c>
      <c r="T5" s="823"/>
      <c r="U5" s="823"/>
      <c r="V5" s="823"/>
      <c r="W5" s="823"/>
      <c r="X5" s="828"/>
      <c r="Y5" s="681" t="s">
        <v>3</v>
      </c>
      <c r="Z5" s="532"/>
      <c r="AA5" s="532"/>
      <c r="AB5" s="532"/>
      <c r="AC5" s="532"/>
      <c r="AD5" s="533"/>
      <c r="AE5" s="682" t="s">
        <v>482</v>
      </c>
      <c r="AF5" s="682"/>
      <c r="AG5" s="682"/>
      <c r="AH5" s="682"/>
      <c r="AI5" s="682"/>
      <c r="AJ5" s="682"/>
      <c r="AK5" s="682"/>
      <c r="AL5" s="682"/>
      <c r="AM5" s="682"/>
      <c r="AN5" s="682"/>
      <c r="AO5" s="682"/>
      <c r="AP5" s="683"/>
      <c r="AQ5" s="684" t="s">
        <v>590</v>
      </c>
      <c r="AR5" s="685"/>
      <c r="AS5" s="685"/>
      <c r="AT5" s="685"/>
      <c r="AU5" s="685"/>
      <c r="AV5" s="685"/>
      <c r="AW5" s="685"/>
      <c r="AX5" s="686"/>
    </row>
    <row r="6" spans="1:50" ht="39" customHeight="1" x14ac:dyDescent="0.2">
      <c r="A6" s="689" t="s">
        <v>4</v>
      </c>
      <c r="B6" s="690"/>
      <c r="C6" s="690"/>
      <c r="D6" s="690"/>
      <c r="E6" s="690"/>
      <c r="F6" s="690"/>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0.15" customHeight="1" x14ac:dyDescent="0.2">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08" t="s">
        <v>310</v>
      </c>
      <c r="Z7" s="432"/>
      <c r="AA7" s="432"/>
      <c r="AB7" s="432"/>
      <c r="AC7" s="432"/>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地球温暖化対策</v>
      </c>
      <c r="H8" s="703"/>
      <c r="I8" s="703"/>
      <c r="J8" s="703"/>
      <c r="K8" s="703"/>
      <c r="L8" s="703"/>
      <c r="M8" s="703"/>
      <c r="N8" s="703"/>
      <c r="O8" s="703"/>
      <c r="P8" s="703"/>
      <c r="Q8" s="703"/>
      <c r="R8" s="703"/>
      <c r="S8" s="703"/>
      <c r="T8" s="703"/>
      <c r="U8" s="703"/>
      <c r="V8" s="703"/>
      <c r="W8" s="703"/>
      <c r="X8" s="920"/>
      <c r="Y8" s="829" t="s">
        <v>212</v>
      </c>
      <c r="Z8" s="830"/>
      <c r="AA8" s="830"/>
      <c r="AB8" s="830"/>
      <c r="AC8" s="830"/>
      <c r="AD8" s="831"/>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79.95" customHeight="1" x14ac:dyDescent="0.2">
      <c r="A9" s="832" t="s">
        <v>23</v>
      </c>
      <c r="B9" s="833"/>
      <c r="C9" s="833"/>
      <c r="D9" s="833"/>
      <c r="E9" s="833"/>
      <c r="F9" s="833"/>
      <c r="G9" s="834" t="s">
        <v>485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121.2" customHeight="1" x14ac:dyDescent="0.2">
      <c r="A10" s="643" t="s">
        <v>29</v>
      </c>
      <c r="B10" s="644"/>
      <c r="C10" s="644"/>
      <c r="D10" s="644"/>
      <c r="E10" s="644"/>
      <c r="F10" s="644"/>
      <c r="G10" s="737" t="s">
        <v>486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62" t="s">
        <v>24</v>
      </c>
      <c r="B12" s="963"/>
      <c r="C12" s="963"/>
      <c r="D12" s="963"/>
      <c r="E12" s="963"/>
      <c r="F12" s="964"/>
      <c r="G12" s="743"/>
      <c r="H12" s="744"/>
      <c r="I12" s="744"/>
      <c r="J12" s="744"/>
      <c r="K12" s="744"/>
      <c r="L12" s="744"/>
      <c r="M12" s="744"/>
      <c r="N12" s="744"/>
      <c r="O12" s="744"/>
      <c r="P12" s="404" t="s">
        <v>313</v>
      </c>
      <c r="Q12" s="405"/>
      <c r="R12" s="405"/>
      <c r="S12" s="405"/>
      <c r="T12" s="405"/>
      <c r="U12" s="405"/>
      <c r="V12" s="406"/>
      <c r="W12" s="404" t="s">
        <v>333</v>
      </c>
      <c r="X12" s="405"/>
      <c r="Y12" s="405"/>
      <c r="Z12" s="405"/>
      <c r="AA12" s="405"/>
      <c r="AB12" s="405"/>
      <c r="AC12" s="406"/>
      <c r="AD12" s="404" t="s">
        <v>340</v>
      </c>
      <c r="AE12" s="405"/>
      <c r="AF12" s="405"/>
      <c r="AG12" s="405"/>
      <c r="AH12" s="405"/>
      <c r="AI12" s="405"/>
      <c r="AJ12" s="406"/>
      <c r="AK12" s="404" t="s">
        <v>347</v>
      </c>
      <c r="AL12" s="405"/>
      <c r="AM12" s="405"/>
      <c r="AN12" s="405"/>
      <c r="AO12" s="405"/>
      <c r="AP12" s="405"/>
      <c r="AQ12" s="406"/>
      <c r="AR12" s="404" t="s">
        <v>348</v>
      </c>
      <c r="AS12" s="405"/>
      <c r="AT12" s="405"/>
      <c r="AU12" s="405"/>
      <c r="AV12" s="405"/>
      <c r="AW12" s="405"/>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v>680</v>
      </c>
      <c r="Q13" s="641"/>
      <c r="R13" s="641"/>
      <c r="S13" s="641"/>
      <c r="T13" s="641"/>
      <c r="U13" s="641"/>
      <c r="V13" s="642"/>
      <c r="W13" s="640">
        <v>480</v>
      </c>
      <c r="X13" s="641"/>
      <c r="Y13" s="641"/>
      <c r="Z13" s="641"/>
      <c r="AA13" s="641"/>
      <c r="AB13" s="641"/>
      <c r="AC13" s="642"/>
      <c r="AD13" s="640">
        <v>50</v>
      </c>
      <c r="AE13" s="641"/>
      <c r="AF13" s="641"/>
      <c r="AG13" s="641"/>
      <c r="AH13" s="641"/>
      <c r="AI13" s="641"/>
      <c r="AJ13" s="642"/>
      <c r="AK13" s="640">
        <v>0</v>
      </c>
      <c r="AL13" s="641"/>
      <c r="AM13" s="641"/>
      <c r="AN13" s="641"/>
      <c r="AO13" s="641"/>
      <c r="AP13" s="641"/>
      <c r="AQ13" s="642"/>
      <c r="AR13" s="905">
        <v>0</v>
      </c>
      <c r="AS13" s="906"/>
      <c r="AT13" s="906"/>
      <c r="AU13" s="906"/>
      <c r="AV13" s="906"/>
      <c r="AW13" s="906"/>
      <c r="AX13" s="907"/>
    </row>
    <row r="14" spans="1:50" ht="21" customHeight="1" x14ac:dyDescent="0.2">
      <c r="A14" s="597"/>
      <c r="B14" s="598"/>
      <c r="C14" s="598"/>
      <c r="D14" s="598"/>
      <c r="E14" s="598"/>
      <c r="F14" s="599"/>
      <c r="G14" s="708"/>
      <c r="H14" s="709"/>
      <c r="I14" s="694" t="s">
        <v>8</v>
      </c>
      <c r="J14" s="745"/>
      <c r="K14" s="745"/>
      <c r="L14" s="745"/>
      <c r="M14" s="745"/>
      <c r="N14" s="745"/>
      <c r="O14" s="746"/>
      <c r="P14" s="640" t="s">
        <v>487</v>
      </c>
      <c r="Q14" s="641"/>
      <c r="R14" s="641"/>
      <c r="S14" s="641"/>
      <c r="T14" s="641"/>
      <c r="U14" s="641"/>
      <c r="V14" s="642"/>
      <c r="W14" s="640" t="s">
        <v>487</v>
      </c>
      <c r="X14" s="641"/>
      <c r="Y14" s="641"/>
      <c r="Z14" s="641"/>
      <c r="AA14" s="641"/>
      <c r="AB14" s="641"/>
      <c r="AC14" s="642"/>
      <c r="AD14" s="640" t="s">
        <v>488</v>
      </c>
      <c r="AE14" s="641"/>
      <c r="AF14" s="641"/>
      <c r="AG14" s="641"/>
      <c r="AH14" s="641"/>
      <c r="AI14" s="641"/>
      <c r="AJ14" s="642"/>
      <c r="AK14" s="640" t="s">
        <v>591</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487</v>
      </c>
      <c r="Q15" s="641"/>
      <c r="R15" s="641"/>
      <c r="S15" s="641"/>
      <c r="T15" s="641"/>
      <c r="U15" s="641"/>
      <c r="V15" s="642"/>
      <c r="W15" s="640" t="s">
        <v>487</v>
      </c>
      <c r="X15" s="641"/>
      <c r="Y15" s="641"/>
      <c r="Z15" s="641"/>
      <c r="AA15" s="641"/>
      <c r="AB15" s="641"/>
      <c r="AC15" s="642"/>
      <c r="AD15" s="640" t="s">
        <v>480</v>
      </c>
      <c r="AE15" s="641"/>
      <c r="AF15" s="641"/>
      <c r="AG15" s="641"/>
      <c r="AH15" s="641"/>
      <c r="AI15" s="641"/>
      <c r="AJ15" s="642"/>
      <c r="AK15" s="640" t="s">
        <v>534</v>
      </c>
      <c r="AL15" s="641"/>
      <c r="AM15" s="641"/>
      <c r="AN15" s="641"/>
      <c r="AO15" s="641"/>
      <c r="AP15" s="641"/>
      <c r="AQ15" s="642"/>
      <c r="AR15" s="640" t="s">
        <v>592</v>
      </c>
      <c r="AS15" s="641"/>
      <c r="AT15" s="641"/>
      <c r="AU15" s="641"/>
      <c r="AV15" s="641"/>
      <c r="AW15" s="641"/>
      <c r="AX15" s="789"/>
    </row>
    <row r="16" spans="1:50" ht="21" customHeight="1" x14ac:dyDescent="0.2">
      <c r="A16" s="597"/>
      <c r="B16" s="598"/>
      <c r="C16" s="598"/>
      <c r="D16" s="598"/>
      <c r="E16" s="598"/>
      <c r="F16" s="599"/>
      <c r="G16" s="708"/>
      <c r="H16" s="709"/>
      <c r="I16" s="694" t="s">
        <v>51</v>
      </c>
      <c r="J16" s="695"/>
      <c r="K16" s="695"/>
      <c r="L16" s="695"/>
      <c r="M16" s="695"/>
      <c r="N16" s="695"/>
      <c r="O16" s="696"/>
      <c r="P16" s="640" t="s">
        <v>487</v>
      </c>
      <c r="Q16" s="641"/>
      <c r="R16" s="641"/>
      <c r="S16" s="641"/>
      <c r="T16" s="641"/>
      <c r="U16" s="641"/>
      <c r="V16" s="642"/>
      <c r="W16" s="640" t="s">
        <v>487</v>
      </c>
      <c r="X16" s="641"/>
      <c r="Y16" s="641"/>
      <c r="Z16" s="641"/>
      <c r="AA16" s="641"/>
      <c r="AB16" s="641"/>
      <c r="AC16" s="642"/>
      <c r="AD16" s="640" t="s">
        <v>488</v>
      </c>
      <c r="AE16" s="641"/>
      <c r="AF16" s="641"/>
      <c r="AG16" s="641"/>
      <c r="AH16" s="641"/>
      <c r="AI16" s="641"/>
      <c r="AJ16" s="642"/>
      <c r="AK16" s="640" t="s">
        <v>534</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487</v>
      </c>
      <c r="Q17" s="641"/>
      <c r="R17" s="641"/>
      <c r="S17" s="641"/>
      <c r="T17" s="641"/>
      <c r="U17" s="641"/>
      <c r="V17" s="642"/>
      <c r="W17" s="640" t="s">
        <v>487</v>
      </c>
      <c r="X17" s="641"/>
      <c r="Y17" s="641"/>
      <c r="Z17" s="641"/>
      <c r="AA17" s="641"/>
      <c r="AB17" s="641"/>
      <c r="AC17" s="642"/>
      <c r="AD17" s="640" t="s">
        <v>515</v>
      </c>
      <c r="AE17" s="641"/>
      <c r="AF17" s="641"/>
      <c r="AG17" s="641"/>
      <c r="AH17" s="641"/>
      <c r="AI17" s="641"/>
      <c r="AJ17" s="642"/>
      <c r="AK17" s="640" t="s">
        <v>534</v>
      </c>
      <c r="AL17" s="641"/>
      <c r="AM17" s="641"/>
      <c r="AN17" s="641"/>
      <c r="AO17" s="641"/>
      <c r="AP17" s="641"/>
      <c r="AQ17" s="642"/>
      <c r="AR17" s="903"/>
      <c r="AS17" s="903"/>
      <c r="AT17" s="903"/>
      <c r="AU17" s="903"/>
      <c r="AV17" s="903"/>
      <c r="AW17" s="903"/>
      <c r="AX17" s="904"/>
    </row>
    <row r="18" spans="1:50" ht="24.75" customHeight="1" x14ac:dyDescent="0.2">
      <c r="A18" s="597"/>
      <c r="B18" s="598"/>
      <c r="C18" s="598"/>
      <c r="D18" s="598"/>
      <c r="E18" s="598"/>
      <c r="F18" s="599"/>
      <c r="G18" s="710"/>
      <c r="H18" s="711"/>
      <c r="I18" s="699" t="s">
        <v>20</v>
      </c>
      <c r="J18" s="700"/>
      <c r="K18" s="700"/>
      <c r="L18" s="700"/>
      <c r="M18" s="700"/>
      <c r="N18" s="700"/>
      <c r="O18" s="701"/>
      <c r="P18" s="861">
        <f>SUM(P13:V17)</f>
        <v>680</v>
      </c>
      <c r="Q18" s="862"/>
      <c r="R18" s="862"/>
      <c r="S18" s="862"/>
      <c r="T18" s="862"/>
      <c r="U18" s="862"/>
      <c r="V18" s="863"/>
      <c r="W18" s="861">
        <f>SUM(W13:AC17)</f>
        <v>480</v>
      </c>
      <c r="X18" s="862"/>
      <c r="Y18" s="862"/>
      <c r="Z18" s="862"/>
      <c r="AA18" s="862"/>
      <c r="AB18" s="862"/>
      <c r="AC18" s="863"/>
      <c r="AD18" s="861">
        <f>SUM(AD13:AJ17)</f>
        <v>50</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2">
      <c r="A19" s="597"/>
      <c r="B19" s="598"/>
      <c r="C19" s="598"/>
      <c r="D19" s="598"/>
      <c r="E19" s="598"/>
      <c r="F19" s="599"/>
      <c r="G19" s="859" t="s">
        <v>9</v>
      </c>
      <c r="H19" s="860"/>
      <c r="I19" s="860"/>
      <c r="J19" s="860"/>
      <c r="K19" s="860"/>
      <c r="L19" s="860"/>
      <c r="M19" s="860"/>
      <c r="N19" s="860"/>
      <c r="O19" s="860"/>
      <c r="P19" s="640">
        <v>281</v>
      </c>
      <c r="Q19" s="641"/>
      <c r="R19" s="641"/>
      <c r="S19" s="641"/>
      <c r="T19" s="641"/>
      <c r="U19" s="641"/>
      <c r="V19" s="642"/>
      <c r="W19" s="640">
        <v>438</v>
      </c>
      <c r="X19" s="641"/>
      <c r="Y19" s="641"/>
      <c r="Z19" s="641"/>
      <c r="AA19" s="641"/>
      <c r="AB19" s="641"/>
      <c r="AC19" s="642"/>
      <c r="AD19" s="640">
        <f>ROUND(23.1+26.4,0)</f>
        <v>50</v>
      </c>
      <c r="AE19" s="641"/>
      <c r="AF19" s="641"/>
      <c r="AG19" s="641"/>
      <c r="AH19" s="641"/>
      <c r="AI19" s="641"/>
      <c r="AJ19" s="642"/>
      <c r="AK19" s="314"/>
      <c r="AL19" s="314"/>
      <c r="AM19" s="314"/>
      <c r="AN19" s="314"/>
      <c r="AO19" s="314"/>
      <c r="AP19" s="314"/>
      <c r="AQ19" s="314"/>
      <c r="AR19" s="314"/>
      <c r="AS19" s="314"/>
      <c r="AT19" s="314"/>
      <c r="AU19" s="314"/>
      <c r="AV19" s="314"/>
      <c r="AW19" s="314"/>
      <c r="AX19" s="316"/>
    </row>
    <row r="20" spans="1:50" ht="24.75" customHeight="1" x14ac:dyDescent="0.2">
      <c r="A20" s="597"/>
      <c r="B20" s="598"/>
      <c r="C20" s="598"/>
      <c r="D20" s="598"/>
      <c r="E20" s="598"/>
      <c r="F20" s="599"/>
      <c r="G20" s="859" t="s">
        <v>10</v>
      </c>
      <c r="H20" s="860"/>
      <c r="I20" s="860"/>
      <c r="J20" s="860"/>
      <c r="K20" s="860"/>
      <c r="L20" s="860"/>
      <c r="M20" s="860"/>
      <c r="N20" s="860"/>
      <c r="O20" s="860"/>
      <c r="P20" s="302">
        <f>IF(P18=0, "-", SUM(P19)/P18)</f>
        <v>0.41323529411764703</v>
      </c>
      <c r="Q20" s="302"/>
      <c r="R20" s="302"/>
      <c r="S20" s="302"/>
      <c r="T20" s="302"/>
      <c r="U20" s="302"/>
      <c r="V20" s="302"/>
      <c r="W20" s="302">
        <f>IF(W18=0, "-", SUM(W19)/W18)</f>
        <v>0.91249999999999998</v>
      </c>
      <c r="X20" s="302"/>
      <c r="Y20" s="302"/>
      <c r="Z20" s="302"/>
      <c r="AA20" s="302"/>
      <c r="AB20" s="302"/>
      <c r="AC20" s="302"/>
      <c r="AD20" s="302">
        <f>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2"/>
      <c r="B21" s="833"/>
      <c r="C21" s="833"/>
      <c r="D21" s="833"/>
      <c r="E21" s="833"/>
      <c r="F21" s="965"/>
      <c r="G21" s="300" t="s">
        <v>277</v>
      </c>
      <c r="H21" s="301"/>
      <c r="I21" s="301"/>
      <c r="J21" s="301"/>
      <c r="K21" s="301"/>
      <c r="L21" s="301"/>
      <c r="M21" s="301"/>
      <c r="N21" s="301"/>
      <c r="O21" s="301"/>
      <c r="P21" s="302">
        <f>IF(P19=0, "-", SUM(P19)/SUM(P13,P14))</f>
        <v>0.41323529411764703</v>
      </c>
      <c r="Q21" s="302"/>
      <c r="R21" s="302"/>
      <c r="S21" s="302"/>
      <c r="T21" s="302"/>
      <c r="U21" s="302"/>
      <c r="V21" s="302"/>
      <c r="W21" s="302">
        <f>IF(W19=0, "-", SUM(W19)/SUM(W13,W14))</f>
        <v>0.91249999999999998</v>
      </c>
      <c r="X21" s="302"/>
      <c r="Y21" s="302"/>
      <c r="Z21" s="302"/>
      <c r="AA21" s="302"/>
      <c r="AB21" s="302"/>
      <c r="AC21" s="302"/>
      <c r="AD21" s="302">
        <f>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349</v>
      </c>
      <c r="B22" s="933"/>
      <c r="C22" s="933"/>
      <c r="D22" s="933"/>
      <c r="E22" s="933"/>
      <c r="F22" s="934"/>
      <c r="G22" s="970" t="s">
        <v>257</v>
      </c>
      <c r="H22" s="206"/>
      <c r="I22" s="206"/>
      <c r="J22" s="206"/>
      <c r="K22" s="206"/>
      <c r="L22" s="206"/>
      <c r="M22" s="206"/>
      <c r="N22" s="206"/>
      <c r="O22" s="207"/>
      <c r="P22" s="921" t="s">
        <v>350</v>
      </c>
      <c r="Q22" s="206"/>
      <c r="R22" s="206"/>
      <c r="S22" s="206"/>
      <c r="T22" s="206"/>
      <c r="U22" s="206"/>
      <c r="V22" s="207"/>
      <c r="W22" s="921" t="s">
        <v>351</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1"/>
      <c r="H23" s="972"/>
      <c r="I23" s="972"/>
      <c r="J23" s="972"/>
      <c r="K23" s="972"/>
      <c r="L23" s="972"/>
      <c r="M23" s="972"/>
      <c r="N23" s="972"/>
      <c r="O23" s="973"/>
      <c r="P23" s="905"/>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c r="H24" s="924"/>
      <c r="I24" s="924"/>
      <c r="J24" s="924"/>
      <c r="K24" s="924"/>
      <c r="L24" s="924"/>
      <c r="M24" s="924"/>
      <c r="N24" s="924"/>
      <c r="O24" s="925"/>
      <c r="P24" s="640"/>
      <c r="Q24" s="641"/>
      <c r="R24" s="641"/>
      <c r="S24" s="641"/>
      <c r="T24" s="641"/>
      <c r="U24" s="641"/>
      <c r="V24" s="642"/>
      <c r="W24" s="640"/>
      <c r="X24" s="641"/>
      <c r="Y24" s="641"/>
      <c r="Z24" s="641"/>
      <c r="AA24" s="641"/>
      <c r="AB24" s="641"/>
      <c r="AC24" s="642"/>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c r="H25" s="924"/>
      <c r="I25" s="924"/>
      <c r="J25" s="924"/>
      <c r="K25" s="924"/>
      <c r="L25" s="924"/>
      <c r="M25" s="924"/>
      <c r="N25" s="924"/>
      <c r="O25" s="925"/>
      <c r="P25" s="640"/>
      <c r="Q25" s="641"/>
      <c r="R25" s="641"/>
      <c r="S25" s="641"/>
      <c r="T25" s="641"/>
      <c r="U25" s="641"/>
      <c r="V25" s="642"/>
      <c r="W25" s="640"/>
      <c r="X25" s="641"/>
      <c r="Y25" s="641"/>
      <c r="Z25" s="641"/>
      <c r="AA25" s="641"/>
      <c r="AB25" s="641"/>
      <c r="AC25" s="642"/>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2">
      <c r="A26" s="935"/>
      <c r="B26" s="936"/>
      <c r="C26" s="936"/>
      <c r="D26" s="936"/>
      <c r="E26" s="936"/>
      <c r="F26" s="937"/>
      <c r="G26" s="923"/>
      <c r="H26" s="924"/>
      <c r="I26" s="924"/>
      <c r="J26" s="924"/>
      <c r="K26" s="924"/>
      <c r="L26" s="924"/>
      <c r="M26" s="924"/>
      <c r="N26" s="924"/>
      <c r="O26" s="925"/>
      <c r="P26" s="640"/>
      <c r="Q26" s="641"/>
      <c r="R26" s="641"/>
      <c r="S26" s="641"/>
      <c r="T26" s="641"/>
      <c r="U26" s="641"/>
      <c r="V26" s="642"/>
      <c r="W26" s="640"/>
      <c r="X26" s="641"/>
      <c r="Y26" s="641"/>
      <c r="Z26" s="641"/>
      <c r="AA26" s="641"/>
      <c r="AB26" s="641"/>
      <c r="AC26" s="642"/>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c r="H27" s="924"/>
      <c r="I27" s="924"/>
      <c r="J27" s="924"/>
      <c r="K27" s="924"/>
      <c r="L27" s="924"/>
      <c r="M27" s="924"/>
      <c r="N27" s="924"/>
      <c r="O27" s="925"/>
      <c r="P27" s="640"/>
      <c r="Q27" s="641"/>
      <c r="R27" s="641"/>
      <c r="S27" s="641"/>
      <c r="T27" s="641"/>
      <c r="U27" s="641"/>
      <c r="V27" s="642"/>
      <c r="W27" s="640"/>
      <c r="X27" s="641"/>
      <c r="Y27" s="641"/>
      <c r="Z27" s="641"/>
      <c r="AA27" s="641"/>
      <c r="AB27" s="641"/>
      <c r="AC27" s="642"/>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261</v>
      </c>
      <c r="H28" s="927"/>
      <c r="I28" s="927"/>
      <c r="J28" s="927"/>
      <c r="K28" s="927"/>
      <c r="L28" s="927"/>
      <c r="M28" s="927"/>
      <c r="N28" s="927"/>
      <c r="O28" s="928"/>
      <c r="P28" s="861">
        <f>P29-SUM(P23:P27)</f>
        <v>0</v>
      </c>
      <c r="Q28" s="862"/>
      <c r="R28" s="862"/>
      <c r="S28" s="862"/>
      <c r="T28" s="862"/>
      <c r="U28" s="862"/>
      <c r="V28" s="863"/>
      <c r="W28" s="861">
        <f>W29-SUM(W23:W27)</f>
        <v>0</v>
      </c>
      <c r="X28" s="862"/>
      <c r="Y28" s="862"/>
      <c r="Z28" s="862"/>
      <c r="AA28" s="862"/>
      <c r="AB28" s="862"/>
      <c r="AC28" s="863"/>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258</v>
      </c>
      <c r="H29" s="930"/>
      <c r="I29" s="930"/>
      <c r="J29" s="930"/>
      <c r="K29" s="930"/>
      <c r="L29" s="930"/>
      <c r="M29" s="930"/>
      <c r="N29" s="930"/>
      <c r="O29" s="931"/>
      <c r="P29" s="640">
        <f>AK13</f>
        <v>0</v>
      </c>
      <c r="Q29" s="641"/>
      <c r="R29" s="641"/>
      <c r="S29" s="641"/>
      <c r="T29" s="641"/>
      <c r="U29" s="641"/>
      <c r="V29" s="642"/>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4" t="s">
        <v>273</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313</v>
      </c>
      <c r="AF30" s="842"/>
      <c r="AG30" s="842"/>
      <c r="AH30" s="843"/>
      <c r="AI30" s="841" t="s">
        <v>335</v>
      </c>
      <c r="AJ30" s="842"/>
      <c r="AK30" s="842"/>
      <c r="AL30" s="843"/>
      <c r="AM30" s="901" t="s">
        <v>340</v>
      </c>
      <c r="AN30" s="901"/>
      <c r="AO30" s="901"/>
      <c r="AP30" s="841"/>
      <c r="AQ30" s="750" t="s">
        <v>187</v>
      </c>
      <c r="AR30" s="751"/>
      <c r="AS30" s="751"/>
      <c r="AT30" s="752"/>
      <c r="AU30" s="757" t="s">
        <v>133</v>
      </c>
      <c r="AV30" s="757"/>
      <c r="AW30" s="757"/>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3">
        <v>2</v>
      </c>
      <c r="AR31" s="185"/>
      <c r="AS31" s="118" t="s">
        <v>188</v>
      </c>
      <c r="AT31" s="119"/>
      <c r="AU31" s="184">
        <v>12</v>
      </c>
      <c r="AV31" s="184"/>
      <c r="AW31" s="384" t="s">
        <v>177</v>
      </c>
      <c r="AX31" s="385"/>
    </row>
    <row r="32" spans="1:50" ht="23.25" customHeight="1" x14ac:dyDescent="0.2">
      <c r="A32" s="389"/>
      <c r="B32" s="387"/>
      <c r="C32" s="387"/>
      <c r="D32" s="387"/>
      <c r="E32" s="387"/>
      <c r="F32" s="388"/>
      <c r="G32" s="547" t="s">
        <v>579</v>
      </c>
      <c r="H32" s="548"/>
      <c r="I32" s="548"/>
      <c r="J32" s="548"/>
      <c r="K32" s="548"/>
      <c r="L32" s="548"/>
      <c r="M32" s="548"/>
      <c r="N32" s="548"/>
      <c r="O32" s="549"/>
      <c r="P32" s="90" t="s">
        <v>519</v>
      </c>
      <c r="Q32" s="90"/>
      <c r="R32" s="90"/>
      <c r="S32" s="90"/>
      <c r="T32" s="90"/>
      <c r="U32" s="90"/>
      <c r="V32" s="90"/>
      <c r="W32" s="90"/>
      <c r="X32" s="91"/>
      <c r="Y32" s="460" t="s">
        <v>12</v>
      </c>
      <c r="Z32" s="520"/>
      <c r="AA32" s="521"/>
      <c r="AB32" s="450" t="s">
        <v>490</v>
      </c>
      <c r="AC32" s="450"/>
      <c r="AD32" s="450"/>
      <c r="AE32" s="202">
        <v>4691</v>
      </c>
      <c r="AF32" s="203"/>
      <c r="AG32" s="203"/>
      <c r="AH32" s="203"/>
      <c r="AI32" s="326">
        <v>14320</v>
      </c>
      <c r="AJ32" s="192"/>
      <c r="AK32" s="192"/>
      <c r="AL32" s="327"/>
      <c r="AM32" s="202" t="s">
        <v>527</v>
      </c>
      <c r="AN32" s="203"/>
      <c r="AO32" s="203"/>
      <c r="AP32" s="203"/>
      <c r="AQ32" s="326" t="s">
        <v>489</v>
      </c>
      <c r="AR32" s="192"/>
      <c r="AS32" s="192"/>
      <c r="AT32" s="327"/>
      <c r="AU32" s="203" t="s">
        <v>487</v>
      </c>
      <c r="AV32" s="203"/>
      <c r="AW32" s="203"/>
      <c r="AX32" s="205"/>
    </row>
    <row r="33" spans="1:50" ht="23.25" customHeight="1" x14ac:dyDescent="0.2">
      <c r="A33" s="390"/>
      <c r="B33" s="391"/>
      <c r="C33" s="391"/>
      <c r="D33" s="391"/>
      <c r="E33" s="391"/>
      <c r="F33" s="392"/>
      <c r="G33" s="550"/>
      <c r="H33" s="551"/>
      <c r="I33" s="551"/>
      <c r="J33" s="551"/>
      <c r="K33" s="551"/>
      <c r="L33" s="551"/>
      <c r="M33" s="551"/>
      <c r="N33" s="551"/>
      <c r="O33" s="552"/>
      <c r="P33" s="93"/>
      <c r="Q33" s="93"/>
      <c r="R33" s="93"/>
      <c r="S33" s="93"/>
      <c r="T33" s="93"/>
      <c r="U33" s="93"/>
      <c r="V33" s="93"/>
      <c r="W33" s="93"/>
      <c r="X33" s="94"/>
      <c r="Y33" s="404" t="s">
        <v>53</v>
      </c>
      <c r="Z33" s="405"/>
      <c r="AA33" s="406"/>
      <c r="AB33" s="512" t="s">
        <v>491</v>
      </c>
      <c r="AC33" s="512"/>
      <c r="AD33" s="512"/>
      <c r="AE33" s="202">
        <v>4009</v>
      </c>
      <c r="AF33" s="203"/>
      <c r="AG33" s="203"/>
      <c r="AH33" s="203"/>
      <c r="AI33" s="326">
        <v>17616</v>
      </c>
      <c r="AJ33" s="192"/>
      <c r="AK33" s="192"/>
      <c r="AL33" s="327"/>
      <c r="AM33" s="202" t="s">
        <v>528</v>
      </c>
      <c r="AN33" s="203"/>
      <c r="AO33" s="203"/>
      <c r="AP33" s="203"/>
      <c r="AQ33" s="326" t="s">
        <v>572</v>
      </c>
      <c r="AR33" s="192"/>
      <c r="AS33" s="192"/>
      <c r="AT33" s="327"/>
      <c r="AU33" s="203">
        <v>141850</v>
      </c>
      <c r="AV33" s="203"/>
      <c r="AW33" s="203"/>
      <c r="AX33" s="205"/>
    </row>
    <row r="34" spans="1:50" ht="23.25" customHeight="1" x14ac:dyDescent="0.2">
      <c r="A34" s="389"/>
      <c r="B34" s="387"/>
      <c r="C34" s="387"/>
      <c r="D34" s="387"/>
      <c r="E34" s="387"/>
      <c r="F34" s="388"/>
      <c r="G34" s="553"/>
      <c r="H34" s="554"/>
      <c r="I34" s="554"/>
      <c r="J34" s="554"/>
      <c r="K34" s="554"/>
      <c r="L34" s="554"/>
      <c r="M34" s="554"/>
      <c r="N34" s="554"/>
      <c r="O34" s="555"/>
      <c r="P34" s="96"/>
      <c r="Q34" s="96"/>
      <c r="R34" s="96"/>
      <c r="S34" s="96"/>
      <c r="T34" s="96"/>
      <c r="U34" s="96"/>
      <c r="V34" s="96"/>
      <c r="W34" s="96"/>
      <c r="X34" s="97"/>
      <c r="Y34" s="404" t="s">
        <v>13</v>
      </c>
      <c r="Z34" s="405"/>
      <c r="AA34" s="406"/>
      <c r="AB34" s="542" t="s">
        <v>178</v>
      </c>
      <c r="AC34" s="542"/>
      <c r="AD34" s="542"/>
      <c r="AE34" s="202">
        <f>AE32/AE33*100</f>
        <v>117.01172362185083</v>
      </c>
      <c r="AF34" s="203"/>
      <c r="AG34" s="203"/>
      <c r="AH34" s="203"/>
      <c r="AI34" s="202">
        <f>AI32/AI33*100</f>
        <v>81.289736603088102</v>
      </c>
      <c r="AJ34" s="203"/>
      <c r="AK34" s="203"/>
      <c r="AL34" s="203"/>
      <c r="AM34" s="202" t="s">
        <v>529</v>
      </c>
      <c r="AN34" s="203"/>
      <c r="AO34" s="203"/>
      <c r="AP34" s="203"/>
      <c r="AQ34" s="326" t="s">
        <v>488</v>
      </c>
      <c r="AR34" s="192"/>
      <c r="AS34" s="192"/>
      <c r="AT34" s="327"/>
      <c r="AU34" s="203" t="s">
        <v>487</v>
      </c>
      <c r="AV34" s="203"/>
      <c r="AW34" s="203"/>
      <c r="AX34" s="205"/>
    </row>
    <row r="35" spans="1:50" ht="52.95" customHeight="1" x14ac:dyDescent="0.2">
      <c r="A35" s="210" t="s">
        <v>301</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3" t="s">
        <v>273</v>
      </c>
      <c r="B37" s="754"/>
      <c r="C37" s="754"/>
      <c r="D37" s="754"/>
      <c r="E37" s="754"/>
      <c r="F37" s="755"/>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313</v>
      </c>
      <c r="AF37" s="229"/>
      <c r="AG37" s="229"/>
      <c r="AH37" s="230"/>
      <c r="AI37" s="228" t="s">
        <v>311</v>
      </c>
      <c r="AJ37" s="229"/>
      <c r="AK37" s="229"/>
      <c r="AL37" s="230"/>
      <c r="AM37" s="234" t="s">
        <v>340</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3"/>
      <c r="AR38" s="185"/>
      <c r="AS38" s="118" t="s">
        <v>188</v>
      </c>
      <c r="AT38" s="119"/>
      <c r="AU38" s="184"/>
      <c r="AV38" s="184"/>
      <c r="AW38" s="384" t="s">
        <v>177</v>
      </c>
      <c r="AX38" s="385"/>
    </row>
    <row r="39" spans="1:50" ht="23.25" hidden="1" customHeight="1" x14ac:dyDescent="0.2">
      <c r="A39" s="389"/>
      <c r="B39" s="387"/>
      <c r="C39" s="387"/>
      <c r="D39" s="387"/>
      <c r="E39" s="387"/>
      <c r="F39" s="388"/>
      <c r="G39" s="547"/>
      <c r="H39" s="548"/>
      <c r="I39" s="548"/>
      <c r="J39" s="548"/>
      <c r="K39" s="548"/>
      <c r="L39" s="548"/>
      <c r="M39" s="548"/>
      <c r="N39" s="548"/>
      <c r="O39" s="549"/>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0"/>
      <c r="H40" s="551"/>
      <c r="I40" s="551"/>
      <c r="J40" s="551"/>
      <c r="K40" s="551"/>
      <c r="L40" s="551"/>
      <c r="M40" s="551"/>
      <c r="N40" s="551"/>
      <c r="O40" s="552"/>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3"/>
      <c r="H41" s="554"/>
      <c r="I41" s="554"/>
      <c r="J41" s="554"/>
      <c r="K41" s="554"/>
      <c r="L41" s="554"/>
      <c r="M41" s="554"/>
      <c r="N41" s="554"/>
      <c r="O41" s="555"/>
      <c r="P41" s="96"/>
      <c r="Q41" s="96"/>
      <c r="R41" s="96"/>
      <c r="S41" s="96"/>
      <c r="T41" s="96"/>
      <c r="U41" s="96"/>
      <c r="V41" s="96"/>
      <c r="W41" s="96"/>
      <c r="X41" s="97"/>
      <c r="Y41" s="404" t="s">
        <v>13</v>
      </c>
      <c r="Z41" s="405"/>
      <c r="AA41" s="406"/>
      <c r="AB41" s="542" t="s">
        <v>178</v>
      </c>
      <c r="AC41" s="542"/>
      <c r="AD41" s="54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3" t="s">
        <v>273</v>
      </c>
      <c r="B44" s="754"/>
      <c r="C44" s="754"/>
      <c r="D44" s="754"/>
      <c r="E44" s="754"/>
      <c r="F44" s="755"/>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313</v>
      </c>
      <c r="AF44" s="229"/>
      <c r="AG44" s="229"/>
      <c r="AH44" s="230"/>
      <c r="AI44" s="228" t="s">
        <v>311</v>
      </c>
      <c r="AJ44" s="229"/>
      <c r="AK44" s="229"/>
      <c r="AL44" s="230"/>
      <c r="AM44" s="234" t="s">
        <v>340</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3"/>
      <c r="AR45" s="185"/>
      <c r="AS45" s="118" t="s">
        <v>188</v>
      </c>
      <c r="AT45" s="119"/>
      <c r="AU45" s="184"/>
      <c r="AV45" s="184"/>
      <c r="AW45" s="384" t="s">
        <v>177</v>
      </c>
      <c r="AX45" s="385"/>
    </row>
    <row r="46" spans="1:50" ht="23.25" hidden="1" customHeight="1" x14ac:dyDescent="0.2">
      <c r="A46" s="389"/>
      <c r="B46" s="387"/>
      <c r="C46" s="387"/>
      <c r="D46" s="387"/>
      <c r="E46" s="387"/>
      <c r="F46" s="388"/>
      <c r="G46" s="547"/>
      <c r="H46" s="548"/>
      <c r="I46" s="548"/>
      <c r="J46" s="548"/>
      <c r="K46" s="548"/>
      <c r="L46" s="548"/>
      <c r="M46" s="548"/>
      <c r="N46" s="548"/>
      <c r="O46" s="549"/>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0"/>
      <c r="H47" s="551"/>
      <c r="I47" s="551"/>
      <c r="J47" s="551"/>
      <c r="K47" s="551"/>
      <c r="L47" s="551"/>
      <c r="M47" s="551"/>
      <c r="N47" s="551"/>
      <c r="O47" s="552"/>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3"/>
      <c r="H48" s="554"/>
      <c r="I48" s="554"/>
      <c r="J48" s="554"/>
      <c r="K48" s="554"/>
      <c r="L48" s="554"/>
      <c r="M48" s="554"/>
      <c r="N48" s="554"/>
      <c r="O48" s="555"/>
      <c r="P48" s="96"/>
      <c r="Q48" s="96"/>
      <c r="R48" s="96"/>
      <c r="S48" s="96"/>
      <c r="T48" s="96"/>
      <c r="U48" s="96"/>
      <c r="V48" s="96"/>
      <c r="W48" s="96"/>
      <c r="X48" s="97"/>
      <c r="Y48" s="404" t="s">
        <v>13</v>
      </c>
      <c r="Z48" s="405"/>
      <c r="AA48" s="406"/>
      <c r="AB48" s="542" t="s">
        <v>178</v>
      </c>
      <c r="AC48" s="542"/>
      <c r="AD48" s="54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313</v>
      </c>
      <c r="AF51" s="229"/>
      <c r="AG51" s="229"/>
      <c r="AH51" s="230"/>
      <c r="AI51" s="228" t="s">
        <v>311</v>
      </c>
      <c r="AJ51" s="229"/>
      <c r="AK51" s="229"/>
      <c r="AL51" s="230"/>
      <c r="AM51" s="234" t="s">
        <v>340</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3"/>
      <c r="AR52" s="185"/>
      <c r="AS52" s="118" t="s">
        <v>188</v>
      </c>
      <c r="AT52" s="119"/>
      <c r="AU52" s="184"/>
      <c r="AV52" s="184"/>
      <c r="AW52" s="384" t="s">
        <v>177</v>
      </c>
      <c r="AX52" s="385"/>
    </row>
    <row r="53" spans="1:50" ht="23.25" hidden="1" customHeight="1" x14ac:dyDescent="0.2">
      <c r="A53" s="389"/>
      <c r="B53" s="387"/>
      <c r="C53" s="387"/>
      <c r="D53" s="387"/>
      <c r="E53" s="387"/>
      <c r="F53" s="388"/>
      <c r="G53" s="547"/>
      <c r="H53" s="548"/>
      <c r="I53" s="548"/>
      <c r="J53" s="548"/>
      <c r="K53" s="548"/>
      <c r="L53" s="548"/>
      <c r="M53" s="548"/>
      <c r="N53" s="548"/>
      <c r="O53" s="549"/>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0"/>
      <c r="H54" s="551"/>
      <c r="I54" s="551"/>
      <c r="J54" s="551"/>
      <c r="K54" s="551"/>
      <c r="L54" s="551"/>
      <c r="M54" s="551"/>
      <c r="N54" s="551"/>
      <c r="O54" s="552"/>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3"/>
      <c r="H55" s="554"/>
      <c r="I55" s="554"/>
      <c r="J55" s="554"/>
      <c r="K55" s="554"/>
      <c r="L55" s="554"/>
      <c r="M55" s="554"/>
      <c r="N55" s="554"/>
      <c r="O55" s="555"/>
      <c r="P55" s="96"/>
      <c r="Q55" s="96"/>
      <c r="R55" s="96"/>
      <c r="S55" s="96"/>
      <c r="T55" s="96"/>
      <c r="U55" s="96"/>
      <c r="V55" s="96"/>
      <c r="W55" s="96"/>
      <c r="X55" s="97"/>
      <c r="Y55" s="404" t="s">
        <v>13</v>
      </c>
      <c r="Z55" s="405"/>
      <c r="AA55" s="406"/>
      <c r="AB55" s="577" t="s">
        <v>14</v>
      </c>
      <c r="AC55" s="577"/>
      <c r="AD55" s="57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313</v>
      </c>
      <c r="AF58" s="229"/>
      <c r="AG58" s="229"/>
      <c r="AH58" s="230"/>
      <c r="AI58" s="228" t="s">
        <v>311</v>
      </c>
      <c r="AJ58" s="229"/>
      <c r="AK58" s="229"/>
      <c r="AL58" s="230"/>
      <c r="AM58" s="234" t="s">
        <v>340</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3"/>
      <c r="AR59" s="185"/>
      <c r="AS59" s="118" t="s">
        <v>188</v>
      </c>
      <c r="AT59" s="119"/>
      <c r="AU59" s="184"/>
      <c r="AV59" s="184"/>
      <c r="AW59" s="384" t="s">
        <v>177</v>
      </c>
      <c r="AX59" s="385"/>
    </row>
    <row r="60" spans="1:50" ht="23.25" hidden="1" customHeight="1" x14ac:dyDescent="0.2">
      <c r="A60" s="389"/>
      <c r="B60" s="387"/>
      <c r="C60" s="387"/>
      <c r="D60" s="387"/>
      <c r="E60" s="387"/>
      <c r="F60" s="388"/>
      <c r="G60" s="547"/>
      <c r="H60" s="548"/>
      <c r="I60" s="548"/>
      <c r="J60" s="548"/>
      <c r="K60" s="548"/>
      <c r="L60" s="548"/>
      <c r="M60" s="548"/>
      <c r="N60" s="548"/>
      <c r="O60" s="549"/>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0"/>
      <c r="H61" s="551"/>
      <c r="I61" s="551"/>
      <c r="J61" s="551"/>
      <c r="K61" s="551"/>
      <c r="L61" s="551"/>
      <c r="M61" s="551"/>
      <c r="N61" s="551"/>
      <c r="O61" s="552"/>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3"/>
      <c r="H62" s="554"/>
      <c r="I62" s="554"/>
      <c r="J62" s="554"/>
      <c r="K62" s="554"/>
      <c r="L62" s="554"/>
      <c r="M62" s="554"/>
      <c r="N62" s="554"/>
      <c r="O62" s="555"/>
      <c r="P62" s="96"/>
      <c r="Q62" s="96"/>
      <c r="R62" s="96"/>
      <c r="S62" s="96"/>
      <c r="T62" s="96"/>
      <c r="U62" s="96"/>
      <c r="V62" s="96"/>
      <c r="W62" s="96"/>
      <c r="X62" s="97"/>
      <c r="Y62" s="404" t="s">
        <v>13</v>
      </c>
      <c r="Z62" s="405"/>
      <c r="AA62" s="406"/>
      <c r="AB62" s="542" t="s">
        <v>14</v>
      </c>
      <c r="AC62" s="542"/>
      <c r="AD62" s="54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2</v>
      </c>
      <c r="AR66" s="184"/>
      <c r="AS66" s="226" t="s">
        <v>188</v>
      </c>
      <c r="AT66" s="227"/>
      <c r="AU66" s="184">
        <v>12</v>
      </c>
      <c r="AV66" s="184"/>
      <c r="AW66" s="226" t="s">
        <v>272</v>
      </c>
      <c r="AX66" s="238"/>
    </row>
    <row r="67" spans="1:50" ht="44.25" customHeight="1" x14ac:dyDescent="0.2">
      <c r="A67" s="464"/>
      <c r="B67" s="465"/>
      <c r="C67" s="465"/>
      <c r="D67" s="465"/>
      <c r="E67" s="465"/>
      <c r="F67" s="466"/>
      <c r="G67" s="239" t="s">
        <v>189</v>
      </c>
      <c r="H67" s="242" t="s">
        <v>573</v>
      </c>
      <c r="I67" s="243"/>
      <c r="J67" s="243"/>
      <c r="K67" s="243"/>
      <c r="L67" s="243"/>
      <c r="M67" s="243"/>
      <c r="N67" s="243"/>
      <c r="O67" s="244"/>
      <c r="P67" s="242" t="s">
        <v>493</v>
      </c>
      <c r="Q67" s="243"/>
      <c r="R67" s="243"/>
      <c r="S67" s="243"/>
      <c r="T67" s="243"/>
      <c r="U67" s="243"/>
      <c r="V67" s="244"/>
      <c r="W67" s="248"/>
      <c r="X67" s="249"/>
      <c r="Y67" s="254" t="s">
        <v>12</v>
      </c>
      <c r="Z67" s="254"/>
      <c r="AA67" s="255"/>
      <c r="AB67" s="256" t="s">
        <v>291</v>
      </c>
      <c r="AC67" s="256"/>
      <c r="AD67" s="256"/>
      <c r="AE67" s="202">
        <v>25282</v>
      </c>
      <c r="AF67" s="203"/>
      <c r="AG67" s="203"/>
      <c r="AH67" s="203"/>
      <c r="AI67" s="202">
        <v>20134</v>
      </c>
      <c r="AJ67" s="203"/>
      <c r="AK67" s="203"/>
      <c r="AL67" s="203"/>
      <c r="AM67" s="202" t="s">
        <v>527</v>
      </c>
      <c r="AN67" s="203"/>
      <c r="AO67" s="203"/>
      <c r="AP67" s="203"/>
      <c r="AQ67" s="202" t="s">
        <v>487</v>
      </c>
      <c r="AR67" s="203"/>
      <c r="AS67" s="203"/>
      <c r="AT67" s="204"/>
      <c r="AU67" s="203" t="s">
        <v>487</v>
      </c>
      <c r="AV67" s="203"/>
      <c r="AW67" s="203"/>
      <c r="AX67" s="205"/>
    </row>
    <row r="68" spans="1:50" ht="44.25"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v>31860</v>
      </c>
      <c r="AF68" s="203"/>
      <c r="AG68" s="203"/>
      <c r="AH68" s="203"/>
      <c r="AI68" s="202">
        <v>16919</v>
      </c>
      <c r="AJ68" s="203"/>
      <c r="AK68" s="203"/>
      <c r="AL68" s="203"/>
      <c r="AM68" s="202" t="s">
        <v>530</v>
      </c>
      <c r="AN68" s="203"/>
      <c r="AO68" s="203"/>
      <c r="AP68" s="203"/>
      <c r="AQ68" s="202" t="s">
        <v>520</v>
      </c>
      <c r="AR68" s="203"/>
      <c r="AS68" s="203"/>
      <c r="AT68" s="204"/>
      <c r="AU68" s="203">
        <v>34761</v>
      </c>
      <c r="AV68" s="203"/>
      <c r="AW68" s="203"/>
      <c r="AX68" s="205"/>
    </row>
    <row r="69" spans="1:50" ht="44.25"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f>AE68/AE67*100</f>
        <v>126.01851119373468</v>
      </c>
      <c r="AF69" s="258"/>
      <c r="AG69" s="258"/>
      <c r="AH69" s="258"/>
      <c r="AI69" s="257">
        <f>AI68/AI67*100</f>
        <v>84.031985695837889</v>
      </c>
      <c r="AJ69" s="258"/>
      <c r="AK69" s="258"/>
      <c r="AL69" s="258"/>
      <c r="AM69" s="257" t="s">
        <v>531</v>
      </c>
      <c r="AN69" s="258"/>
      <c r="AO69" s="258"/>
      <c r="AP69" s="258"/>
      <c r="AQ69" s="202" t="s">
        <v>487</v>
      </c>
      <c r="AR69" s="203"/>
      <c r="AS69" s="203"/>
      <c r="AT69" s="204"/>
      <c r="AU69" s="203" t="s">
        <v>487</v>
      </c>
      <c r="AV69" s="203"/>
      <c r="AW69" s="203"/>
      <c r="AX69" s="205"/>
    </row>
    <row r="70" spans="1:50" ht="168.6" customHeight="1" x14ac:dyDescent="0.2">
      <c r="A70" s="464" t="s">
        <v>278</v>
      </c>
      <c r="B70" s="465"/>
      <c r="C70" s="465"/>
      <c r="D70" s="465"/>
      <c r="E70" s="465"/>
      <c r="F70" s="466"/>
      <c r="G70" s="240" t="s">
        <v>190</v>
      </c>
      <c r="H70" s="291" t="s">
        <v>571</v>
      </c>
      <c r="I70" s="291"/>
      <c r="J70" s="291"/>
      <c r="K70" s="291"/>
      <c r="L70" s="291"/>
      <c r="M70" s="291"/>
      <c r="N70" s="291"/>
      <c r="O70" s="291"/>
      <c r="P70" s="291" t="s">
        <v>521</v>
      </c>
      <c r="Q70" s="291"/>
      <c r="R70" s="291"/>
      <c r="S70" s="291"/>
      <c r="T70" s="291"/>
      <c r="U70" s="291"/>
      <c r="V70" s="291"/>
      <c r="W70" s="294" t="s">
        <v>290</v>
      </c>
      <c r="X70" s="295"/>
      <c r="Y70" s="254" t="s">
        <v>12</v>
      </c>
      <c r="Z70" s="254"/>
      <c r="AA70" s="255"/>
      <c r="AB70" s="256" t="s">
        <v>291</v>
      </c>
      <c r="AC70" s="256"/>
      <c r="AD70" s="256"/>
      <c r="AE70" s="202">
        <v>25282</v>
      </c>
      <c r="AF70" s="203"/>
      <c r="AG70" s="203"/>
      <c r="AH70" s="203"/>
      <c r="AI70" s="202">
        <v>20134</v>
      </c>
      <c r="AJ70" s="203"/>
      <c r="AK70" s="203"/>
      <c r="AL70" s="203"/>
      <c r="AM70" s="202" t="s">
        <v>530</v>
      </c>
      <c r="AN70" s="203"/>
      <c r="AO70" s="203"/>
      <c r="AP70" s="203"/>
      <c r="AQ70" s="202" t="s">
        <v>487</v>
      </c>
      <c r="AR70" s="203"/>
      <c r="AS70" s="203"/>
      <c r="AT70" s="204"/>
      <c r="AU70" s="203" t="s">
        <v>487</v>
      </c>
      <c r="AV70" s="203"/>
      <c r="AW70" s="203"/>
      <c r="AX70" s="205"/>
    </row>
    <row r="71" spans="1:50" ht="143.4"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v>31860</v>
      </c>
      <c r="AF71" s="203"/>
      <c r="AG71" s="203"/>
      <c r="AH71" s="203"/>
      <c r="AI71" s="202">
        <v>16919</v>
      </c>
      <c r="AJ71" s="203"/>
      <c r="AK71" s="203"/>
      <c r="AL71" s="203"/>
      <c r="AM71" s="202" t="s">
        <v>532</v>
      </c>
      <c r="AN71" s="203"/>
      <c r="AO71" s="203"/>
      <c r="AP71" s="203"/>
      <c r="AQ71" s="202" t="s">
        <v>487</v>
      </c>
      <c r="AR71" s="203"/>
      <c r="AS71" s="203"/>
      <c r="AT71" s="204"/>
      <c r="AU71" s="203" t="s">
        <v>487</v>
      </c>
      <c r="AV71" s="203"/>
      <c r="AW71" s="203"/>
      <c r="AX71" s="205"/>
    </row>
    <row r="72" spans="1:50" ht="144"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f>AE71/AE70*100</f>
        <v>126.01851119373468</v>
      </c>
      <c r="AF72" s="203"/>
      <c r="AG72" s="203"/>
      <c r="AH72" s="203"/>
      <c r="AI72" s="202">
        <f>AI71/AI70*100</f>
        <v>84.031985695837889</v>
      </c>
      <c r="AJ72" s="203"/>
      <c r="AK72" s="203"/>
      <c r="AL72" s="203"/>
      <c r="AM72" s="202" t="s">
        <v>527</v>
      </c>
      <c r="AN72" s="203"/>
      <c r="AO72" s="203"/>
      <c r="AP72" s="204"/>
      <c r="AQ72" s="202" t="s">
        <v>487</v>
      </c>
      <c r="AR72" s="203"/>
      <c r="AS72" s="203"/>
      <c r="AT72" s="204"/>
      <c r="AU72" s="203" t="s">
        <v>487</v>
      </c>
      <c r="AV72" s="203"/>
      <c r="AW72" s="203"/>
      <c r="AX72" s="205"/>
    </row>
    <row r="73" spans="1:50" ht="18.75" hidden="1" customHeight="1" x14ac:dyDescent="0.2">
      <c r="A73" s="495" t="s">
        <v>274</v>
      </c>
      <c r="B73" s="496"/>
      <c r="C73" s="496"/>
      <c r="D73" s="496"/>
      <c r="E73" s="496"/>
      <c r="F73" s="497"/>
      <c r="G73" s="565"/>
      <c r="H73" s="115" t="s">
        <v>145</v>
      </c>
      <c r="I73" s="115"/>
      <c r="J73" s="115"/>
      <c r="K73" s="115"/>
      <c r="L73" s="115"/>
      <c r="M73" s="115"/>
      <c r="N73" s="115"/>
      <c r="O73" s="116"/>
      <c r="P73" s="144" t="s">
        <v>58</v>
      </c>
      <c r="Q73" s="115"/>
      <c r="R73" s="115"/>
      <c r="S73" s="115"/>
      <c r="T73" s="115"/>
      <c r="U73" s="115"/>
      <c r="V73" s="115"/>
      <c r="W73" s="115"/>
      <c r="X73" s="116"/>
      <c r="Y73" s="567"/>
      <c r="Z73" s="568"/>
      <c r="AA73" s="569"/>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3"/>
      <c r="AR74" s="185"/>
      <c r="AS74" s="118" t="s">
        <v>188</v>
      </c>
      <c r="AT74" s="119"/>
      <c r="AU74" s="573"/>
      <c r="AV74" s="185"/>
      <c r="AW74" s="118" t="s">
        <v>177</v>
      </c>
      <c r="AX74" s="180"/>
    </row>
    <row r="75" spans="1:50" ht="23.25" hidden="1" customHeight="1" x14ac:dyDescent="0.2">
      <c r="A75" s="498"/>
      <c r="B75" s="499"/>
      <c r="C75" s="499"/>
      <c r="D75" s="499"/>
      <c r="E75" s="499"/>
      <c r="F75" s="500"/>
      <c r="G75" s="59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4"/>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69.75" hidden="1" customHeight="1" x14ac:dyDescent="0.2">
      <c r="A78" s="320" t="s">
        <v>304</v>
      </c>
      <c r="B78" s="321"/>
      <c r="C78" s="321"/>
      <c r="D78" s="321"/>
      <c r="E78" s="318" t="s">
        <v>252</v>
      </c>
      <c r="F78" s="319"/>
      <c r="G78" s="47" t="s">
        <v>190</v>
      </c>
      <c r="H78" s="570"/>
      <c r="I78" s="571"/>
      <c r="J78" s="571"/>
      <c r="K78" s="571"/>
      <c r="L78" s="571"/>
      <c r="M78" s="571"/>
      <c r="N78" s="571"/>
      <c r="O78" s="572"/>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31.2" customHeight="1" thickBot="1" x14ac:dyDescent="0.2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2" t="s">
        <v>268</v>
      </c>
      <c r="AP79" s="263"/>
      <c r="AQ79" s="263"/>
      <c r="AR79" s="66" t="s">
        <v>266</v>
      </c>
      <c r="AS79" s="262"/>
      <c r="AT79" s="263"/>
      <c r="AU79" s="263"/>
      <c r="AV79" s="263"/>
      <c r="AW79" s="263"/>
      <c r="AX79" s="966"/>
    </row>
    <row r="80" spans="1:50" ht="18.75" hidden="1" customHeight="1" x14ac:dyDescent="0.2">
      <c r="A80" s="847"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65" hidden="1" customHeight="1" x14ac:dyDescent="0.2">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5" hidden="1" customHeight="1" x14ac:dyDescent="0.2">
      <c r="A82" s="848"/>
      <c r="B82" s="516"/>
      <c r="C82" s="417"/>
      <c r="D82" s="417"/>
      <c r="E82" s="417"/>
      <c r="F82" s="418"/>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row>
    <row r="83" spans="1:60" ht="22.65" hidden="1" customHeight="1" x14ac:dyDescent="0.2">
      <c r="A83" s="848"/>
      <c r="B83" s="516"/>
      <c r="C83" s="417"/>
      <c r="D83" s="417"/>
      <c r="E83" s="417"/>
      <c r="F83" s="418"/>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row>
    <row r="84" spans="1:60" ht="19.5" hidden="1" customHeight="1" x14ac:dyDescent="0.2">
      <c r="A84" s="848"/>
      <c r="B84" s="517"/>
      <c r="C84" s="518"/>
      <c r="D84" s="518"/>
      <c r="E84" s="518"/>
      <c r="F84" s="519"/>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2"/>
    </row>
    <row r="85" spans="1:60" ht="18.75" hidden="1" customHeight="1" x14ac:dyDescent="0.2">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48"/>
      <c r="B87" s="417"/>
      <c r="C87" s="417"/>
      <c r="D87" s="417"/>
      <c r="E87" s="417"/>
      <c r="F87" s="418"/>
      <c r="G87" s="89"/>
      <c r="H87" s="90"/>
      <c r="I87" s="90"/>
      <c r="J87" s="90"/>
      <c r="K87" s="90"/>
      <c r="L87" s="90"/>
      <c r="M87" s="90"/>
      <c r="N87" s="90"/>
      <c r="O87" s="91"/>
      <c r="P87" s="90"/>
      <c r="Q87" s="503"/>
      <c r="R87" s="503"/>
      <c r="S87" s="503"/>
      <c r="T87" s="503"/>
      <c r="U87" s="503"/>
      <c r="V87" s="503"/>
      <c r="W87" s="503"/>
      <c r="X87" s="504"/>
      <c r="Y87" s="544" t="s">
        <v>61</v>
      </c>
      <c r="Z87" s="545"/>
      <c r="AA87" s="546"/>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48"/>
      <c r="B89" s="518"/>
      <c r="C89" s="518"/>
      <c r="D89" s="518"/>
      <c r="E89" s="518"/>
      <c r="F89" s="519"/>
      <c r="G89" s="95"/>
      <c r="H89" s="96"/>
      <c r="I89" s="96"/>
      <c r="J89" s="96"/>
      <c r="K89" s="96"/>
      <c r="L89" s="96"/>
      <c r="M89" s="96"/>
      <c r="N89" s="96"/>
      <c r="O89" s="97"/>
      <c r="P89" s="161"/>
      <c r="Q89" s="161"/>
      <c r="R89" s="161"/>
      <c r="S89" s="161"/>
      <c r="T89" s="161"/>
      <c r="U89" s="161"/>
      <c r="V89" s="161"/>
      <c r="W89" s="161"/>
      <c r="X89" s="543"/>
      <c r="Y89" s="447" t="s">
        <v>13</v>
      </c>
      <c r="Z89" s="448"/>
      <c r="AA89" s="449"/>
      <c r="AB89" s="577" t="s">
        <v>14</v>
      </c>
      <c r="AC89" s="577"/>
      <c r="AD89" s="57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2" t="s">
        <v>133</v>
      </c>
      <c r="AV90" s="522"/>
      <c r="AW90" s="522"/>
      <c r="AX90" s="523"/>
    </row>
    <row r="91" spans="1:60" ht="18.75" hidden="1" customHeight="1" x14ac:dyDescent="0.2">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48"/>
      <c r="B92" s="417"/>
      <c r="C92" s="417"/>
      <c r="D92" s="417"/>
      <c r="E92" s="417"/>
      <c r="F92" s="418"/>
      <c r="G92" s="89"/>
      <c r="H92" s="90"/>
      <c r="I92" s="90"/>
      <c r="J92" s="90"/>
      <c r="K92" s="90"/>
      <c r="L92" s="90"/>
      <c r="M92" s="90"/>
      <c r="N92" s="90"/>
      <c r="O92" s="91"/>
      <c r="P92" s="90"/>
      <c r="Q92" s="503"/>
      <c r="R92" s="503"/>
      <c r="S92" s="503"/>
      <c r="T92" s="503"/>
      <c r="U92" s="503"/>
      <c r="V92" s="503"/>
      <c r="W92" s="503"/>
      <c r="X92" s="504"/>
      <c r="Y92" s="544" t="s">
        <v>61</v>
      </c>
      <c r="Z92" s="545"/>
      <c r="AA92" s="546"/>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48"/>
      <c r="B94" s="518"/>
      <c r="C94" s="518"/>
      <c r="D94" s="518"/>
      <c r="E94" s="518"/>
      <c r="F94" s="519"/>
      <c r="G94" s="95"/>
      <c r="H94" s="96"/>
      <c r="I94" s="96"/>
      <c r="J94" s="96"/>
      <c r="K94" s="96"/>
      <c r="L94" s="96"/>
      <c r="M94" s="96"/>
      <c r="N94" s="96"/>
      <c r="O94" s="97"/>
      <c r="P94" s="161"/>
      <c r="Q94" s="161"/>
      <c r="R94" s="161"/>
      <c r="S94" s="161"/>
      <c r="T94" s="161"/>
      <c r="U94" s="161"/>
      <c r="V94" s="161"/>
      <c r="W94" s="161"/>
      <c r="X94" s="543"/>
      <c r="Y94" s="447" t="s">
        <v>13</v>
      </c>
      <c r="Z94" s="448"/>
      <c r="AA94" s="449"/>
      <c r="AB94" s="577" t="s">
        <v>14</v>
      </c>
      <c r="AC94" s="577"/>
      <c r="AD94" s="57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48"/>
      <c r="B97" s="417"/>
      <c r="C97" s="417"/>
      <c r="D97" s="417"/>
      <c r="E97" s="417"/>
      <c r="F97" s="418"/>
      <c r="G97" s="89"/>
      <c r="H97" s="90"/>
      <c r="I97" s="90"/>
      <c r="J97" s="90"/>
      <c r="K97" s="90"/>
      <c r="L97" s="90"/>
      <c r="M97" s="90"/>
      <c r="N97" s="90"/>
      <c r="O97" s="91"/>
      <c r="P97" s="90"/>
      <c r="Q97" s="503"/>
      <c r="R97" s="503"/>
      <c r="S97" s="503"/>
      <c r="T97" s="503"/>
      <c r="U97" s="503"/>
      <c r="V97" s="503"/>
      <c r="W97" s="503"/>
      <c r="X97" s="504"/>
      <c r="Y97" s="544" t="s">
        <v>61</v>
      </c>
      <c r="Z97" s="545"/>
      <c r="AA97" s="546"/>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49"/>
      <c r="B99" s="419"/>
      <c r="C99" s="419"/>
      <c r="D99" s="419"/>
      <c r="E99" s="419"/>
      <c r="F99" s="420"/>
      <c r="G99" s="563"/>
      <c r="H99" s="200"/>
      <c r="I99" s="200"/>
      <c r="J99" s="200"/>
      <c r="K99" s="200"/>
      <c r="L99" s="200"/>
      <c r="M99" s="200"/>
      <c r="N99" s="200"/>
      <c r="O99" s="564"/>
      <c r="P99" s="507"/>
      <c r="Q99" s="507"/>
      <c r="R99" s="507"/>
      <c r="S99" s="507"/>
      <c r="T99" s="507"/>
      <c r="U99" s="507"/>
      <c r="V99" s="507"/>
      <c r="W99" s="507"/>
      <c r="X99" s="508"/>
      <c r="Y99" s="881" t="s">
        <v>13</v>
      </c>
      <c r="Z99" s="882"/>
      <c r="AA99" s="883"/>
      <c r="AB99" s="875" t="s">
        <v>14</v>
      </c>
      <c r="AC99" s="876"/>
      <c r="AD99" s="87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65" customHeight="1" x14ac:dyDescent="0.2">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8" t="s">
        <v>313</v>
      </c>
      <c r="AF100" s="529"/>
      <c r="AG100" s="529"/>
      <c r="AH100" s="530"/>
      <c r="AI100" s="528" t="s">
        <v>333</v>
      </c>
      <c r="AJ100" s="529"/>
      <c r="AK100" s="529"/>
      <c r="AL100" s="530"/>
      <c r="AM100" s="528" t="s">
        <v>340</v>
      </c>
      <c r="AN100" s="529"/>
      <c r="AO100" s="529"/>
      <c r="AP100" s="530"/>
      <c r="AQ100" s="304" t="s">
        <v>353</v>
      </c>
      <c r="AR100" s="305"/>
      <c r="AS100" s="305"/>
      <c r="AT100" s="306"/>
      <c r="AU100" s="304" t="s">
        <v>354</v>
      </c>
      <c r="AV100" s="305"/>
      <c r="AW100" s="305"/>
      <c r="AX100" s="307"/>
    </row>
    <row r="101" spans="1:60" ht="23.25" customHeight="1" x14ac:dyDescent="0.2">
      <c r="A101" s="411"/>
      <c r="B101" s="412"/>
      <c r="C101" s="412"/>
      <c r="D101" s="412"/>
      <c r="E101" s="412"/>
      <c r="F101" s="413"/>
      <c r="G101" s="90" t="s">
        <v>568</v>
      </c>
      <c r="H101" s="90"/>
      <c r="I101" s="90"/>
      <c r="J101" s="90"/>
      <c r="K101" s="90"/>
      <c r="L101" s="90"/>
      <c r="M101" s="90"/>
      <c r="N101" s="90"/>
      <c r="O101" s="90"/>
      <c r="P101" s="90"/>
      <c r="Q101" s="90"/>
      <c r="R101" s="90"/>
      <c r="S101" s="90"/>
      <c r="T101" s="90"/>
      <c r="U101" s="90"/>
      <c r="V101" s="90"/>
      <c r="W101" s="90"/>
      <c r="X101" s="91"/>
      <c r="Y101" s="531" t="s">
        <v>54</v>
      </c>
      <c r="Z101" s="532"/>
      <c r="AA101" s="533"/>
      <c r="AB101" s="450" t="s">
        <v>494</v>
      </c>
      <c r="AC101" s="450"/>
      <c r="AD101" s="450"/>
      <c r="AE101" s="202">
        <v>7</v>
      </c>
      <c r="AF101" s="203"/>
      <c r="AG101" s="203"/>
      <c r="AH101" s="204"/>
      <c r="AI101" s="202">
        <v>17</v>
      </c>
      <c r="AJ101" s="203"/>
      <c r="AK101" s="203"/>
      <c r="AL101" s="204"/>
      <c r="AM101" s="202">
        <v>12</v>
      </c>
      <c r="AN101" s="203"/>
      <c r="AO101" s="203"/>
      <c r="AP101" s="204"/>
      <c r="AQ101" s="202" t="s">
        <v>487</v>
      </c>
      <c r="AR101" s="203"/>
      <c r="AS101" s="203"/>
      <c r="AT101" s="204"/>
      <c r="AU101" s="202" t="s">
        <v>495</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494</v>
      </c>
      <c r="AC102" s="450"/>
      <c r="AD102" s="450"/>
      <c r="AE102" s="407">
        <v>50</v>
      </c>
      <c r="AF102" s="407"/>
      <c r="AG102" s="407"/>
      <c r="AH102" s="407"/>
      <c r="AI102" s="407">
        <v>20</v>
      </c>
      <c r="AJ102" s="407"/>
      <c r="AK102" s="407"/>
      <c r="AL102" s="407"/>
      <c r="AM102" s="407">
        <v>20</v>
      </c>
      <c r="AN102" s="407"/>
      <c r="AO102" s="407"/>
      <c r="AP102" s="407"/>
      <c r="AQ102" s="257" t="s">
        <v>587</v>
      </c>
      <c r="AR102" s="258"/>
      <c r="AS102" s="258"/>
      <c r="AT102" s="303"/>
      <c r="AU102" s="257" t="s">
        <v>496</v>
      </c>
      <c r="AV102" s="258"/>
      <c r="AW102" s="258"/>
      <c r="AX102" s="303"/>
    </row>
    <row r="103" spans="1:60" ht="31.65" customHeight="1" x14ac:dyDescent="0.2">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313</v>
      </c>
      <c r="AF103" s="405"/>
      <c r="AG103" s="405"/>
      <c r="AH103" s="406"/>
      <c r="AI103" s="404" t="s">
        <v>311</v>
      </c>
      <c r="AJ103" s="405"/>
      <c r="AK103" s="405"/>
      <c r="AL103" s="406"/>
      <c r="AM103" s="404" t="s">
        <v>340</v>
      </c>
      <c r="AN103" s="405"/>
      <c r="AO103" s="405"/>
      <c r="AP103" s="406"/>
      <c r="AQ103" s="268" t="s">
        <v>353</v>
      </c>
      <c r="AR103" s="269"/>
      <c r="AS103" s="269"/>
      <c r="AT103" s="308"/>
      <c r="AU103" s="268" t="s">
        <v>354</v>
      </c>
      <c r="AV103" s="269"/>
      <c r="AW103" s="269"/>
      <c r="AX103" s="270"/>
    </row>
    <row r="104" spans="1:60" ht="23.25" customHeight="1" x14ac:dyDescent="0.2">
      <c r="A104" s="411"/>
      <c r="B104" s="412"/>
      <c r="C104" s="412"/>
      <c r="D104" s="412"/>
      <c r="E104" s="412"/>
      <c r="F104" s="413"/>
      <c r="G104" s="90" t="s">
        <v>522</v>
      </c>
      <c r="H104" s="90"/>
      <c r="I104" s="90"/>
      <c r="J104" s="90"/>
      <c r="K104" s="90"/>
      <c r="L104" s="90"/>
      <c r="M104" s="90"/>
      <c r="N104" s="90"/>
      <c r="O104" s="90"/>
      <c r="P104" s="90"/>
      <c r="Q104" s="90"/>
      <c r="R104" s="90"/>
      <c r="S104" s="90"/>
      <c r="T104" s="90"/>
      <c r="U104" s="90"/>
      <c r="V104" s="90"/>
      <c r="W104" s="90"/>
      <c r="X104" s="91"/>
      <c r="Y104" s="454" t="s">
        <v>54</v>
      </c>
      <c r="Z104" s="455"/>
      <c r="AA104" s="456"/>
      <c r="AB104" s="450" t="s">
        <v>494</v>
      </c>
      <c r="AC104" s="450"/>
      <c r="AD104" s="450"/>
      <c r="AE104" s="202">
        <v>6</v>
      </c>
      <c r="AF104" s="203"/>
      <c r="AG104" s="203"/>
      <c r="AH104" s="204"/>
      <c r="AI104" s="202">
        <v>7</v>
      </c>
      <c r="AJ104" s="203"/>
      <c r="AK104" s="203"/>
      <c r="AL104" s="204"/>
      <c r="AM104" s="202" t="s">
        <v>487</v>
      </c>
      <c r="AN104" s="203"/>
      <c r="AO104" s="203"/>
      <c r="AP104" s="204"/>
      <c r="AQ104" s="202" t="s">
        <v>487</v>
      </c>
      <c r="AR104" s="203"/>
      <c r="AS104" s="203"/>
      <c r="AT104" s="204"/>
      <c r="AU104" s="202" t="s">
        <v>495</v>
      </c>
      <c r="AV104" s="203"/>
      <c r="AW104" s="203"/>
      <c r="AX104" s="204"/>
    </row>
    <row r="105" spans="1:60" ht="23.25"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4"/>
      <c r="AA105" s="535"/>
      <c r="AB105" s="450" t="s">
        <v>494</v>
      </c>
      <c r="AC105" s="450"/>
      <c r="AD105" s="450"/>
      <c r="AE105" s="407">
        <v>10</v>
      </c>
      <c r="AF105" s="407"/>
      <c r="AG105" s="407"/>
      <c r="AH105" s="407"/>
      <c r="AI105" s="407">
        <v>10</v>
      </c>
      <c r="AJ105" s="407"/>
      <c r="AK105" s="407"/>
      <c r="AL105" s="407"/>
      <c r="AM105" s="407" t="s">
        <v>487</v>
      </c>
      <c r="AN105" s="407"/>
      <c r="AO105" s="407"/>
      <c r="AP105" s="407"/>
      <c r="AQ105" s="202" t="s">
        <v>487</v>
      </c>
      <c r="AR105" s="203"/>
      <c r="AS105" s="203"/>
      <c r="AT105" s="204"/>
      <c r="AU105" s="257" t="s">
        <v>496</v>
      </c>
      <c r="AV105" s="258"/>
      <c r="AW105" s="258"/>
      <c r="AX105" s="303"/>
    </row>
    <row r="106" spans="1:60" ht="31.65" hidden="1" customHeight="1" x14ac:dyDescent="0.2">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313</v>
      </c>
      <c r="AF106" s="405"/>
      <c r="AG106" s="405"/>
      <c r="AH106" s="406"/>
      <c r="AI106" s="404" t="s">
        <v>311</v>
      </c>
      <c r="AJ106" s="405"/>
      <c r="AK106" s="405"/>
      <c r="AL106" s="406"/>
      <c r="AM106" s="404" t="s">
        <v>340</v>
      </c>
      <c r="AN106" s="405"/>
      <c r="AO106" s="405"/>
      <c r="AP106" s="406"/>
      <c r="AQ106" s="268" t="s">
        <v>353</v>
      </c>
      <c r="AR106" s="269"/>
      <c r="AS106" s="269"/>
      <c r="AT106" s="308"/>
      <c r="AU106" s="268" t="s">
        <v>354</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878"/>
      <c r="AC107" s="879"/>
      <c r="AD107" s="880"/>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4"/>
      <c r="AA108" s="535"/>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65" hidden="1" customHeight="1" x14ac:dyDescent="0.2">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313</v>
      </c>
      <c r="AF109" s="405"/>
      <c r="AG109" s="405"/>
      <c r="AH109" s="406"/>
      <c r="AI109" s="404" t="s">
        <v>311</v>
      </c>
      <c r="AJ109" s="405"/>
      <c r="AK109" s="405"/>
      <c r="AL109" s="406"/>
      <c r="AM109" s="404" t="s">
        <v>340</v>
      </c>
      <c r="AN109" s="405"/>
      <c r="AO109" s="405"/>
      <c r="AP109" s="406"/>
      <c r="AQ109" s="268" t="s">
        <v>353</v>
      </c>
      <c r="AR109" s="269"/>
      <c r="AS109" s="269"/>
      <c r="AT109" s="308"/>
      <c r="AU109" s="268" t="s">
        <v>354</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878"/>
      <c r="AC110" s="879"/>
      <c r="AD110" s="880"/>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4"/>
      <c r="AA111" s="535"/>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65" hidden="1" customHeight="1" x14ac:dyDescent="0.2">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313</v>
      </c>
      <c r="AF112" s="405"/>
      <c r="AG112" s="405"/>
      <c r="AH112" s="406"/>
      <c r="AI112" s="404" t="s">
        <v>311</v>
      </c>
      <c r="AJ112" s="405"/>
      <c r="AK112" s="405"/>
      <c r="AL112" s="406"/>
      <c r="AM112" s="404" t="s">
        <v>340</v>
      </c>
      <c r="AN112" s="405"/>
      <c r="AO112" s="405"/>
      <c r="AP112" s="406"/>
      <c r="AQ112" s="268" t="s">
        <v>353</v>
      </c>
      <c r="AR112" s="269"/>
      <c r="AS112" s="269"/>
      <c r="AT112" s="308"/>
      <c r="AU112" s="268" t="s">
        <v>354</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878"/>
      <c r="AC113" s="879"/>
      <c r="AD113" s="880"/>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4"/>
      <c r="AA114" s="535"/>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9"/>
      <c r="Z115" s="540"/>
      <c r="AA115" s="541"/>
      <c r="AB115" s="404" t="s">
        <v>11</v>
      </c>
      <c r="AC115" s="405"/>
      <c r="AD115" s="406"/>
      <c r="AE115" s="404" t="s">
        <v>313</v>
      </c>
      <c r="AF115" s="405"/>
      <c r="AG115" s="405"/>
      <c r="AH115" s="406"/>
      <c r="AI115" s="404" t="s">
        <v>311</v>
      </c>
      <c r="AJ115" s="405"/>
      <c r="AK115" s="405"/>
      <c r="AL115" s="406"/>
      <c r="AM115" s="404" t="s">
        <v>340</v>
      </c>
      <c r="AN115" s="405"/>
      <c r="AO115" s="405"/>
      <c r="AP115" s="406"/>
      <c r="AQ115" s="574" t="s">
        <v>355</v>
      </c>
      <c r="AR115" s="575"/>
      <c r="AS115" s="575"/>
      <c r="AT115" s="575"/>
      <c r="AU115" s="575"/>
      <c r="AV115" s="575"/>
      <c r="AW115" s="575"/>
      <c r="AX115" s="576"/>
    </row>
    <row r="116" spans="1:50" ht="23.25" customHeight="1" x14ac:dyDescent="0.2">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v>18</v>
      </c>
      <c r="AF116" s="407"/>
      <c r="AG116" s="407"/>
      <c r="AH116" s="407"/>
      <c r="AI116" s="407">
        <v>74.5</v>
      </c>
      <c r="AJ116" s="407"/>
      <c r="AK116" s="407"/>
      <c r="AL116" s="407"/>
      <c r="AM116" s="407">
        <f>50/3</f>
        <v>16.666666666666668</v>
      </c>
      <c r="AN116" s="407"/>
      <c r="AO116" s="407"/>
      <c r="AP116" s="407"/>
      <c r="AQ116" s="202" t="s">
        <v>587</v>
      </c>
      <c r="AR116" s="203"/>
      <c r="AS116" s="203"/>
      <c r="AT116" s="203"/>
      <c r="AU116" s="203"/>
      <c r="AV116" s="203"/>
      <c r="AW116" s="203"/>
      <c r="AX116" s="205"/>
    </row>
    <row r="117" spans="1:50" ht="46.5" customHeigh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498</v>
      </c>
      <c r="AC117" s="462"/>
      <c r="AD117" s="463"/>
      <c r="AE117" s="537" t="s">
        <v>499</v>
      </c>
      <c r="AF117" s="537"/>
      <c r="AG117" s="537"/>
      <c r="AH117" s="537"/>
      <c r="AI117" s="537" t="s">
        <v>500</v>
      </c>
      <c r="AJ117" s="537"/>
      <c r="AK117" s="537"/>
      <c r="AL117" s="537"/>
      <c r="AM117" s="537" t="s">
        <v>536</v>
      </c>
      <c r="AN117" s="537"/>
      <c r="AO117" s="537"/>
      <c r="AP117" s="537"/>
      <c r="AQ117" s="537" t="s">
        <v>588</v>
      </c>
      <c r="AR117" s="537"/>
      <c r="AS117" s="537"/>
      <c r="AT117" s="537"/>
      <c r="AU117" s="537"/>
      <c r="AV117" s="537"/>
      <c r="AW117" s="537"/>
      <c r="AX117" s="538"/>
    </row>
    <row r="118" spans="1:50" ht="23.25"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9"/>
      <c r="Z118" s="540"/>
      <c r="AA118" s="541"/>
      <c r="AB118" s="404" t="s">
        <v>11</v>
      </c>
      <c r="AC118" s="405"/>
      <c r="AD118" s="406"/>
      <c r="AE118" s="404" t="s">
        <v>313</v>
      </c>
      <c r="AF118" s="405"/>
      <c r="AG118" s="405"/>
      <c r="AH118" s="406"/>
      <c r="AI118" s="404" t="s">
        <v>311</v>
      </c>
      <c r="AJ118" s="405"/>
      <c r="AK118" s="405"/>
      <c r="AL118" s="406"/>
      <c r="AM118" s="404" t="s">
        <v>340</v>
      </c>
      <c r="AN118" s="405"/>
      <c r="AO118" s="405"/>
      <c r="AP118" s="406"/>
      <c r="AQ118" s="574" t="s">
        <v>355</v>
      </c>
      <c r="AR118" s="575"/>
      <c r="AS118" s="575"/>
      <c r="AT118" s="575"/>
      <c r="AU118" s="575"/>
      <c r="AV118" s="575"/>
      <c r="AW118" s="575"/>
      <c r="AX118" s="576"/>
    </row>
    <row r="119" spans="1:50" ht="23.25" customHeight="1" x14ac:dyDescent="0.2">
      <c r="A119" s="428"/>
      <c r="B119" s="429"/>
      <c r="C119" s="429"/>
      <c r="D119" s="429"/>
      <c r="E119" s="429"/>
      <c r="F119" s="430"/>
      <c r="G119" s="379" t="s">
        <v>523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498</v>
      </c>
      <c r="AC119" s="452"/>
      <c r="AD119" s="453"/>
      <c r="AE119" s="407">
        <v>19.8</v>
      </c>
      <c r="AF119" s="407"/>
      <c r="AG119" s="407"/>
      <c r="AH119" s="407"/>
      <c r="AI119" s="407">
        <v>32</v>
      </c>
      <c r="AJ119" s="407"/>
      <c r="AK119" s="407"/>
      <c r="AL119" s="407"/>
      <c r="AM119" s="407" t="s">
        <v>533</v>
      </c>
      <c r="AN119" s="407"/>
      <c r="AO119" s="407"/>
      <c r="AP119" s="407"/>
      <c r="AQ119" s="407" t="s">
        <v>535</v>
      </c>
      <c r="AR119" s="407"/>
      <c r="AS119" s="407"/>
      <c r="AT119" s="407"/>
      <c r="AU119" s="407"/>
      <c r="AV119" s="407"/>
      <c r="AW119" s="407"/>
      <c r="AX119" s="536"/>
    </row>
    <row r="120" spans="1:50" ht="46.5" customHeight="1" thickBot="1" x14ac:dyDescent="0.2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498</v>
      </c>
      <c r="AC120" s="462"/>
      <c r="AD120" s="463"/>
      <c r="AE120" s="537" t="s">
        <v>501</v>
      </c>
      <c r="AF120" s="537"/>
      <c r="AG120" s="537"/>
      <c r="AH120" s="537"/>
      <c r="AI120" s="537" t="s">
        <v>502</v>
      </c>
      <c r="AJ120" s="537"/>
      <c r="AK120" s="537"/>
      <c r="AL120" s="537"/>
      <c r="AM120" s="537" t="s">
        <v>534</v>
      </c>
      <c r="AN120" s="537"/>
      <c r="AO120" s="537"/>
      <c r="AP120" s="537"/>
      <c r="AQ120" s="537" t="s">
        <v>533</v>
      </c>
      <c r="AR120" s="537"/>
      <c r="AS120" s="537"/>
      <c r="AT120" s="537"/>
      <c r="AU120" s="537"/>
      <c r="AV120" s="537"/>
      <c r="AW120" s="537"/>
      <c r="AX120" s="538"/>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9"/>
      <c r="Z121" s="540"/>
      <c r="AA121" s="541"/>
      <c r="AB121" s="404" t="s">
        <v>11</v>
      </c>
      <c r="AC121" s="405"/>
      <c r="AD121" s="406"/>
      <c r="AE121" s="404" t="s">
        <v>313</v>
      </c>
      <c r="AF121" s="405"/>
      <c r="AG121" s="405"/>
      <c r="AH121" s="406"/>
      <c r="AI121" s="404" t="s">
        <v>311</v>
      </c>
      <c r="AJ121" s="405"/>
      <c r="AK121" s="405"/>
      <c r="AL121" s="406"/>
      <c r="AM121" s="404" t="s">
        <v>340</v>
      </c>
      <c r="AN121" s="405"/>
      <c r="AO121" s="405"/>
      <c r="AP121" s="406"/>
      <c r="AQ121" s="574" t="s">
        <v>355</v>
      </c>
      <c r="AR121" s="575"/>
      <c r="AS121" s="575"/>
      <c r="AT121" s="575"/>
      <c r="AU121" s="575"/>
      <c r="AV121" s="575"/>
      <c r="AW121" s="575"/>
      <c r="AX121" s="576"/>
    </row>
    <row r="122" spans="1:50" ht="23.25" hidden="1" customHeight="1" x14ac:dyDescent="0.2">
      <c r="A122" s="428"/>
      <c r="B122" s="429"/>
      <c r="C122" s="429"/>
      <c r="D122" s="429"/>
      <c r="E122" s="429"/>
      <c r="F122" s="430"/>
      <c r="G122" s="379" t="s">
        <v>282</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283</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9"/>
      <c r="Z124" s="540"/>
      <c r="AA124" s="541"/>
      <c r="AB124" s="404" t="s">
        <v>11</v>
      </c>
      <c r="AC124" s="405"/>
      <c r="AD124" s="406"/>
      <c r="AE124" s="404" t="s">
        <v>313</v>
      </c>
      <c r="AF124" s="405"/>
      <c r="AG124" s="405"/>
      <c r="AH124" s="406"/>
      <c r="AI124" s="404" t="s">
        <v>311</v>
      </c>
      <c r="AJ124" s="405"/>
      <c r="AK124" s="405"/>
      <c r="AL124" s="406"/>
      <c r="AM124" s="404" t="s">
        <v>340</v>
      </c>
      <c r="AN124" s="405"/>
      <c r="AO124" s="405"/>
      <c r="AP124" s="406"/>
      <c r="AQ124" s="574" t="s">
        <v>355</v>
      </c>
      <c r="AR124" s="575"/>
      <c r="AS124" s="575"/>
      <c r="AT124" s="575"/>
      <c r="AU124" s="575"/>
      <c r="AV124" s="575"/>
      <c r="AW124" s="575"/>
      <c r="AX124" s="576"/>
    </row>
    <row r="125" spans="1:50" ht="23.25" hidden="1" customHeight="1" x14ac:dyDescent="0.2">
      <c r="A125" s="428"/>
      <c r="B125" s="429"/>
      <c r="C125" s="429"/>
      <c r="D125" s="429"/>
      <c r="E125" s="429"/>
      <c r="F125" s="430"/>
      <c r="G125" s="379" t="s">
        <v>282</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4"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313</v>
      </c>
      <c r="AF127" s="405"/>
      <c r="AG127" s="405"/>
      <c r="AH127" s="406"/>
      <c r="AI127" s="404" t="s">
        <v>311</v>
      </c>
      <c r="AJ127" s="405"/>
      <c r="AK127" s="405"/>
      <c r="AL127" s="406"/>
      <c r="AM127" s="404" t="s">
        <v>340</v>
      </c>
      <c r="AN127" s="405"/>
      <c r="AO127" s="405"/>
      <c r="AP127" s="406"/>
      <c r="AQ127" s="574" t="s">
        <v>355</v>
      </c>
      <c r="AR127" s="575"/>
      <c r="AS127" s="575"/>
      <c r="AT127" s="575"/>
      <c r="AU127" s="575"/>
      <c r="AV127" s="575"/>
      <c r="AW127" s="575"/>
      <c r="AX127" s="576"/>
    </row>
    <row r="128" spans="1:50" ht="23.25" hidden="1" customHeight="1" x14ac:dyDescent="0.2">
      <c r="A128" s="428"/>
      <c r="B128" s="429"/>
      <c r="C128" s="429"/>
      <c r="D128" s="429"/>
      <c r="E128" s="429"/>
      <c r="F128" s="430"/>
      <c r="G128" s="379" t="s">
        <v>282</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3" t="s">
        <v>328</v>
      </c>
      <c r="B130" s="170"/>
      <c r="C130" s="169" t="s">
        <v>191</v>
      </c>
      <c r="D130" s="170"/>
      <c r="E130" s="154" t="s">
        <v>220</v>
      </c>
      <c r="F130" s="155"/>
      <c r="G130" s="156" t="s">
        <v>487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507</v>
      </c>
      <c r="AR133" s="184"/>
      <c r="AS133" s="118" t="s">
        <v>188</v>
      </c>
      <c r="AT133" s="119"/>
      <c r="AU133" s="185">
        <v>12</v>
      </c>
      <c r="AV133" s="185"/>
      <c r="AW133" s="118" t="s">
        <v>177</v>
      </c>
      <c r="AX133" s="180"/>
    </row>
    <row r="134" spans="1:50" ht="39.75" customHeight="1" x14ac:dyDescent="0.2">
      <c r="A134" s="174"/>
      <c r="B134" s="171"/>
      <c r="C134" s="165"/>
      <c r="D134" s="171"/>
      <c r="E134" s="165"/>
      <c r="F134" s="166"/>
      <c r="G134" s="89" t="s">
        <v>524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506</v>
      </c>
      <c r="AC134" s="190"/>
      <c r="AD134" s="190"/>
      <c r="AE134" s="191">
        <v>111100</v>
      </c>
      <c r="AF134" s="192"/>
      <c r="AG134" s="192"/>
      <c r="AH134" s="192"/>
      <c r="AI134" s="191">
        <v>105900</v>
      </c>
      <c r="AJ134" s="192"/>
      <c r="AK134" s="192"/>
      <c r="AL134" s="192"/>
      <c r="AM134" s="191" t="s">
        <v>525</v>
      </c>
      <c r="AN134" s="192"/>
      <c r="AO134" s="192"/>
      <c r="AP134" s="192"/>
      <c r="AQ134" s="191" t="s">
        <v>507</v>
      </c>
      <c r="AR134" s="192"/>
      <c r="AS134" s="192"/>
      <c r="AT134" s="192"/>
      <c r="AU134" s="191" t="s">
        <v>487</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506</v>
      </c>
      <c r="AC135" s="198"/>
      <c r="AD135" s="198"/>
      <c r="AE135" s="191" t="s">
        <v>487</v>
      </c>
      <c r="AF135" s="192"/>
      <c r="AG135" s="192"/>
      <c r="AH135" s="192"/>
      <c r="AI135" s="191" t="s">
        <v>487</v>
      </c>
      <c r="AJ135" s="192"/>
      <c r="AK135" s="192"/>
      <c r="AL135" s="192"/>
      <c r="AM135" s="191" t="s">
        <v>526</v>
      </c>
      <c r="AN135" s="192"/>
      <c r="AO135" s="192"/>
      <c r="AP135" s="192"/>
      <c r="AQ135" s="191" t="s">
        <v>507</v>
      </c>
      <c r="AR135" s="192"/>
      <c r="AS135" s="192"/>
      <c r="AT135" s="192"/>
      <c r="AU135" s="191">
        <v>92700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65" hidden="1" customHeight="1" x14ac:dyDescent="0.2">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6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6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6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6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6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65" hidden="1" customHeight="1" x14ac:dyDescent="0.2">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6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6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6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6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6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65" hidden="1" customHeight="1" x14ac:dyDescent="0.2">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6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6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6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6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6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65" hidden="1" customHeight="1" x14ac:dyDescent="0.2">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6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6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6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6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6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65" hidden="1" customHeight="1" x14ac:dyDescent="0.2">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6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6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6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6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6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65" hidden="1" customHeight="1" x14ac:dyDescent="0.2">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6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6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6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6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6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65" hidden="1" customHeight="1" x14ac:dyDescent="0.2">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6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6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6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6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6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65" hidden="1" customHeight="1" x14ac:dyDescent="0.2">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6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6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6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6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6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65" hidden="1" customHeight="1" x14ac:dyDescent="0.2">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6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6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6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6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6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65" hidden="1" customHeight="1" x14ac:dyDescent="0.2">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6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6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6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6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6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65" hidden="1" customHeight="1" x14ac:dyDescent="0.2">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6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6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6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6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6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65" hidden="1" customHeight="1" x14ac:dyDescent="0.2">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6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6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6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6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6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65" hidden="1" customHeight="1" x14ac:dyDescent="0.2">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6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6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6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6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6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65" hidden="1" customHeight="1" x14ac:dyDescent="0.2">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6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6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6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6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6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65" hidden="1" customHeight="1" x14ac:dyDescent="0.2">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6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6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6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6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6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65" hidden="1" customHeight="1" x14ac:dyDescent="0.2">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6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6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6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6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6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65" hidden="1" customHeight="1" x14ac:dyDescent="0.2">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6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6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6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6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6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65" hidden="1" customHeight="1" x14ac:dyDescent="0.2">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6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6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6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6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6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65" hidden="1" customHeight="1" x14ac:dyDescent="0.2">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6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6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6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6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6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65" hidden="1" customHeight="1" x14ac:dyDescent="0.2">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6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6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6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6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6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65" hidden="1" customHeight="1" x14ac:dyDescent="0.2">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6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6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6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6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6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65" hidden="1" customHeight="1" x14ac:dyDescent="0.2">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6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6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6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6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6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65" hidden="1" customHeight="1" x14ac:dyDescent="0.2">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6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6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6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6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6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65" hidden="1" customHeight="1" x14ac:dyDescent="0.2">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6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6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6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6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6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65" hidden="1" customHeight="1" x14ac:dyDescent="0.2">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6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6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6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6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6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343</v>
      </c>
      <c r="D430" s="917"/>
      <c r="E430" s="159" t="s">
        <v>321</v>
      </c>
      <c r="F430" s="884"/>
      <c r="G430" s="885" t="s">
        <v>207</v>
      </c>
      <c r="H430" s="108"/>
      <c r="I430" s="108"/>
      <c r="J430" s="886" t="s">
        <v>487</v>
      </c>
      <c r="K430" s="887"/>
      <c r="L430" s="887"/>
      <c r="M430" s="887"/>
      <c r="N430" s="887"/>
      <c r="O430" s="887"/>
      <c r="P430" s="887"/>
      <c r="Q430" s="887"/>
      <c r="R430" s="887"/>
      <c r="S430" s="887"/>
      <c r="T430" s="888"/>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507</v>
      </c>
      <c r="AF432" s="185"/>
      <c r="AG432" s="118" t="s">
        <v>188</v>
      </c>
      <c r="AH432" s="119"/>
      <c r="AI432" s="141"/>
      <c r="AJ432" s="141"/>
      <c r="AK432" s="141"/>
      <c r="AL432" s="139"/>
      <c r="AM432" s="141"/>
      <c r="AN432" s="141"/>
      <c r="AO432" s="141"/>
      <c r="AP432" s="139"/>
      <c r="AQ432" s="573" t="s">
        <v>510</v>
      </c>
      <c r="AR432" s="185"/>
      <c r="AS432" s="118" t="s">
        <v>188</v>
      </c>
      <c r="AT432" s="119"/>
      <c r="AU432" s="185" t="s">
        <v>507</v>
      </c>
      <c r="AV432" s="185"/>
      <c r="AW432" s="118" t="s">
        <v>177</v>
      </c>
      <c r="AX432" s="180"/>
    </row>
    <row r="433" spans="1:50" ht="23.25" customHeight="1" x14ac:dyDescent="0.2">
      <c r="A433" s="174"/>
      <c r="B433" s="171"/>
      <c r="C433" s="165"/>
      <c r="D433" s="171"/>
      <c r="E433" s="328"/>
      <c r="F433" s="329"/>
      <c r="G433" s="89" t="s">
        <v>507</v>
      </c>
      <c r="H433" s="90"/>
      <c r="I433" s="90"/>
      <c r="J433" s="90"/>
      <c r="K433" s="90"/>
      <c r="L433" s="90"/>
      <c r="M433" s="90"/>
      <c r="N433" s="90"/>
      <c r="O433" s="90"/>
      <c r="P433" s="90"/>
      <c r="Q433" s="90"/>
      <c r="R433" s="90"/>
      <c r="S433" s="90"/>
      <c r="T433" s="90"/>
      <c r="U433" s="90"/>
      <c r="V433" s="90"/>
      <c r="W433" s="90"/>
      <c r="X433" s="91"/>
      <c r="Y433" s="186" t="s">
        <v>12</v>
      </c>
      <c r="Z433" s="187"/>
      <c r="AA433" s="188"/>
      <c r="AB433" s="198" t="s">
        <v>509</v>
      </c>
      <c r="AC433" s="198"/>
      <c r="AD433" s="198"/>
      <c r="AE433" s="326" t="s">
        <v>510</v>
      </c>
      <c r="AF433" s="192"/>
      <c r="AG433" s="192"/>
      <c r="AH433" s="192"/>
      <c r="AI433" s="326" t="s">
        <v>503</v>
      </c>
      <c r="AJ433" s="192"/>
      <c r="AK433" s="192"/>
      <c r="AL433" s="192"/>
      <c r="AM433" s="326" t="s">
        <v>507</v>
      </c>
      <c r="AN433" s="192"/>
      <c r="AO433" s="192"/>
      <c r="AP433" s="327"/>
      <c r="AQ433" s="326" t="s">
        <v>507</v>
      </c>
      <c r="AR433" s="192"/>
      <c r="AS433" s="192"/>
      <c r="AT433" s="327"/>
      <c r="AU433" s="192" t="s">
        <v>511</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504</v>
      </c>
      <c r="AC434" s="190"/>
      <c r="AD434" s="190"/>
      <c r="AE434" s="326" t="s">
        <v>507</v>
      </c>
      <c r="AF434" s="192"/>
      <c r="AG434" s="192"/>
      <c r="AH434" s="327"/>
      <c r="AI434" s="326" t="s">
        <v>507</v>
      </c>
      <c r="AJ434" s="192"/>
      <c r="AK434" s="192"/>
      <c r="AL434" s="192"/>
      <c r="AM434" s="326" t="s">
        <v>509</v>
      </c>
      <c r="AN434" s="192"/>
      <c r="AO434" s="192"/>
      <c r="AP434" s="327"/>
      <c r="AQ434" s="326" t="s">
        <v>509</v>
      </c>
      <c r="AR434" s="192"/>
      <c r="AS434" s="192"/>
      <c r="AT434" s="327"/>
      <c r="AU434" s="192" t="s">
        <v>507</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326" t="s">
        <v>507</v>
      </c>
      <c r="AF435" s="192"/>
      <c r="AG435" s="192"/>
      <c r="AH435" s="327"/>
      <c r="AI435" s="326" t="s">
        <v>509</v>
      </c>
      <c r="AJ435" s="192"/>
      <c r="AK435" s="192"/>
      <c r="AL435" s="192"/>
      <c r="AM435" s="326" t="s">
        <v>507</v>
      </c>
      <c r="AN435" s="192"/>
      <c r="AO435" s="192"/>
      <c r="AP435" s="327"/>
      <c r="AQ435" s="326" t="s">
        <v>510</v>
      </c>
      <c r="AR435" s="192"/>
      <c r="AS435" s="192"/>
      <c r="AT435" s="327"/>
      <c r="AU435" s="192" t="s">
        <v>507</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509</v>
      </c>
      <c r="AF437" s="185"/>
      <c r="AG437" s="118" t="s">
        <v>188</v>
      </c>
      <c r="AH437" s="119"/>
      <c r="AI437" s="141"/>
      <c r="AJ437" s="141"/>
      <c r="AK437" s="141"/>
      <c r="AL437" s="139"/>
      <c r="AM437" s="141"/>
      <c r="AN437" s="141"/>
      <c r="AO437" s="141"/>
      <c r="AP437" s="139"/>
      <c r="AQ437" s="573" t="s">
        <v>509</v>
      </c>
      <c r="AR437" s="185"/>
      <c r="AS437" s="118" t="s">
        <v>188</v>
      </c>
      <c r="AT437" s="119"/>
      <c r="AU437" s="185" t="s">
        <v>507</v>
      </c>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3"/>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3"/>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3"/>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517</v>
      </c>
      <c r="AF457" s="185"/>
      <c r="AG457" s="118" t="s">
        <v>188</v>
      </c>
      <c r="AH457" s="119"/>
      <c r="AI457" s="141"/>
      <c r="AJ457" s="141"/>
      <c r="AK457" s="141"/>
      <c r="AL457" s="139"/>
      <c r="AM457" s="141"/>
      <c r="AN457" s="141"/>
      <c r="AO457" s="141"/>
      <c r="AP457" s="139"/>
      <c r="AQ457" s="573" t="s">
        <v>517</v>
      </c>
      <c r="AR457" s="185"/>
      <c r="AS457" s="118" t="s">
        <v>188</v>
      </c>
      <c r="AT457" s="119"/>
      <c r="AU457" s="185" t="s">
        <v>517</v>
      </c>
      <c r="AV457" s="185"/>
      <c r="AW457" s="118" t="s">
        <v>177</v>
      </c>
      <c r="AX457" s="180"/>
    </row>
    <row r="458" spans="1:50" ht="23.25" customHeight="1" x14ac:dyDescent="0.2">
      <c r="A458" s="174"/>
      <c r="B458" s="171"/>
      <c r="C458" s="165"/>
      <c r="D458" s="171"/>
      <c r="E458" s="328"/>
      <c r="F458" s="329"/>
      <c r="G458" s="89" t="s">
        <v>516</v>
      </c>
      <c r="H458" s="90"/>
      <c r="I458" s="90"/>
      <c r="J458" s="90"/>
      <c r="K458" s="90"/>
      <c r="L458" s="90"/>
      <c r="M458" s="90"/>
      <c r="N458" s="90"/>
      <c r="O458" s="90"/>
      <c r="P458" s="90"/>
      <c r="Q458" s="90"/>
      <c r="R458" s="90"/>
      <c r="S458" s="90"/>
      <c r="T458" s="90"/>
      <c r="U458" s="90"/>
      <c r="V458" s="90"/>
      <c r="W458" s="90"/>
      <c r="X458" s="91"/>
      <c r="Y458" s="186" t="s">
        <v>12</v>
      </c>
      <c r="Z458" s="187"/>
      <c r="AA458" s="188"/>
      <c r="AB458" s="198" t="s">
        <v>518</v>
      </c>
      <c r="AC458" s="198"/>
      <c r="AD458" s="198"/>
      <c r="AE458" s="326" t="s">
        <v>518</v>
      </c>
      <c r="AF458" s="192"/>
      <c r="AG458" s="192"/>
      <c r="AH458" s="192"/>
      <c r="AI458" s="326" t="s">
        <v>487</v>
      </c>
      <c r="AJ458" s="192"/>
      <c r="AK458" s="192"/>
      <c r="AL458" s="192"/>
      <c r="AM458" s="326" t="s">
        <v>487</v>
      </c>
      <c r="AN458" s="192"/>
      <c r="AO458" s="192"/>
      <c r="AP458" s="327"/>
      <c r="AQ458" s="326" t="s">
        <v>487</v>
      </c>
      <c r="AR458" s="192"/>
      <c r="AS458" s="192"/>
      <c r="AT458" s="327"/>
      <c r="AU458" s="192" t="s">
        <v>487</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518</v>
      </c>
      <c r="AC459" s="190"/>
      <c r="AD459" s="190"/>
      <c r="AE459" s="326" t="s">
        <v>487</v>
      </c>
      <c r="AF459" s="192"/>
      <c r="AG459" s="192"/>
      <c r="AH459" s="327"/>
      <c r="AI459" s="326" t="s">
        <v>487</v>
      </c>
      <c r="AJ459" s="192"/>
      <c r="AK459" s="192"/>
      <c r="AL459" s="192"/>
      <c r="AM459" s="326" t="s">
        <v>487</v>
      </c>
      <c r="AN459" s="192"/>
      <c r="AO459" s="192"/>
      <c r="AP459" s="327"/>
      <c r="AQ459" s="326" t="s">
        <v>487</v>
      </c>
      <c r="AR459" s="192"/>
      <c r="AS459" s="192"/>
      <c r="AT459" s="327"/>
      <c r="AU459" s="192" t="s">
        <v>487</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326" t="s">
        <v>487</v>
      </c>
      <c r="AF460" s="192"/>
      <c r="AG460" s="192"/>
      <c r="AH460" s="327"/>
      <c r="AI460" s="326" t="s">
        <v>487</v>
      </c>
      <c r="AJ460" s="192"/>
      <c r="AK460" s="192"/>
      <c r="AL460" s="192"/>
      <c r="AM460" s="326" t="s">
        <v>487</v>
      </c>
      <c r="AN460" s="192"/>
      <c r="AO460" s="192"/>
      <c r="AP460" s="327"/>
      <c r="AQ460" s="326" t="s">
        <v>487</v>
      </c>
      <c r="AR460" s="192"/>
      <c r="AS460" s="192"/>
      <c r="AT460" s="327"/>
      <c r="AU460" s="192" t="s">
        <v>487</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3"/>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3"/>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3"/>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3"/>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507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325</v>
      </c>
      <c r="F484" s="160"/>
      <c r="G484" s="885" t="s">
        <v>207</v>
      </c>
      <c r="H484" s="108"/>
      <c r="I484" s="108"/>
      <c r="J484" s="886"/>
      <c r="K484" s="887"/>
      <c r="L484" s="887"/>
      <c r="M484" s="887"/>
      <c r="N484" s="887"/>
      <c r="O484" s="887"/>
      <c r="P484" s="887"/>
      <c r="Q484" s="887"/>
      <c r="R484" s="887"/>
      <c r="S484" s="887"/>
      <c r="T484" s="88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3"/>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3"/>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3"/>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3"/>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3"/>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3"/>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3"/>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3"/>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3"/>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3"/>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326</v>
      </c>
      <c r="F538" s="160"/>
      <c r="G538" s="885" t="s">
        <v>207</v>
      </c>
      <c r="H538" s="108"/>
      <c r="I538" s="108"/>
      <c r="J538" s="886"/>
      <c r="K538" s="887"/>
      <c r="L538" s="887"/>
      <c r="M538" s="887"/>
      <c r="N538" s="887"/>
      <c r="O538" s="887"/>
      <c r="P538" s="887"/>
      <c r="Q538" s="887"/>
      <c r="R538" s="887"/>
      <c r="S538" s="887"/>
      <c r="T538" s="88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3"/>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3"/>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3"/>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3"/>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3"/>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3"/>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3"/>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3"/>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3"/>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3"/>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325</v>
      </c>
      <c r="F592" s="160"/>
      <c r="G592" s="885" t="s">
        <v>207</v>
      </c>
      <c r="H592" s="108"/>
      <c r="I592" s="108"/>
      <c r="J592" s="886"/>
      <c r="K592" s="887"/>
      <c r="L592" s="887"/>
      <c r="M592" s="887"/>
      <c r="N592" s="887"/>
      <c r="O592" s="887"/>
      <c r="P592" s="887"/>
      <c r="Q592" s="887"/>
      <c r="R592" s="887"/>
      <c r="S592" s="887"/>
      <c r="T592" s="88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3"/>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3"/>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3"/>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3"/>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3"/>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3"/>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3"/>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3"/>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3"/>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3"/>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326</v>
      </c>
      <c r="F646" s="160"/>
      <c r="G646" s="885" t="s">
        <v>207</v>
      </c>
      <c r="H646" s="108"/>
      <c r="I646" s="108"/>
      <c r="J646" s="886"/>
      <c r="K646" s="887"/>
      <c r="L646" s="887"/>
      <c r="M646" s="887"/>
      <c r="N646" s="887"/>
      <c r="O646" s="887"/>
      <c r="P646" s="887"/>
      <c r="Q646" s="887"/>
      <c r="R646" s="887"/>
      <c r="S646" s="887"/>
      <c r="T646" s="88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3"/>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3"/>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3"/>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3"/>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3"/>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3"/>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3"/>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3"/>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3"/>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3"/>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54" customHeight="1" x14ac:dyDescent="0.2">
      <c r="A702" s="853" t="s">
        <v>139</v>
      </c>
      <c r="B702" s="854"/>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481</v>
      </c>
      <c r="AE702" s="332"/>
      <c r="AF702" s="332"/>
      <c r="AG702" s="371" t="s">
        <v>541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2" t="s">
        <v>481</v>
      </c>
      <c r="AE703" s="313"/>
      <c r="AF703" s="313"/>
      <c r="AG703" s="86" t="s">
        <v>542</v>
      </c>
      <c r="AH703" s="87"/>
      <c r="AI703" s="87"/>
      <c r="AJ703" s="87"/>
      <c r="AK703" s="87"/>
      <c r="AL703" s="87"/>
      <c r="AM703" s="87"/>
      <c r="AN703" s="87"/>
      <c r="AO703" s="87"/>
      <c r="AP703" s="87"/>
      <c r="AQ703" s="87"/>
      <c r="AR703" s="87"/>
      <c r="AS703" s="87"/>
      <c r="AT703" s="87"/>
      <c r="AU703" s="87"/>
      <c r="AV703" s="87"/>
      <c r="AW703" s="87"/>
      <c r="AX703" s="88"/>
    </row>
    <row r="704" spans="1:50" ht="46.5" customHeight="1" x14ac:dyDescent="0.2">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481</v>
      </c>
      <c r="AE704" s="766"/>
      <c r="AF704" s="766"/>
      <c r="AG704" s="152" t="s">
        <v>543</v>
      </c>
      <c r="AH704" s="93"/>
      <c r="AI704" s="93"/>
      <c r="AJ704" s="93"/>
      <c r="AK704" s="93"/>
      <c r="AL704" s="93"/>
      <c r="AM704" s="93"/>
      <c r="AN704" s="93"/>
      <c r="AO704" s="93"/>
      <c r="AP704" s="93"/>
      <c r="AQ704" s="93"/>
      <c r="AR704" s="93"/>
      <c r="AS704" s="93"/>
      <c r="AT704" s="93"/>
      <c r="AU704" s="93"/>
      <c r="AV704" s="93"/>
      <c r="AW704" s="93"/>
      <c r="AX704" s="153"/>
    </row>
    <row r="705" spans="1:50" ht="45.75" customHeight="1" x14ac:dyDescent="0.2">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697" t="s">
        <v>481</v>
      </c>
      <c r="AE705" s="698"/>
      <c r="AF705" s="698"/>
      <c r="AG705" s="110" t="s">
        <v>589</v>
      </c>
      <c r="AH705" s="90"/>
      <c r="AI705" s="90"/>
      <c r="AJ705" s="90"/>
      <c r="AK705" s="90"/>
      <c r="AL705" s="90"/>
      <c r="AM705" s="90"/>
      <c r="AN705" s="90"/>
      <c r="AO705" s="90"/>
      <c r="AP705" s="90"/>
      <c r="AQ705" s="90"/>
      <c r="AR705" s="90"/>
      <c r="AS705" s="90"/>
      <c r="AT705" s="90"/>
      <c r="AU705" s="90"/>
      <c r="AV705" s="90"/>
      <c r="AW705" s="90"/>
      <c r="AX705" s="111"/>
    </row>
    <row r="706" spans="1:50" ht="45.75" customHeight="1" x14ac:dyDescent="0.2">
      <c r="A706" s="625"/>
      <c r="B706" s="626"/>
      <c r="C706" s="777"/>
      <c r="D706" s="778"/>
      <c r="E706" s="713" t="s">
        <v>302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2" t="s">
        <v>537</v>
      </c>
      <c r="AE706" s="313"/>
      <c r="AF706" s="646"/>
      <c r="AG706" s="152"/>
      <c r="AH706" s="93"/>
      <c r="AI706" s="93"/>
      <c r="AJ706" s="93"/>
      <c r="AK706" s="93"/>
      <c r="AL706" s="93"/>
      <c r="AM706" s="93"/>
      <c r="AN706" s="93"/>
      <c r="AO706" s="93"/>
      <c r="AP706" s="93"/>
      <c r="AQ706" s="93"/>
      <c r="AR706" s="93"/>
      <c r="AS706" s="93"/>
      <c r="AT706" s="93"/>
      <c r="AU706" s="93"/>
      <c r="AV706" s="93"/>
      <c r="AW706" s="93"/>
      <c r="AX706" s="153"/>
    </row>
    <row r="707" spans="1:50" ht="45.75" customHeight="1" x14ac:dyDescent="0.2">
      <c r="A707" s="625"/>
      <c r="B707" s="626"/>
      <c r="C707" s="779"/>
      <c r="D707" s="780"/>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538</v>
      </c>
      <c r="AE707" s="819"/>
      <c r="AF707" s="819"/>
      <c r="AG707" s="152"/>
      <c r="AH707" s="93"/>
      <c r="AI707" s="93"/>
      <c r="AJ707" s="93"/>
      <c r="AK707" s="93"/>
      <c r="AL707" s="93"/>
      <c r="AM707" s="93"/>
      <c r="AN707" s="93"/>
      <c r="AO707" s="93"/>
      <c r="AP707" s="93"/>
      <c r="AQ707" s="93"/>
      <c r="AR707" s="93"/>
      <c r="AS707" s="93"/>
      <c r="AT707" s="93"/>
      <c r="AU707" s="93"/>
      <c r="AV707" s="93"/>
      <c r="AW707" s="93"/>
      <c r="AX707" s="153"/>
    </row>
    <row r="708" spans="1:50" ht="32.85" customHeight="1" x14ac:dyDescent="0.2">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539</v>
      </c>
      <c r="AE708" s="588"/>
      <c r="AF708" s="588"/>
      <c r="AG708" s="725" t="s">
        <v>480</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5"/>
      <c r="B709" s="627"/>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544</v>
      </c>
      <c r="AH709" s="87"/>
      <c r="AI709" s="87"/>
      <c r="AJ709" s="87"/>
      <c r="AK709" s="87"/>
      <c r="AL709" s="87"/>
      <c r="AM709" s="87"/>
      <c r="AN709" s="87"/>
      <c r="AO709" s="87"/>
      <c r="AP709" s="87"/>
      <c r="AQ709" s="87"/>
      <c r="AR709" s="87"/>
      <c r="AS709" s="87"/>
      <c r="AT709" s="87"/>
      <c r="AU709" s="87"/>
      <c r="AV709" s="87"/>
      <c r="AW709" s="87"/>
      <c r="AX709" s="88"/>
    </row>
    <row r="710" spans="1:50" ht="35.1" customHeight="1" x14ac:dyDescent="0.2">
      <c r="A710" s="625"/>
      <c r="B710" s="62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481</v>
      </c>
      <c r="AE710" s="313"/>
      <c r="AF710" s="313"/>
      <c r="AG710" s="86" t="s">
        <v>575</v>
      </c>
      <c r="AH710" s="87"/>
      <c r="AI710" s="87"/>
      <c r="AJ710" s="87"/>
      <c r="AK710" s="87"/>
      <c r="AL710" s="87"/>
      <c r="AM710" s="87"/>
      <c r="AN710" s="87"/>
      <c r="AO710" s="87"/>
      <c r="AP710" s="87"/>
      <c r="AQ710" s="87"/>
      <c r="AR710" s="87"/>
      <c r="AS710" s="87"/>
      <c r="AT710" s="87"/>
      <c r="AU710" s="87"/>
      <c r="AV710" s="87"/>
      <c r="AW710" s="87"/>
      <c r="AX710" s="88"/>
    </row>
    <row r="711" spans="1:50" ht="30.15" customHeight="1" x14ac:dyDescent="0.2">
      <c r="A711" s="625"/>
      <c r="B711" s="62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6"/>
      <c r="AD711" s="312" t="s">
        <v>481</v>
      </c>
      <c r="AE711" s="313"/>
      <c r="AF711" s="313"/>
      <c r="AG711" s="86" t="s">
        <v>574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5"/>
      <c r="B712" s="627"/>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6"/>
      <c r="AD712" s="765" t="s">
        <v>539</v>
      </c>
      <c r="AE712" s="766"/>
      <c r="AF712" s="766"/>
      <c r="AG712" s="793" t="s">
        <v>487</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2">
      <c r="A713" s="625"/>
      <c r="B713" s="627"/>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539</v>
      </c>
      <c r="AE713" s="313"/>
      <c r="AF713" s="646"/>
      <c r="AG713" s="86" t="s">
        <v>487</v>
      </c>
      <c r="AH713" s="87"/>
      <c r="AI713" s="87"/>
      <c r="AJ713" s="87"/>
      <c r="AK713" s="87"/>
      <c r="AL713" s="87"/>
      <c r="AM713" s="87"/>
      <c r="AN713" s="87"/>
      <c r="AO713" s="87"/>
      <c r="AP713" s="87"/>
      <c r="AQ713" s="87"/>
      <c r="AR713" s="87"/>
      <c r="AS713" s="87"/>
      <c r="AT713" s="87"/>
      <c r="AU713" s="87"/>
      <c r="AV713" s="87"/>
      <c r="AW713" s="87"/>
      <c r="AX713" s="88"/>
    </row>
    <row r="714" spans="1:50" ht="36" customHeight="1" x14ac:dyDescent="0.2">
      <c r="A714" s="628"/>
      <c r="B714" s="629"/>
      <c r="C714" s="630" t="s">
        <v>248</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481</v>
      </c>
      <c r="AE714" s="791"/>
      <c r="AF714" s="792"/>
      <c r="AG714" s="719" t="s">
        <v>545</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3" t="s">
        <v>39</v>
      </c>
      <c r="B715" s="767"/>
      <c r="C715" s="768" t="s">
        <v>249</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481</v>
      </c>
      <c r="AE715" s="588"/>
      <c r="AF715" s="639"/>
      <c r="AG715" s="725" t="s">
        <v>570</v>
      </c>
      <c r="AH715" s="726"/>
      <c r="AI715" s="726"/>
      <c r="AJ715" s="726"/>
      <c r="AK715" s="726"/>
      <c r="AL715" s="726"/>
      <c r="AM715" s="726"/>
      <c r="AN715" s="726"/>
      <c r="AO715" s="726"/>
      <c r="AP715" s="726"/>
      <c r="AQ715" s="726"/>
      <c r="AR715" s="726"/>
      <c r="AS715" s="726"/>
      <c r="AT715" s="726"/>
      <c r="AU715" s="726"/>
      <c r="AV715" s="726"/>
      <c r="AW715" s="726"/>
      <c r="AX715" s="727"/>
    </row>
    <row r="716" spans="1:50" ht="40.200000000000003"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481</v>
      </c>
      <c r="AE716" s="610"/>
      <c r="AF716" s="610"/>
      <c r="AG716" s="86" t="s">
        <v>582</v>
      </c>
      <c r="AH716" s="87"/>
      <c r="AI716" s="87"/>
      <c r="AJ716" s="87"/>
      <c r="AK716" s="87"/>
      <c r="AL716" s="87"/>
      <c r="AM716" s="87"/>
      <c r="AN716" s="87"/>
      <c r="AO716" s="87"/>
      <c r="AP716" s="87"/>
      <c r="AQ716" s="87"/>
      <c r="AR716" s="87"/>
      <c r="AS716" s="87"/>
      <c r="AT716" s="87"/>
      <c r="AU716" s="87"/>
      <c r="AV716" s="87"/>
      <c r="AW716" s="87"/>
      <c r="AX716" s="88"/>
    </row>
    <row r="717" spans="1:50" ht="45.6" customHeight="1" x14ac:dyDescent="0.2">
      <c r="A717" s="625"/>
      <c r="B717" s="627"/>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540</v>
      </c>
      <c r="AE717" s="313"/>
      <c r="AF717" s="313"/>
      <c r="AG717" s="86" t="s">
        <v>547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28"/>
      <c r="B718" s="62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546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539</v>
      </c>
      <c r="AE719" s="588"/>
      <c r="AF719" s="588"/>
      <c r="AG719" s="110"/>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1"/>
      <c r="B720" s="762"/>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1"/>
      <c r="B721" s="76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1"/>
      <c r="B722" s="762"/>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1"/>
      <c r="B723" s="762"/>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1"/>
      <c r="B724" s="762"/>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3"/>
      <c r="B725" s="764"/>
      <c r="C725" s="309"/>
      <c r="D725" s="310"/>
      <c r="E725" s="310"/>
      <c r="F725" s="311"/>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650000000000006" customHeight="1" x14ac:dyDescent="0.2">
      <c r="A726" s="623" t="s">
        <v>47</v>
      </c>
      <c r="B726" s="785"/>
      <c r="C726" s="798" t="s">
        <v>52</v>
      </c>
      <c r="D726" s="820"/>
      <c r="E726" s="820"/>
      <c r="F726" s="821"/>
      <c r="G726" s="560" t="s">
        <v>581</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650000000000006" customHeight="1" thickBot="1" x14ac:dyDescent="0.25">
      <c r="A727" s="786"/>
      <c r="B727" s="787"/>
      <c r="C727" s="731" t="s">
        <v>56</v>
      </c>
      <c r="D727" s="732"/>
      <c r="E727" s="732"/>
      <c r="F727" s="733"/>
      <c r="G727" s="558" t="s">
        <v>577</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650000000000006" customHeight="1" thickBot="1" x14ac:dyDescent="0.25">
      <c r="A729" s="617" t="s">
        <v>593</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650000000000006" customHeight="1" thickBot="1" x14ac:dyDescent="0.25">
      <c r="A731" s="782" t="s">
        <v>594</v>
      </c>
      <c r="B731" s="783"/>
      <c r="C731" s="783"/>
      <c r="D731" s="783"/>
      <c r="E731" s="784"/>
      <c r="F731" s="712" t="s">
        <v>595</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5">
      <c r="A733" s="656" t="s">
        <v>303</v>
      </c>
      <c r="B733" s="657"/>
      <c r="C733" s="657"/>
      <c r="D733" s="657"/>
      <c r="E733" s="658"/>
      <c r="F733" s="620" t="s">
        <v>596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650000000000006"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2">
      <c r="A736" s="633" t="s">
        <v>276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2">
      <c r="A737" s="974" t="s">
        <v>324</v>
      </c>
      <c r="B737" s="195"/>
      <c r="C737" s="195"/>
      <c r="D737" s="196"/>
      <c r="E737" s="975" t="s">
        <v>507</v>
      </c>
      <c r="F737" s="975"/>
      <c r="G737" s="975"/>
      <c r="H737" s="975"/>
      <c r="I737" s="975"/>
      <c r="J737" s="975"/>
      <c r="K737" s="975"/>
      <c r="L737" s="975"/>
      <c r="M737" s="975"/>
      <c r="N737" s="351" t="s">
        <v>319</v>
      </c>
      <c r="O737" s="351"/>
      <c r="P737" s="351"/>
      <c r="Q737" s="351"/>
      <c r="R737" s="975" t="s">
        <v>504</v>
      </c>
      <c r="S737" s="975"/>
      <c r="T737" s="975"/>
      <c r="U737" s="975"/>
      <c r="V737" s="975"/>
      <c r="W737" s="975"/>
      <c r="X737" s="975"/>
      <c r="Y737" s="975"/>
      <c r="Z737" s="975"/>
      <c r="AA737" s="351" t="s">
        <v>318</v>
      </c>
      <c r="AB737" s="351"/>
      <c r="AC737" s="351"/>
      <c r="AD737" s="351"/>
      <c r="AE737" s="975" t="s">
        <v>507</v>
      </c>
      <c r="AF737" s="975"/>
      <c r="AG737" s="975"/>
      <c r="AH737" s="975"/>
      <c r="AI737" s="975"/>
      <c r="AJ737" s="975"/>
      <c r="AK737" s="975"/>
      <c r="AL737" s="975"/>
      <c r="AM737" s="975"/>
      <c r="AN737" s="351" t="s">
        <v>317</v>
      </c>
      <c r="AO737" s="351"/>
      <c r="AP737" s="351"/>
      <c r="AQ737" s="351"/>
      <c r="AR737" s="981" t="s">
        <v>507</v>
      </c>
      <c r="AS737" s="982"/>
      <c r="AT737" s="982"/>
      <c r="AU737" s="982"/>
      <c r="AV737" s="982"/>
      <c r="AW737" s="982"/>
      <c r="AX737" s="983"/>
      <c r="AY737" s="74"/>
      <c r="AZ737" s="74"/>
    </row>
    <row r="738" spans="1:52" ht="24.75" customHeight="1" x14ac:dyDescent="0.2">
      <c r="A738" s="974" t="s">
        <v>316</v>
      </c>
      <c r="B738" s="195"/>
      <c r="C738" s="195"/>
      <c r="D738" s="196"/>
      <c r="E738" s="975" t="s">
        <v>507</v>
      </c>
      <c r="F738" s="975"/>
      <c r="G738" s="975"/>
      <c r="H738" s="975"/>
      <c r="I738" s="975"/>
      <c r="J738" s="975"/>
      <c r="K738" s="975"/>
      <c r="L738" s="975"/>
      <c r="M738" s="975"/>
      <c r="N738" s="351" t="s">
        <v>315</v>
      </c>
      <c r="O738" s="351"/>
      <c r="P738" s="351"/>
      <c r="Q738" s="351"/>
      <c r="R738" s="975" t="s">
        <v>512</v>
      </c>
      <c r="S738" s="975"/>
      <c r="T738" s="975"/>
      <c r="U738" s="975"/>
      <c r="V738" s="975"/>
      <c r="W738" s="975"/>
      <c r="X738" s="975"/>
      <c r="Y738" s="975"/>
      <c r="Z738" s="975"/>
      <c r="AA738" s="351" t="s">
        <v>314</v>
      </c>
      <c r="AB738" s="351"/>
      <c r="AC738" s="351"/>
      <c r="AD738" s="351"/>
      <c r="AE738" s="975" t="s">
        <v>513</v>
      </c>
      <c r="AF738" s="975"/>
      <c r="AG738" s="975"/>
      <c r="AH738" s="975"/>
      <c r="AI738" s="975"/>
      <c r="AJ738" s="975"/>
      <c r="AK738" s="975"/>
      <c r="AL738" s="975"/>
      <c r="AM738" s="975"/>
      <c r="AN738" s="351" t="s">
        <v>313</v>
      </c>
      <c r="AO738" s="351"/>
      <c r="AP738" s="351"/>
      <c r="AQ738" s="351"/>
      <c r="AR738" s="981" t="s">
        <v>514</v>
      </c>
      <c r="AS738" s="982"/>
      <c r="AT738" s="982"/>
      <c r="AU738" s="982"/>
      <c r="AV738" s="982"/>
      <c r="AW738" s="982"/>
      <c r="AX738" s="983"/>
    </row>
    <row r="739" spans="1:52" ht="24.75" customHeight="1" x14ac:dyDescent="0.2">
      <c r="A739" s="974" t="s">
        <v>312</v>
      </c>
      <c r="B739" s="195"/>
      <c r="C739" s="195"/>
      <c r="D739" s="196"/>
      <c r="E739" s="975" t="s">
        <v>576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336</v>
      </c>
      <c r="B740" s="957"/>
      <c r="C740" s="957"/>
      <c r="D740" s="958"/>
      <c r="E740" s="959" t="s">
        <v>478</v>
      </c>
      <c r="F740" s="960"/>
      <c r="G740" s="960"/>
      <c r="H740" s="78" t="str">
        <f>IF(E740="", "", "(")</f>
        <v>(</v>
      </c>
      <c r="I740" s="960"/>
      <c r="J740" s="960"/>
      <c r="K740" s="78" t="str">
        <f>IF(OR(I740="　", I740=""), "", "-")</f>
        <v/>
      </c>
      <c r="L740" s="961">
        <v>30</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597" t="s">
        <v>305</v>
      </c>
      <c r="B741" s="598"/>
      <c r="C741" s="598"/>
      <c r="D741" s="598"/>
      <c r="E741" s="598"/>
      <c r="F741" s="599"/>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597"/>
      <c r="B742" s="598"/>
      <c r="C742" s="598"/>
      <c r="D742" s="598"/>
      <c r="E742" s="598"/>
      <c r="F742" s="59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597"/>
      <c r="B743" s="598"/>
      <c r="C743" s="598"/>
      <c r="D743" s="598"/>
      <c r="E743" s="598"/>
      <c r="F743" s="59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597"/>
      <c r="B744" s="598"/>
      <c r="C744" s="598"/>
      <c r="D744" s="598"/>
      <c r="E744" s="598"/>
      <c r="F744" s="59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597"/>
      <c r="B745" s="598"/>
      <c r="C745" s="598"/>
      <c r="D745" s="598"/>
      <c r="E745" s="598"/>
      <c r="F745" s="59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597"/>
      <c r="B746" s="598"/>
      <c r="C746" s="598"/>
      <c r="D746" s="598"/>
      <c r="E746" s="598"/>
      <c r="F746" s="59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597"/>
      <c r="B747" s="598"/>
      <c r="C747" s="598"/>
      <c r="D747" s="598"/>
      <c r="E747" s="598"/>
      <c r="F747" s="59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97"/>
      <c r="B748" s="598"/>
      <c r="C748" s="598"/>
      <c r="D748" s="598"/>
      <c r="E748" s="598"/>
      <c r="F748" s="59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597"/>
      <c r="B749" s="598"/>
      <c r="C749" s="598"/>
      <c r="D749" s="598"/>
      <c r="E749" s="598"/>
      <c r="F749" s="59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597"/>
      <c r="B750" s="598"/>
      <c r="C750" s="598"/>
      <c r="D750" s="598"/>
      <c r="E750" s="598"/>
      <c r="F750" s="59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597"/>
      <c r="B751" s="598"/>
      <c r="C751" s="598"/>
      <c r="D751" s="598"/>
      <c r="E751" s="598"/>
      <c r="F751" s="59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597"/>
      <c r="B752" s="598"/>
      <c r="C752" s="598"/>
      <c r="D752" s="598"/>
      <c r="E752" s="598"/>
      <c r="F752" s="59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597"/>
      <c r="B753" s="598"/>
      <c r="C753" s="598"/>
      <c r="D753" s="598"/>
      <c r="E753" s="598"/>
      <c r="F753" s="59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597"/>
      <c r="B754" s="598"/>
      <c r="C754" s="598"/>
      <c r="D754" s="598"/>
      <c r="E754" s="598"/>
      <c r="F754" s="59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597"/>
      <c r="B755" s="598"/>
      <c r="C755" s="598"/>
      <c r="D755" s="598"/>
      <c r="E755" s="598"/>
      <c r="F755" s="59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597"/>
      <c r="B756" s="598"/>
      <c r="C756" s="598"/>
      <c r="D756" s="598"/>
      <c r="E756" s="598"/>
      <c r="F756" s="59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597"/>
      <c r="B757" s="598"/>
      <c r="C757" s="598"/>
      <c r="D757" s="598"/>
      <c r="E757" s="598"/>
      <c r="F757" s="59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597"/>
      <c r="B758" s="598"/>
      <c r="C758" s="598"/>
      <c r="D758" s="598"/>
      <c r="E758" s="598"/>
      <c r="F758" s="59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597"/>
      <c r="B759" s="598"/>
      <c r="C759" s="598"/>
      <c r="D759" s="598"/>
      <c r="E759" s="598"/>
      <c r="F759" s="59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597"/>
      <c r="B760" s="598"/>
      <c r="C760" s="598"/>
      <c r="D760" s="598"/>
      <c r="E760" s="598"/>
      <c r="F760" s="59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597"/>
      <c r="B761" s="598"/>
      <c r="C761" s="598"/>
      <c r="D761" s="598"/>
      <c r="E761" s="598"/>
      <c r="F761" s="59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thickBot="1" x14ac:dyDescent="0.25">
      <c r="A762" s="597"/>
      <c r="B762" s="598"/>
      <c r="C762" s="598"/>
      <c r="D762" s="598"/>
      <c r="E762" s="598"/>
      <c r="F762" s="59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597"/>
      <c r="B763" s="598"/>
      <c r="C763" s="598"/>
      <c r="D763" s="598"/>
      <c r="E763" s="598"/>
      <c r="F763" s="59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597"/>
      <c r="B764" s="598"/>
      <c r="C764" s="598"/>
      <c r="D764" s="598"/>
      <c r="E764" s="598"/>
      <c r="F764" s="59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597"/>
      <c r="B765" s="598"/>
      <c r="C765" s="598"/>
      <c r="D765" s="598"/>
      <c r="E765" s="598"/>
      <c r="F765" s="59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597"/>
      <c r="B766" s="598"/>
      <c r="C766" s="598"/>
      <c r="D766" s="598"/>
      <c r="E766" s="598"/>
      <c r="F766" s="59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597"/>
      <c r="B767" s="598"/>
      <c r="C767" s="598"/>
      <c r="D767" s="598"/>
      <c r="E767" s="598"/>
      <c r="F767" s="59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597"/>
      <c r="B768" s="598"/>
      <c r="C768" s="598"/>
      <c r="D768" s="598"/>
      <c r="E768" s="598"/>
      <c r="F768" s="59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597"/>
      <c r="B769" s="598"/>
      <c r="C769" s="598"/>
      <c r="D769" s="598"/>
      <c r="E769" s="598"/>
      <c r="F769" s="59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597"/>
      <c r="B770" s="598"/>
      <c r="C770" s="598"/>
      <c r="D770" s="598"/>
      <c r="E770" s="598"/>
      <c r="F770" s="59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597"/>
      <c r="B771" s="598"/>
      <c r="C771" s="598"/>
      <c r="D771" s="598"/>
      <c r="E771" s="598"/>
      <c r="F771" s="59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597"/>
      <c r="B772" s="598"/>
      <c r="C772" s="598"/>
      <c r="D772" s="598"/>
      <c r="E772" s="598"/>
      <c r="F772" s="59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597"/>
      <c r="B773" s="598"/>
      <c r="C773" s="598"/>
      <c r="D773" s="598"/>
      <c r="E773" s="598"/>
      <c r="F773" s="59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597"/>
      <c r="B774" s="598"/>
      <c r="C774" s="598"/>
      <c r="D774" s="598"/>
      <c r="E774" s="598"/>
      <c r="F774" s="59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597"/>
      <c r="B775" s="598"/>
      <c r="C775" s="598"/>
      <c r="D775" s="598"/>
      <c r="E775" s="598"/>
      <c r="F775" s="59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597"/>
      <c r="B776" s="598"/>
      <c r="C776" s="598"/>
      <c r="D776" s="598"/>
      <c r="E776" s="598"/>
      <c r="F776" s="59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597"/>
      <c r="B777" s="598"/>
      <c r="C777" s="598"/>
      <c r="D777" s="598"/>
      <c r="E777" s="598"/>
      <c r="F777" s="59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597"/>
      <c r="B778" s="598"/>
      <c r="C778" s="598"/>
      <c r="D778" s="598"/>
      <c r="E778" s="598"/>
      <c r="F778" s="59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0"/>
      <c r="B779" s="601"/>
      <c r="C779" s="601"/>
      <c r="D779" s="601"/>
      <c r="E779" s="601"/>
      <c r="F779" s="60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1" t="s">
        <v>307</v>
      </c>
      <c r="B780" s="612"/>
      <c r="C780" s="612"/>
      <c r="D780" s="612"/>
      <c r="E780" s="612"/>
      <c r="F780" s="613"/>
      <c r="G780" s="578" t="s">
        <v>548</v>
      </c>
      <c r="H780" s="579"/>
      <c r="I780" s="579"/>
      <c r="J780" s="579"/>
      <c r="K780" s="579"/>
      <c r="L780" s="579"/>
      <c r="M780" s="579"/>
      <c r="N780" s="579"/>
      <c r="O780" s="579"/>
      <c r="P780" s="579"/>
      <c r="Q780" s="579"/>
      <c r="R780" s="579"/>
      <c r="S780" s="579"/>
      <c r="T780" s="579"/>
      <c r="U780" s="579"/>
      <c r="V780" s="579"/>
      <c r="W780" s="579"/>
      <c r="X780" s="579"/>
      <c r="Y780" s="579"/>
      <c r="Z780" s="579"/>
      <c r="AA780" s="579"/>
      <c r="AB780" s="580"/>
      <c r="AC780" s="578" t="s">
        <v>552</v>
      </c>
      <c r="AD780" s="579"/>
      <c r="AE780" s="579"/>
      <c r="AF780" s="579"/>
      <c r="AG780" s="579"/>
      <c r="AH780" s="579"/>
      <c r="AI780" s="579"/>
      <c r="AJ780" s="579"/>
      <c r="AK780" s="579"/>
      <c r="AL780" s="579"/>
      <c r="AM780" s="579"/>
      <c r="AN780" s="579"/>
      <c r="AO780" s="579"/>
      <c r="AP780" s="579"/>
      <c r="AQ780" s="579"/>
      <c r="AR780" s="579"/>
      <c r="AS780" s="579"/>
      <c r="AT780" s="579"/>
      <c r="AU780" s="579"/>
      <c r="AV780" s="579"/>
      <c r="AW780" s="579"/>
      <c r="AX780" s="776"/>
    </row>
    <row r="781" spans="1:50" ht="24.75" customHeight="1" x14ac:dyDescent="0.2">
      <c r="A781" s="614"/>
      <c r="B781" s="615"/>
      <c r="C781" s="615"/>
      <c r="D781" s="615"/>
      <c r="E781" s="615"/>
      <c r="F781" s="616"/>
      <c r="G781" s="798" t="s">
        <v>17</v>
      </c>
      <c r="H781" s="651"/>
      <c r="I781" s="651"/>
      <c r="J781" s="651"/>
      <c r="K781" s="651"/>
      <c r="L781" s="650" t="s">
        <v>18</v>
      </c>
      <c r="M781" s="651"/>
      <c r="N781" s="651"/>
      <c r="O781" s="651"/>
      <c r="P781" s="651"/>
      <c r="Q781" s="651"/>
      <c r="R781" s="651"/>
      <c r="S781" s="651"/>
      <c r="T781" s="651"/>
      <c r="U781" s="651"/>
      <c r="V781" s="651"/>
      <c r="W781" s="651"/>
      <c r="X781" s="652"/>
      <c r="Y781" s="636" t="s">
        <v>19</v>
      </c>
      <c r="Z781" s="637"/>
      <c r="AA781" s="637"/>
      <c r="AB781" s="781"/>
      <c r="AC781" s="798" t="s">
        <v>17</v>
      </c>
      <c r="AD781" s="651"/>
      <c r="AE781" s="651"/>
      <c r="AF781" s="651"/>
      <c r="AG781" s="651"/>
      <c r="AH781" s="650" t="s">
        <v>18</v>
      </c>
      <c r="AI781" s="651"/>
      <c r="AJ781" s="651"/>
      <c r="AK781" s="651"/>
      <c r="AL781" s="651"/>
      <c r="AM781" s="651"/>
      <c r="AN781" s="651"/>
      <c r="AO781" s="651"/>
      <c r="AP781" s="651"/>
      <c r="AQ781" s="651"/>
      <c r="AR781" s="651"/>
      <c r="AS781" s="651"/>
      <c r="AT781" s="652"/>
      <c r="AU781" s="636" t="s">
        <v>19</v>
      </c>
      <c r="AV781" s="637"/>
      <c r="AW781" s="637"/>
      <c r="AX781" s="638"/>
    </row>
    <row r="782" spans="1:50" ht="24.75" customHeight="1" x14ac:dyDescent="0.2">
      <c r="A782" s="614"/>
      <c r="B782" s="615"/>
      <c r="C782" s="615"/>
      <c r="D782" s="615"/>
      <c r="E782" s="615"/>
      <c r="F782" s="616"/>
      <c r="G782" s="653" t="s">
        <v>549</v>
      </c>
      <c r="H782" s="654"/>
      <c r="I782" s="654"/>
      <c r="J782" s="654"/>
      <c r="K782" s="655"/>
      <c r="L782" s="647" t="s">
        <v>550</v>
      </c>
      <c r="M782" s="648"/>
      <c r="N782" s="648"/>
      <c r="O782" s="648"/>
      <c r="P782" s="648"/>
      <c r="Q782" s="648"/>
      <c r="R782" s="648"/>
      <c r="S782" s="648"/>
      <c r="T782" s="648"/>
      <c r="U782" s="648"/>
      <c r="V782" s="648"/>
      <c r="W782" s="648"/>
      <c r="X782" s="649"/>
      <c r="Y782" s="374">
        <v>22.467734</v>
      </c>
      <c r="Z782" s="375"/>
      <c r="AA782" s="375"/>
      <c r="AB782" s="788"/>
      <c r="AC782" s="653" t="s">
        <v>549</v>
      </c>
      <c r="AD782" s="654"/>
      <c r="AE782" s="654"/>
      <c r="AF782" s="654"/>
      <c r="AG782" s="655"/>
      <c r="AH782" s="647" t="s">
        <v>556</v>
      </c>
      <c r="AI782" s="648"/>
      <c r="AJ782" s="648"/>
      <c r="AK782" s="648"/>
      <c r="AL782" s="648"/>
      <c r="AM782" s="648"/>
      <c r="AN782" s="648"/>
      <c r="AO782" s="648"/>
      <c r="AP782" s="648"/>
      <c r="AQ782" s="648"/>
      <c r="AR782" s="648"/>
      <c r="AS782" s="648"/>
      <c r="AT782" s="649"/>
      <c r="AU782" s="374">
        <v>6.51</v>
      </c>
      <c r="AV782" s="375"/>
      <c r="AW782" s="375"/>
      <c r="AX782" s="376"/>
    </row>
    <row r="783" spans="1:50" ht="24.75" customHeight="1" x14ac:dyDescent="0.2">
      <c r="A783" s="614"/>
      <c r="B783" s="615"/>
      <c r="C783" s="615"/>
      <c r="D783" s="615"/>
      <c r="E783" s="615"/>
      <c r="F783" s="616"/>
      <c r="G783" s="589" t="s">
        <v>79</v>
      </c>
      <c r="H783" s="590"/>
      <c r="I783" s="590"/>
      <c r="J783" s="590"/>
      <c r="K783" s="591"/>
      <c r="L783" s="581" t="s">
        <v>551</v>
      </c>
      <c r="M783" s="582"/>
      <c r="N783" s="582"/>
      <c r="O783" s="582"/>
      <c r="P783" s="582"/>
      <c r="Q783" s="582"/>
      <c r="R783" s="582"/>
      <c r="S783" s="582"/>
      <c r="T783" s="582"/>
      <c r="U783" s="582"/>
      <c r="V783" s="582"/>
      <c r="W783" s="582"/>
      <c r="X783" s="583"/>
      <c r="Y783" s="584">
        <f>0.3186+0.031083+0.026076</f>
        <v>0.37575899999999995</v>
      </c>
      <c r="Z783" s="585"/>
      <c r="AA783" s="585"/>
      <c r="AB783" s="595"/>
      <c r="AC783" s="589" t="s">
        <v>553</v>
      </c>
      <c r="AD783" s="590"/>
      <c r="AE783" s="590"/>
      <c r="AF783" s="590"/>
      <c r="AG783" s="591"/>
      <c r="AH783" s="581" t="s">
        <v>557</v>
      </c>
      <c r="AI783" s="582"/>
      <c r="AJ783" s="582"/>
      <c r="AK783" s="582"/>
      <c r="AL783" s="582"/>
      <c r="AM783" s="582"/>
      <c r="AN783" s="582"/>
      <c r="AO783" s="582"/>
      <c r="AP783" s="582"/>
      <c r="AQ783" s="582"/>
      <c r="AR783" s="582"/>
      <c r="AS783" s="582"/>
      <c r="AT783" s="583"/>
      <c r="AU783" s="584">
        <v>7.58</v>
      </c>
      <c r="AV783" s="585"/>
      <c r="AW783" s="585"/>
      <c r="AX783" s="586"/>
    </row>
    <row r="784" spans="1:50" ht="24.75" customHeight="1" x14ac:dyDescent="0.2">
      <c r="A784" s="614"/>
      <c r="B784" s="615"/>
      <c r="C784" s="615"/>
      <c r="D784" s="615"/>
      <c r="E784" s="615"/>
      <c r="F784" s="616"/>
      <c r="G784" s="589" t="s">
        <v>79</v>
      </c>
      <c r="H784" s="590"/>
      <c r="I784" s="590"/>
      <c r="J784" s="590"/>
      <c r="K784" s="591"/>
      <c r="L784" s="581" t="s">
        <v>584</v>
      </c>
      <c r="M784" s="582"/>
      <c r="N784" s="582"/>
      <c r="O784" s="582"/>
      <c r="P784" s="582"/>
      <c r="Q784" s="582"/>
      <c r="R784" s="582"/>
      <c r="S784" s="582"/>
      <c r="T784" s="582"/>
      <c r="U784" s="582"/>
      <c r="V784" s="582"/>
      <c r="W784" s="582"/>
      <c r="X784" s="583"/>
      <c r="Y784" s="584">
        <v>2.2843490000000002</v>
      </c>
      <c r="Z784" s="585"/>
      <c r="AA784" s="585"/>
      <c r="AB784" s="595"/>
      <c r="AC784" s="589" t="s">
        <v>554</v>
      </c>
      <c r="AD784" s="590"/>
      <c r="AE784" s="590"/>
      <c r="AF784" s="590"/>
      <c r="AG784" s="591"/>
      <c r="AH784" s="581" t="s">
        <v>558</v>
      </c>
      <c r="AI784" s="582"/>
      <c r="AJ784" s="582"/>
      <c r="AK784" s="582"/>
      <c r="AL784" s="582"/>
      <c r="AM784" s="582"/>
      <c r="AN784" s="582"/>
      <c r="AO784" s="582"/>
      <c r="AP784" s="582"/>
      <c r="AQ784" s="582"/>
      <c r="AR784" s="582"/>
      <c r="AS784" s="582"/>
      <c r="AT784" s="583"/>
      <c r="AU784" s="584">
        <v>4.47</v>
      </c>
      <c r="AV784" s="585"/>
      <c r="AW784" s="585"/>
      <c r="AX784" s="586"/>
    </row>
    <row r="785" spans="1:50" ht="24.75" customHeight="1" x14ac:dyDescent="0.2">
      <c r="A785" s="614"/>
      <c r="B785" s="615"/>
      <c r="C785" s="615"/>
      <c r="D785" s="615"/>
      <c r="E785" s="615"/>
      <c r="F785" s="616"/>
      <c r="G785" s="589" t="s">
        <v>79</v>
      </c>
      <c r="H785" s="590"/>
      <c r="I785" s="590"/>
      <c r="J785" s="590"/>
      <c r="K785" s="591"/>
      <c r="L785" s="581" t="s">
        <v>586</v>
      </c>
      <c r="M785" s="582"/>
      <c r="N785" s="582"/>
      <c r="O785" s="582"/>
      <c r="P785" s="582"/>
      <c r="Q785" s="582"/>
      <c r="R785" s="582"/>
      <c r="S785" s="582"/>
      <c r="T785" s="582"/>
      <c r="U785" s="582"/>
      <c r="V785" s="582"/>
      <c r="W785" s="582"/>
      <c r="X785" s="583"/>
      <c r="Y785" s="584">
        <f>23.1-25.127842</f>
        <v>-2.0278419999999997</v>
      </c>
      <c r="Z785" s="585"/>
      <c r="AA785" s="585"/>
      <c r="AB785" s="595"/>
      <c r="AC785" s="589" t="s">
        <v>555</v>
      </c>
      <c r="AD785" s="590"/>
      <c r="AE785" s="590"/>
      <c r="AF785" s="590"/>
      <c r="AG785" s="591"/>
      <c r="AH785" s="581" t="s">
        <v>559</v>
      </c>
      <c r="AI785" s="582"/>
      <c r="AJ785" s="582"/>
      <c r="AK785" s="582"/>
      <c r="AL785" s="582"/>
      <c r="AM785" s="582"/>
      <c r="AN785" s="582"/>
      <c r="AO785" s="582"/>
      <c r="AP785" s="582"/>
      <c r="AQ785" s="582"/>
      <c r="AR785" s="582"/>
      <c r="AS785" s="582"/>
      <c r="AT785" s="583"/>
      <c r="AU785" s="584">
        <v>3.45</v>
      </c>
      <c r="AV785" s="585"/>
      <c r="AW785" s="585"/>
      <c r="AX785" s="586"/>
    </row>
    <row r="786" spans="1:50" ht="24.75" customHeight="1" x14ac:dyDescent="0.2">
      <c r="A786" s="614"/>
      <c r="B786" s="615"/>
      <c r="C786" s="615"/>
      <c r="D786" s="615"/>
      <c r="E786" s="615"/>
      <c r="F786" s="616"/>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t="s">
        <v>79</v>
      </c>
      <c r="AD786" s="590"/>
      <c r="AE786" s="590"/>
      <c r="AF786" s="590"/>
      <c r="AG786" s="591"/>
      <c r="AH786" s="581" t="s">
        <v>560</v>
      </c>
      <c r="AI786" s="582"/>
      <c r="AJ786" s="582"/>
      <c r="AK786" s="582"/>
      <c r="AL786" s="582"/>
      <c r="AM786" s="582"/>
      <c r="AN786" s="582"/>
      <c r="AO786" s="582"/>
      <c r="AP786" s="582"/>
      <c r="AQ786" s="582"/>
      <c r="AR786" s="582"/>
      <c r="AS786" s="582"/>
      <c r="AT786" s="583"/>
      <c r="AU786" s="584">
        <f>2.44+0.07</f>
        <v>2.5099999999999998</v>
      </c>
      <c r="AV786" s="585"/>
      <c r="AW786" s="585"/>
      <c r="AX786" s="586"/>
    </row>
    <row r="787" spans="1:50" ht="24.75" customHeight="1" x14ac:dyDescent="0.2">
      <c r="A787" s="614"/>
      <c r="B787" s="615"/>
      <c r="C787" s="615"/>
      <c r="D787" s="615"/>
      <c r="E787" s="615"/>
      <c r="F787" s="616"/>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t="s">
        <v>583</v>
      </c>
      <c r="AD787" s="590"/>
      <c r="AE787" s="590"/>
      <c r="AF787" s="590"/>
      <c r="AG787" s="591"/>
      <c r="AH787" s="581" t="s">
        <v>584</v>
      </c>
      <c r="AI787" s="582"/>
      <c r="AJ787" s="582"/>
      <c r="AK787" s="582"/>
      <c r="AL787" s="582"/>
      <c r="AM787" s="582"/>
      <c r="AN787" s="582"/>
      <c r="AO787" s="582"/>
      <c r="AP787" s="582"/>
      <c r="AQ787" s="582"/>
      <c r="AR787" s="582"/>
      <c r="AS787" s="582"/>
      <c r="AT787" s="583"/>
      <c r="AU787" s="584">
        <v>2.4500000000000002</v>
      </c>
      <c r="AV787" s="585"/>
      <c r="AW787" s="585"/>
      <c r="AX787" s="586"/>
    </row>
    <row r="788" spans="1:50" ht="24.75" hidden="1" customHeight="1" x14ac:dyDescent="0.2">
      <c r="A788" s="614"/>
      <c r="B788" s="615"/>
      <c r="C788" s="615"/>
      <c r="D788" s="615"/>
      <c r="E788" s="615"/>
      <c r="F788" s="616"/>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hidden="1" customHeight="1" x14ac:dyDescent="0.2">
      <c r="A789" s="614"/>
      <c r="B789" s="615"/>
      <c r="C789" s="615"/>
      <c r="D789" s="615"/>
      <c r="E789" s="615"/>
      <c r="F789" s="616"/>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hidden="1"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t="s">
        <v>583</v>
      </c>
      <c r="AD791" s="590"/>
      <c r="AE791" s="590"/>
      <c r="AF791" s="590"/>
      <c r="AG791" s="591"/>
      <c r="AH791" s="581" t="s">
        <v>585</v>
      </c>
      <c r="AI791" s="582"/>
      <c r="AJ791" s="582"/>
      <c r="AK791" s="582"/>
      <c r="AL791" s="582"/>
      <c r="AM791" s="582"/>
      <c r="AN791" s="582"/>
      <c r="AO791" s="582"/>
      <c r="AP791" s="582"/>
      <c r="AQ791" s="582"/>
      <c r="AR791" s="582"/>
      <c r="AS791" s="582"/>
      <c r="AT791" s="583"/>
      <c r="AU791" s="584">
        <f>26.4-26.97</f>
        <v>-0.57000000000000028</v>
      </c>
      <c r="AV791" s="585"/>
      <c r="AW791" s="585"/>
      <c r="AX791" s="586"/>
    </row>
    <row r="792" spans="1:50" ht="24.75" customHeight="1" thickBot="1" x14ac:dyDescent="0.25">
      <c r="A792" s="614"/>
      <c r="B792" s="615"/>
      <c r="C792" s="615"/>
      <c r="D792" s="615"/>
      <c r="E792" s="615"/>
      <c r="F792" s="616"/>
      <c r="G792" s="809" t="s">
        <v>20</v>
      </c>
      <c r="H792" s="810"/>
      <c r="I792" s="810"/>
      <c r="J792" s="810"/>
      <c r="K792" s="810"/>
      <c r="L792" s="811"/>
      <c r="M792" s="812"/>
      <c r="N792" s="812"/>
      <c r="O792" s="812"/>
      <c r="P792" s="812"/>
      <c r="Q792" s="812"/>
      <c r="R792" s="812"/>
      <c r="S792" s="812"/>
      <c r="T792" s="812"/>
      <c r="U792" s="812"/>
      <c r="V792" s="812"/>
      <c r="W792" s="812"/>
      <c r="X792" s="813"/>
      <c r="Y792" s="814">
        <f>SUM(Y782:AB791)</f>
        <v>23.099999999999998</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26.399999999999995</v>
      </c>
      <c r="AV792" s="815"/>
      <c r="AW792" s="815"/>
      <c r="AX792" s="817"/>
    </row>
    <row r="793" spans="1:50" ht="24.75" customHeight="1" x14ac:dyDescent="0.2">
      <c r="A793" s="614"/>
      <c r="B793" s="615"/>
      <c r="C793" s="615"/>
      <c r="D793" s="615"/>
      <c r="E793" s="615"/>
      <c r="F793" s="616"/>
      <c r="G793" s="578" t="s">
        <v>561</v>
      </c>
      <c r="H793" s="579"/>
      <c r="I793" s="579"/>
      <c r="J793" s="579"/>
      <c r="K793" s="579"/>
      <c r="L793" s="579"/>
      <c r="M793" s="579"/>
      <c r="N793" s="579"/>
      <c r="O793" s="579"/>
      <c r="P793" s="579"/>
      <c r="Q793" s="579"/>
      <c r="R793" s="579"/>
      <c r="S793" s="579"/>
      <c r="T793" s="579"/>
      <c r="U793" s="579"/>
      <c r="V793" s="579"/>
      <c r="W793" s="579"/>
      <c r="X793" s="579"/>
      <c r="Y793" s="579"/>
      <c r="Z793" s="579"/>
      <c r="AA793" s="579"/>
      <c r="AB793" s="580"/>
      <c r="AC793" s="578" t="s">
        <v>244</v>
      </c>
      <c r="AD793" s="579"/>
      <c r="AE793" s="579"/>
      <c r="AF793" s="579"/>
      <c r="AG793" s="579"/>
      <c r="AH793" s="579"/>
      <c r="AI793" s="579"/>
      <c r="AJ793" s="579"/>
      <c r="AK793" s="579"/>
      <c r="AL793" s="579"/>
      <c r="AM793" s="579"/>
      <c r="AN793" s="579"/>
      <c r="AO793" s="579"/>
      <c r="AP793" s="579"/>
      <c r="AQ793" s="579"/>
      <c r="AR793" s="579"/>
      <c r="AS793" s="579"/>
      <c r="AT793" s="579"/>
      <c r="AU793" s="579"/>
      <c r="AV793" s="579"/>
      <c r="AW793" s="579"/>
      <c r="AX793" s="776"/>
    </row>
    <row r="794" spans="1:50" ht="24.75" customHeight="1" x14ac:dyDescent="0.2">
      <c r="A794" s="614"/>
      <c r="B794" s="615"/>
      <c r="C794" s="615"/>
      <c r="D794" s="615"/>
      <c r="E794" s="615"/>
      <c r="F794" s="616"/>
      <c r="G794" s="798" t="s">
        <v>17</v>
      </c>
      <c r="H794" s="651"/>
      <c r="I794" s="651"/>
      <c r="J794" s="651"/>
      <c r="K794" s="651"/>
      <c r="L794" s="650" t="s">
        <v>18</v>
      </c>
      <c r="M794" s="651"/>
      <c r="N794" s="651"/>
      <c r="O794" s="651"/>
      <c r="P794" s="651"/>
      <c r="Q794" s="651"/>
      <c r="R794" s="651"/>
      <c r="S794" s="651"/>
      <c r="T794" s="651"/>
      <c r="U794" s="651"/>
      <c r="V794" s="651"/>
      <c r="W794" s="651"/>
      <c r="X794" s="652"/>
      <c r="Y794" s="636" t="s">
        <v>19</v>
      </c>
      <c r="Z794" s="637"/>
      <c r="AA794" s="637"/>
      <c r="AB794" s="781"/>
      <c r="AC794" s="798" t="s">
        <v>17</v>
      </c>
      <c r="AD794" s="651"/>
      <c r="AE794" s="651"/>
      <c r="AF794" s="651"/>
      <c r="AG794" s="651"/>
      <c r="AH794" s="650" t="s">
        <v>18</v>
      </c>
      <c r="AI794" s="651"/>
      <c r="AJ794" s="651"/>
      <c r="AK794" s="651"/>
      <c r="AL794" s="651"/>
      <c r="AM794" s="651"/>
      <c r="AN794" s="651"/>
      <c r="AO794" s="651"/>
      <c r="AP794" s="651"/>
      <c r="AQ794" s="651"/>
      <c r="AR794" s="651"/>
      <c r="AS794" s="651"/>
      <c r="AT794" s="652"/>
      <c r="AU794" s="636" t="s">
        <v>19</v>
      </c>
      <c r="AV794" s="637"/>
      <c r="AW794" s="637"/>
      <c r="AX794" s="638"/>
    </row>
    <row r="795" spans="1:50" ht="24.75" customHeight="1" x14ac:dyDescent="0.2">
      <c r="A795" s="614"/>
      <c r="B795" s="615"/>
      <c r="C795" s="615"/>
      <c r="D795" s="615"/>
      <c r="E795" s="615"/>
      <c r="F795" s="616"/>
      <c r="G795" s="653" t="s">
        <v>549</v>
      </c>
      <c r="H795" s="654"/>
      <c r="I795" s="654"/>
      <c r="J795" s="654"/>
      <c r="K795" s="655"/>
      <c r="L795" s="647" t="s">
        <v>556</v>
      </c>
      <c r="M795" s="648"/>
      <c r="N795" s="648"/>
      <c r="O795" s="648"/>
      <c r="P795" s="648"/>
      <c r="Q795" s="648"/>
      <c r="R795" s="648"/>
      <c r="S795" s="648"/>
      <c r="T795" s="648"/>
      <c r="U795" s="648"/>
      <c r="V795" s="648"/>
      <c r="W795" s="648"/>
      <c r="X795" s="649"/>
      <c r="Y795" s="374">
        <v>4.47</v>
      </c>
      <c r="Z795" s="375"/>
      <c r="AA795" s="375"/>
      <c r="AB795" s="788"/>
      <c r="AC795" s="653"/>
      <c r="AD795" s="654"/>
      <c r="AE795" s="654"/>
      <c r="AF795" s="654"/>
      <c r="AG795" s="655"/>
      <c r="AH795" s="647"/>
      <c r="AI795" s="648"/>
      <c r="AJ795" s="648"/>
      <c r="AK795" s="648"/>
      <c r="AL795" s="648"/>
      <c r="AM795" s="648"/>
      <c r="AN795" s="648"/>
      <c r="AO795" s="648"/>
      <c r="AP795" s="648"/>
      <c r="AQ795" s="648"/>
      <c r="AR795" s="648"/>
      <c r="AS795" s="648"/>
      <c r="AT795" s="649"/>
      <c r="AU795" s="374"/>
      <c r="AV795" s="375"/>
      <c r="AW795" s="375"/>
      <c r="AX795" s="376"/>
    </row>
    <row r="796" spans="1:50" ht="24.75"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2">
      <c r="A799" s="614"/>
      <c r="B799" s="615"/>
      <c r="C799" s="615"/>
      <c r="D799" s="615"/>
      <c r="E799" s="615"/>
      <c r="F799" s="616"/>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2">
      <c r="A800" s="614"/>
      <c r="B800" s="615"/>
      <c r="C800" s="615"/>
      <c r="D800" s="615"/>
      <c r="E800" s="615"/>
      <c r="F800" s="616"/>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2">
      <c r="A801" s="614"/>
      <c r="B801" s="615"/>
      <c r="C801" s="615"/>
      <c r="D801" s="615"/>
      <c r="E801" s="615"/>
      <c r="F801" s="616"/>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2">
      <c r="A802" s="614"/>
      <c r="B802" s="615"/>
      <c r="C802" s="615"/>
      <c r="D802" s="615"/>
      <c r="E802" s="615"/>
      <c r="F802" s="616"/>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row>
    <row r="805" spans="1:50" ht="24.75" customHeight="1" x14ac:dyDescent="0.2">
      <c r="A805" s="614"/>
      <c r="B805" s="615"/>
      <c r="C805" s="615"/>
      <c r="D805" s="615"/>
      <c r="E805" s="615"/>
      <c r="F805" s="616"/>
      <c r="G805" s="809" t="s">
        <v>20</v>
      </c>
      <c r="H805" s="810"/>
      <c r="I805" s="810"/>
      <c r="J805" s="810"/>
      <c r="K805" s="810"/>
      <c r="L805" s="811"/>
      <c r="M805" s="812"/>
      <c r="N805" s="812"/>
      <c r="O805" s="812"/>
      <c r="P805" s="812"/>
      <c r="Q805" s="812"/>
      <c r="R805" s="812"/>
      <c r="S805" s="812"/>
      <c r="T805" s="812"/>
      <c r="U805" s="812"/>
      <c r="V805" s="812"/>
      <c r="W805" s="812"/>
      <c r="X805" s="813"/>
      <c r="Y805" s="814">
        <f>SUM(Y795:AB804)</f>
        <v>4.47</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2">
      <c r="A806" s="614"/>
      <c r="B806" s="615"/>
      <c r="C806" s="615"/>
      <c r="D806" s="615"/>
      <c r="E806" s="615"/>
      <c r="F806" s="616"/>
      <c r="G806" s="578" t="s">
        <v>245</v>
      </c>
      <c r="H806" s="579"/>
      <c r="I806" s="579"/>
      <c r="J806" s="579"/>
      <c r="K806" s="579"/>
      <c r="L806" s="579"/>
      <c r="M806" s="579"/>
      <c r="N806" s="579"/>
      <c r="O806" s="579"/>
      <c r="P806" s="579"/>
      <c r="Q806" s="579"/>
      <c r="R806" s="579"/>
      <c r="S806" s="579"/>
      <c r="T806" s="579"/>
      <c r="U806" s="579"/>
      <c r="V806" s="579"/>
      <c r="W806" s="579"/>
      <c r="X806" s="579"/>
      <c r="Y806" s="579"/>
      <c r="Z806" s="579"/>
      <c r="AA806" s="579"/>
      <c r="AB806" s="580"/>
      <c r="AC806" s="578" t="s">
        <v>246</v>
      </c>
      <c r="AD806" s="579"/>
      <c r="AE806" s="579"/>
      <c r="AF806" s="579"/>
      <c r="AG806" s="579"/>
      <c r="AH806" s="579"/>
      <c r="AI806" s="579"/>
      <c r="AJ806" s="579"/>
      <c r="AK806" s="579"/>
      <c r="AL806" s="579"/>
      <c r="AM806" s="579"/>
      <c r="AN806" s="579"/>
      <c r="AO806" s="579"/>
      <c r="AP806" s="579"/>
      <c r="AQ806" s="579"/>
      <c r="AR806" s="579"/>
      <c r="AS806" s="579"/>
      <c r="AT806" s="579"/>
      <c r="AU806" s="579"/>
      <c r="AV806" s="579"/>
      <c r="AW806" s="579"/>
      <c r="AX806" s="776"/>
    </row>
    <row r="807" spans="1:50" ht="24.75" hidden="1" customHeight="1" x14ac:dyDescent="0.2">
      <c r="A807" s="614"/>
      <c r="B807" s="615"/>
      <c r="C807" s="615"/>
      <c r="D807" s="615"/>
      <c r="E807" s="615"/>
      <c r="F807" s="616"/>
      <c r="G807" s="798" t="s">
        <v>17</v>
      </c>
      <c r="H807" s="651"/>
      <c r="I807" s="651"/>
      <c r="J807" s="651"/>
      <c r="K807" s="651"/>
      <c r="L807" s="650" t="s">
        <v>18</v>
      </c>
      <c r="M807" s="651"/>
      <c r="N807" s="651"/>
      <c r="O807" s="651"/>
      <c r="P807" s="651"/>
      <c r="Q807" s="651"/>
      <c r="R807" s="651"/>
      <c r="S807" s="651"/>
      <c r="T807" s="651"/>
      <c r="U807" s="651"/>
      <c r="V807" s="651"/>
      <c r="W807" s="651"/>
      <c r="X807" s="652"/>
      <c r="Y807" s="636" t="s">
        <v>19</v>
      </c>
      <c r="Z807" s="637"/>
      <c r="AA807" s="637"/>
      <c r="AB807" s="781"/>
      <c r="AC807" s="798" t="s">
        <v>17</v>
      </c>
      <c r="AD807" s="651"/>
      <c r="AE807" s="651"/>
      <c r="AF807" s="651"/>
      <c r="AG807" s="651"/>
      <c r="AH807" s="650" t="s">
        <v>18</v>
      </c>
      <c r="AI807" s="651"/>
      <c r="AJ807" s="651"/>
      <c r="AK807" s="651"/>
      <c r="AL807" s="651"/>
      <c r="AM807" s="651"/>
      <c r="AN807" s="651"/>
      <c r="AO807" s="651"/>
      <c r="AP807" s="651"/>
      <c r="AQ807" s="651"/>
      <c r="AR807" s="651"/>
      <c r="AS807" s="651"/>
      <c r="AT807" s="652"/>
      <c r="AU807" s="636" t="s">
        <v>19</v>
      </c>
      <c r="AV807" s="637"/>
      <c r="AW807" s="637"/>
      <c r="AX807" s="638"/>
    </row>
    <row r="808" spans="1:50" ht="24.75" hidden="1" customHeight="1" x14ac:dyDescent="0.2">
      <c r="A808" s="614"/>
      <c r="B808" s="615"/>
      <c r="C808" s="615"/>
      <c r="D808" s="615"/>
      <c r="E808" s="615"/>
      <c r="F808" s="616"/>
      <c r="G808" s="653"/>
      <c r="H808" s="654"/>
      <c r="I808" s="654"/>
      <c r="J808" s="654"/>
      <c r="K808" s="655"/>
      <c r="L808" s="647"/>
      <c r="M808" s="648"/>
      <c r="N808" s="648"/>
      <c r="O808" s="648"/>
      <c r="P808" s="648"/>
      <c r="Q808" s="648"/>
      <c r="R808" s="648"/>
      <c r="S808" s="648"/>
      <c r="T808" s="648"/>
      <c r="U808" s="648"/>
      <c r="V808" s="648"/>
      <c r="W808" s="648"/>
      <c r="X808" s="649"/>
      <c r="Y808" s="374"/>
      <c r="Z808" s="375"/>
      <c r="AA808" s="375"/>
      <c r="AB808" s="788"/>
      <c r="AC808" s="653"/>
      <c r="AD808" s="654"/>
      <c r="AE808" s="654"/>
      <c r="AF808" s="654"/>
      <c r="AG808" s="655"/>
      <c r="AH808" s="647"/>
      <c r="AI808" s="648"/>
      <c r="AJ808" s="648"/>
      <c r="AK808" s="648"/>
      <c r="AL808" s="648"/>
      <c r="AM808" s="648"/>
      <c r="AN808" s="648"/>
      <c r="AO808" s="648"/>
      <c r="AP808" s="648"/>
      <c r="AQ808" s="648"/>
      <c r="AR808" s="648"/>
      <c r="AS808" s="648"/>
      <c r="AT808" s="649"/>
      <c r="AU808" s="374"/>
      <c r="AV808" s="375"/>
      <c r="AW808" s="375"/>
      <c r="AX808" s="376"/>
    </row>
    <row r="809" spans="1:50"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2">
      <c r="A812" s="614"/>
      <c r="B812" s="615"/>
      <c r="C812" s="615"/>
      <c r="D812" s="615"/>
      <c r="E812" s="615"/>
      <c r="F812" s="616"/>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2">
      <c r="A813" s="614"/>
      <c r="B813" s="615"/>
      <c r="C813" s="615"/>
      <c r="D813" s="615"/>
      <c r="E813" s="615"/>
      <c r="F813" s="616"/>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2">
      <c r="A814" s="614"/>
      <c r="B814" s="615"/>
      <c r="C814" s="615"/>
      <c r="D814" s="615"/>
      <c r="E814" s="615"/>
      <c r="F814" s="616"/>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2">
      <c r="A815" s="614"/>
      <c r="B815" s="615"/>
      <c r="C815" s="615"/>
      <c r="D815" s="615"/>
      <c r="E815" s="615"/>
      <c r="F815" s="616"/>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row>
    <row r="818" spans="1:50" ht="24.75" hidden="1" customHeight="1" thickBot="1" x14ac:dyDescent="0.25">
      <c r="A818" s="614"/>
      <c r="B818" s="615"/>
      <c r="C818" s="615"/>
      <c r="D818" s="615"/>
      <c r="E818" s="615"/>
      <c r="F818" s="616"/>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2">
      <c r="A819" s="614"/>
      <c r="B819" s="615"/>
      <c r="C819" s="615"/>
      <c r="D819" s="615"/>
      <c r="E819" s="615"/>
      <c r="F819" s="616"/>
      <c r="G819" s="578" t="s">
        <v>221</v>
      </c>
      <c r="H819" s="579"/>
      <c r="I819" s="579"/>
      <c r="J819" s="579"/>
      <c r="K819" s="579"/>
      <c r="L819" s="579"/>
      <c r="M819" s="579"/>
      <c r="N819" s="579"/>
      <c r="O819" s="579"/>
      <c r="P819" s="579"/>
      <c r="Q819" s="579"/>
      <c r="R819" s="579"/>
      <c r="S819" s="579"/>
      <c r="T819" s="579"/>
      <c r="U819" s="579"/>
      <c r="V819" s="579"/>
      <c r="W819" s="579"/>
      <c r="X819" s="579"/>
      <c r="Y819" s="579"/>
      <c r="Z819" s="579"/>
      <c r="AA819" s="579"/>
      <c r="AB819" s="580"/>
      <c r="AC819" s="578" t="s">
        <v>179</v>
      </c>
      <c r="AD819" s="579"/>
      <c r="AE819" s="579"/>
      <c r="AF819" s="579"/>
      <c r="AG819" s="579"/>
      <c r="AH819" s="579"/>
      <c r="AI819" s="579"/>
      <c r="AJ819" s="579"/>
      <c r="AK819" s="579"/>
      <c r="AL819" s="579"/>
      <c r="AM819" s="579"/>
      <c r="AN819" s="579"/>
      <c r="AO819" s="579"/>
      <c r="AP819" s="579"/>
      <c r="AQ819" s="579"/>
      <c r="AR819" s="579"/>
      <c r="AS819" s="579"/>
      <c r="AT819" s="579"/>
      <c r="AU819" s="579"/>
      <c r="AV819" s="579"/>
      <c r="AW819" s="579"/>
      <c r="AX819" s="776"/>
    </row>
    <row r="820" spans="1:50" ht="24.75" hidden="1" customHeight="1" x14ac:dyDescent="0.2">
      <c r="A820" s="614"/>
      <c r="B820" s="615"/>
      <c r="C820" s="615"/>
      <c r="D820" s="615"/>
      <c r="E820" s="615"/>
      <c r="F820" s="616"/>
      <c r="G820" s="798" t="s">
        <v>17</v>
      </c>
      <c r="H820" s="651"/>
      <c r="I820" s="651"/>
      <c r="J820" s="651"/>
      <c r="K820" s="651"/>
      <c r="L820" s="650" t="s">
        <v>18</v>
      </c>
      <c r="M820" s="651"/>
      <c r="N820" s="651"/>
      <c r="O820" s="651"/>
      <c r="P820" s="651"/>
      <c r="Q820" s="651"/>
      <c r="R820" s="651"/>
      <c r="S820" s="651"/>
      <c r="T820" s="651"/>
      <c r="U820" s="651"/>
      <c r="V820" s="651"/>
      <c r="W820" s="651"/>
      <c r="X820" s="652"/>
      <c r="Y820" s="636" t="s">
        <v>19</v>
      </c>
      <c r="Z820" s="637"/>
      <c r="AA820" s="637"/>
      <c r="AB820" s="781"/>
      <c r="AC820" s="798" t="s">
        <v>17</v>
      </c>
      <c r="AD820" s="651"/>
      <c r="AE820" s="651"/>
      <c r="AF820" s="651"/>
      <c r="AG820" s="651"/>
      <c r="AH820" s="650" t="s">
        <v>18</v>
      </c>
      <c r="AI820" s="651"/>
      <c r="AJ820" s="651"/>
      <c r="AK820" s="651"/>
      <c r="AL820" s="651"/>
      <c r="AM820" s="651"/>
      <c r="AN820" s="651"/>
      <c r="AO820" s="651"/>
      <c r="AP820" s="651"/>
      <c r="AQ820" s="651"/>
      <c r="AR820" s="651"/>
      <c r="AS820" s="651"/>
      <c r="AT820" s="652"/>
      <c r="AU820" s="636" t="s">
        <v>19</v>
      </c>
      <c r="AV820" s="637"/>
      <c r="AW820" s="637"/>
      <c r="AX820" s="638"/>
    </row>
    <row r="821" spans="1:50" s="16" customFormat="1" ht="24.75" hidden="1" customHeight="1" x14ac:dyDescent="0.2">
      <c r="A821" s="614"/>
      <c r="B821" s="615"/>
      <c r="C821" s="615"/>
      <c r="D821" s="615"/>
      <c r="E821" s="615"/>
      <c r="F821" s="616"/>
      <c r="G821" s="653"/>
      <c r="H821" s="654"/>
      <c r="I821" s="654"/>
      <c r="J821" s="654"/>
      <c r="K821" s="655"/>
      <c r="L821" s="647"/>
      <c r="M821" s="648"/>
      <c r="N821" s="648"/>
      <c r="O821" s="648"/>
      <c r="P821" s="648"/>
      <c r="Q821" s="648"/>
      <c r="R821" s="648"/>
      <c r="S821" s="648"/>
      <c r="T821" s="648"/>
      <c r="U821" s="648"/>
      <c r="V821" s="648"/>
      <c r="W821" s="648"/>
      <c r="X821" s="649"/>
      <c r="Y821" s="374"/>
      <c r="Z821" s="375"/>
      <c r="AA821" s="375"/>
      <c r="AB821" s="788"/>
      <c r="AC821" s="653"/>
      <c r="AD821" s="654"/>
      <c r="AE821" s="654"/>
      <c r="AF821" s="654"/>
      <c r="AG821" s="655"/>
      <c r="AH821" s="647"/>
      <c r="AI821" s="648"/>
      <c r="AJ821" s="648"/>
      <c r="AK821" s="648"/>
      <c r="AL821" s="648"/>
      <c r="AM821" s="648"/>
      <c r="AN821" s="648"/>
      <c r="AO821" s="648"/>
      <c r="AP821" s="648"/>
      <c r="AQ821" s="648"/>
      <c r="AR821" s="648"/>
      <c r="AS821" s="648"/>
      <c r="AT821" s="649"/>
      <c r="AU821" s="374"/>
      <c r="AV821" s="375"/>
      <c r="AW821" s="375"/>
      <c r="AX821" s="376"/>
    </row>
    <row r="822" spans="1:50"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2">
      <c r="A825" s="614"/>
      <c r="B825" s="615"/>
      <c r="C825" s="615"/>
      <c r="D825" s="615"/>
      <c r="E825" s="615"/>
      <c r="F825" s="616"/>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2">
      <c r="A826" s="614"/>
      <c r="B826" s="615"/>
      <c r="C826" s="615"/>
      <c r="D826" s="615"/>
      <c r="E826" s="615"/>
      <c r="F826" s="616"/>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2">
      <c r="A827" s="614"/>
      <c r="B827" s="615"/>
      <c r="C827" s="615"/>
      <c r="D827" s="615"/>
      <c r="E827" s="615"/>
      <c r="F827" s="616"/>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2">
      <c r="A828" s="614"/>
      <c r="B828" s="615"/>
      <c r="C828" s="615"/>
      <c r="D828" s="615"/>
      <c r="E828" s="615"/>
      <c r="F828" s="616"/>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row>
    <row r="831" spans="1:50" ht="24.75" hidden="1" customHeight="1" x14ac:dyDescent="0.2">
      <c r="A831" s="614"/>
      <c r="B831" s="615"/>
      <c r="C831" s="615"/>
      <c r="D831" s="615"/>
      <c r="E831" s="615"/>
      <c r="F831" s="616"/>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43.95" customHeight="1" x14ac:dyDescent="0.2">
      <c r="A838" s="362">
        <v>1</v>
      </c>
      <c r="B838" s="362">
        <v>1</v>
      </c>
      <c r="C838" s="333" t="s">
        <v>562</v>
      </c>
      <c r="D838" s="333"/>
      <c r="E838" s="333"/>
      <c r="F838" s="333"/>
      <c r="G838" s="333"/>
      <c r="H838" s="333"/>
      <c r="I838" s="333"/>
      <c r="J838" s="334">
        <v>7010001088960</v>
      </c>
      <c r="K838" s="335"/>
      <c r="L838" s="335"/>
      <c r="M838" s="335"/>
      <c r="N838" s="335"/>
      <c r="O838" s="335"/>
      <c r="P838" s="336" t="s">
        <v>563</v>
      </c>
      <c r="Q838" s="336"/>
      <c r="R838" s="336"/>
      <c r="S838" s="336"/>
      <c r="T838" s="336"/>
      <c r="U838" s="336"/>
      <c r="V838" s="336"/>
      <c r="W838" s="336"/>
      <c r="X838" s="336"/>
      <c r="Y838" s="337">
        <v>23.1</v>
      </c>
      <c r="Z838" s="338"/>
      <c r="AA838" s="338"/>
      <c r="AB838" s="339"/>
      <c r="AC838" s="349" t="s">
        <v>294</v>
      </c>
      <c r="AD838" s="357"/>
      <c r="AE838" s="357"/>
      <c r="AF838" s="357"/>
      <c r="AG838" s="357"/>
      <c r="AH838" s="358">
        <v>1</v>
      </c>
      <c r="AI838" s="359"/>
      <c r="AJ838" s="359"/>
      <c r="AK838" s="359"/>
      <c r="AL838" s="343">
        <f>100*Y838/23.1</f>
        <v>100</v>
      </c>
      <c r="AM838" s="344"/>
      <c r="AN838" s="344"/>
      <c r="AO838" s="345"/>
      <c r="AP838" s="346" t="s">
        <v>564</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9.6" customHeight="1" x14ac:dyDescent="0.2">
      <c r="A871" s="362">
        <v>1</v>
      </c>
      <c r="B871" s="362">
        <v>1</v>
      </c>
      <c r="C871" s="333" t="s">
        <v>565</v>
      </c>
      <c r="D871" s="333"/>
      <c r="E871" s="333"/>
      <c r="F871" s="333"/>
      <c r="G871" s="333"/>
      <c r="H871" s="333"/>
      <c r="I871" s="333"/>
      <c r="J871" s="334">
        <v>9010601021385</v>
      </c>
      <c r="K871" s="335"/>
      <c r="L871" s="335"/>
      <c r="M871" s="335"/>
      <c r="N871" s="335"/>
      <c r="O871" s="335"/>
      <c r="P871" s="336" t="s">
        <v>566</v>
      </c>
      <c r="Q871" s="336"/>
      <c r="R871" s="336"/>
      <c r="S871" s="336"/>
      <c r="T871" s="336"/>
      <c r="U871" s="336"/>
      <c r="V871" s="336"/>
      <c r="W871" s="336"/>
      <c r="X871" s="336"/>
      <c r="Y871" s="337">
        <v>26.4</v>
      </c>
      <c r="Z871" s="338"/>
      <c r="AA871" s="338"/>
      <c r="AB871" s="339"/>
      <c r="AC871" s="349" t="s">
        <v>293</v>
      </c>
      <c r="AD871" s="357"/>
      <c r="AE871" s="357"/>
      <c r="AF871" s="357"/>
      <c r="AG871" s="357"/>
      <c r="AH871" s="358">
        <v>1</v>
      </c>
      <c r="AI871" s="359"/>
      <c r="AJ871" s="359"/>
      <c r="AK871" s="359"/>
      <c r="AL871" s="343">
        <f>100*Y871/26.388774</f>
        <v>100.04254081678822</v>
      </c>
      <c r="AM871" s="344"/>
      <c r="AN871" s="344"/>
      <c r="AO871" s="345"/>
      <c r="AP871" s="346" t="s">
        <v>569</v>
      </c>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2">
        <v>1</v>
      </c>
      <c r="B904" s="362">
        <v>1</v>
      </c>
      <c r="C904" s="333" t="s">
        <v>567</v>
      </c>
      <c r="D904" s="333"/>
      <c r="E904" s="333"/>
      <c r="F904" s="333"/>
      <c r="G904" s="333"/>
      <c r="H904" s="333"/>
      <c r="I904" s="333"/>
      <c r="J904" s="334">
        <v>2011101056358</v>
      </c>
      <c r="K904" s="335"/>
      <c r="L904" s="335"/>
      <c r="M904" s="335"/>
      <c r="N904" s="335"/>
      <c r="O904" s="335"/>
      <c r="P904" s="336" t="s">
        <v>566</v>
      </c>
      <c r="Q904" s="336"/>
      <c r="R904" s="336"/>
      <c r="S904" s="336"/>
      <c r="T904" s="336"/>
      <c r="U904" s="336"/>
      <c r="V904" s="336"/>
      <c r="W904" s="336"/>
      <c r="X904" s="336"/>
      <c r="Y904" s="337">
        <v>4.5</v>
      </c>
      <c r="Z904" s="338"/>
      <c r="AA904" s="338"/>
      <c r="AB904" s="339"/>
      <c r="AC904" s="349" t="s">
        <v>79</v>
      </c>
      <c r="AD904" s="357"/>
      <c r="AE904" s="357"/>
      <c r="AF904" s="357"/>
      <c r="AG904" s="357"/>
      <c r="AH904" s="358" t="s">
        <v>533</v>
      </c>
      <c r="AI904" s="359"/>
      <c r="AJ904" s="359"/>
      <c r="AK904" s="359"/>
      <c r="AL904" s="343" t="s">
        <v>533</v>
      </c>
      <c r="AM904" s="344"/>
      <c r="AN904" s="344"/>
      <c r="AO904" s="345"/>
      <c r="AP904" s="346" t="s">
        <v>533</v>
      </c>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9">
      <formula>IF(RIGHT(TEXT(P14,"0.#"),1)=".",FALSE,TRUE)</formula>
    </cfRule>
    <cfRule type="expression" dxfId="2100" priority="14020">
      <formula>IF(RIGHT(TEXT(P14,"0.#"),1)=".",TRUE,FALSE)</formula>
    </cfRule>
  </conditionalFormatting>
  <conditionalFormatting sqref="P18:AX18">
    <cfRule type="expression" dxfId="2099" priority="13895">
      <formula>IF(RIGHT(TEXT(P18,"0.#"),1)=".",FALSE,TRUE)</formula>
    </cfRule>
    <cfRule type="expression" dxfId="2098" priority="13896">
      <formula>IF(RIGHT(TEXT(P18,"0.#"),1)=".",TRUE,FALSE)</formula>
    </cfRule>
  </conditionalFormatting>
  <conditionalFormatting sqref="Y783">
    <cfRule type="expression" dxfId="2097" priority="13891">
      <formula>IF(RIGHT(TEXT(Y783,"0.#"),1)=".",FALSE,TRUE)</formula>
    </cfRule>
    <cfRule type="expression" dxfId="2096" priority="13892">
      <formula>IF(RIGHT(TEXT(Y783,"0.#"),1)=".",TRUE,FALSE)</formula>
    </cfRule>
  </conditionalFormatting>
  <conditionalFormatting sqref="Y792">
    <cfRule type="expression" dxfId="2095" priority="13887">
      <formula>IF(RIGHT(TEXT(Y792,"0.#"),1)=".",FALSE,TRUE)</formula>
    </cfRule>
    <cfRule type="expression" dxfId="2094" priority="13888">
      <formula>IF(RIGHT(TEXT(Y792,"0.#"),1)=".",TRUE,FALSE)</formula>
    </cfRule>
  </conditionalFormatting>
  <conditionalFormatting sqref="Y823:Y830 Y821 Y810:Y817 Y808 Y797:Y804 Y795">
    <cfRule type="expression" dxfId="2093" priority="13669">
      <formula>IF(RIGHT(TEXT(Y795,"0.#"),1)=".",FALSE,TRUE)</formula>
    </cfRule>
    <cfRule type="expression" dxfId="2092" priority="13670">
      <formula>IF(RIGHT(TEXT(Y795,"0.#"),1)=".",TRUE,FALSE)</formula>
    </cfRule>
  </conditionalFormatting>
  <conditionalFormatting sqref="P16:AQ17 P15:AX15 P13:AX13">
    <cfRule type="expression" dxfId="2091" priority="13717">
      <formula>IF(RIGHT(TEXT(P13,"0.#"),1)=".",FALSE,TRUE)</formula>
    </cfRule>
    <cfRule type="expression" dxfId="2090" priority="13718">
      <formula>IF(RIGHT(TEXT(P13,"0.#"),1)=".",TRUE,FALSE)</formula>
    </cfRule>
  </conditionalFormatting>
  <conditionalFormatting sqref="P19:AJ19">
    <cfRule type="expression" dxfId="2089" priority="13715">
      <formula>IF(RIGHT(TEXT(P19,"0.#"),1)=".",FALSE,TRUE)</formula>
    </cfRule>
    <cfRule type="expression" dxfId="2088" priority="13716">
      <formula>IF(RIGHT(TEXT(P19,"0.#"),1)=".",TRUE,FALSE)</formula>
    </cfRule>
  </conditionalFormatting>
  <conditionalFormatting sqref="AE101 AQ101">
    <cfRule type="expression" dxfId="2087" priority="13707">
      <formula>IF(RIGHT(TEXT(AE101,"0.#"),1)=".",FALSE,TRUE)</formula>
    </cfRule>
    <cfRule type="expression" dxfId="2086" priority="13708">
      <formula>IF(RIGHT(TEXT(AE101,"0.#"),1)=".",TRUE,FALSE)</formula>
    </cfRule>
  </conditionalFormatting>
  <conditionalFormatting sqref="Y784:Y791 Y782">
    <cfRule type="expression" dxfId="2085" priority="13693">
      <formula>IF(RIGHT(TEXT(Y782,"0.#"),1)=".",FALSE,TRUE)</formula>
    </cfRule>
    <cfRule type="expression" dxfId="2084" priority="13694">
      <formula>IF(RIGHT(TEXT(Y782,"0.#"),1)=".",TRUE,FALSE)</formula>
    </cfRule>
  </conditionalFormatting>
  <conditionalFormatting sqref="AU783">
    <cfRule type="expression" dxfId="2083" priority="13691">
      <formula>IF(RIGHT(TEXT(AU783,"0.#"),1)=".",FALSE,TRUE)</formula>
    </cfRule>
    <cfRule type="expression" dxfId="2082" priority="13692">
      <formula>IF(RIGHT(TEXT(AU783,"0.#"),1)=".",TRUE,FALSE)</formula>
    </cfRule>
  </conditionalFormatting>
  <conditionalFormatting sqref="AU792">
    <cfRule type="expression" dxfId="2081" priority="13689">
      <formula>IF(RIGHT(TEXT(AU792,"0.#"),1)=".",FALSE,TRUE)</formula>
    </cfRule>
    <cfRule type="expression" dxfId="2080" priority="13690">
      <formula>IF(RIGHT(TEXT(AU792,"0.#"),1)=".",TRUE,FALSE)</formula>
    </cfRule>
  </conditionalFormatting>
  <conditionalFormatting sqref="AU784:AU791 AU782">
    <cfRule type="expression" dxfId="2079" priority="13687">
      <formula>IF(RIGHT(TEXT(AU782,"0.#"),1)=".",FALSE,TRUE)</formula>
    </cfRule>
    <cfRule type="expression" dxfId="2078" priority="13688">
      <formula>IF(RIGHT(TEXT(AU782,"0.#"),1)=".",TRUE,FALSE)</formula>
    </cfRule>
  </conditionalFormatting>
  <conditionalFormatting sqref="Y822 Y809 Y796">
    <cfRule type="expression" dxfId="2077" priority="13673">
      <formula>IF(RIGHT(TEXT(Y796,"0.#"),1)=".",FALSE,TRUE)</formula>
    </cfRule>
    <cfRule type="expression" dxfId="2076" priority="13674">
      <formula>IF(RIGHT(TEXT(Y796,"0.#"),1)=".",TRUE,FALSE)</formula>
    </cfRule>
  </conditionalFormatting>
  <conditionalFormatting sqref="Y831 Y818 Y805">
    <cfRule type="expression" dxfId="2075" priority="13671">
      <formula>IF(RIGHT(TEXT(Y805,"0.#"),1)=".",FALSE,TRUE)</formula>
    </cfRule>
    <cfRule type="expression" dxfId="2074" priority="13672">
      <formula>IF(RIGHT(TEXT(Y805,"0.#"),1)=".",TRUE,FALSE)</formula>
    </cfRule>
  </conditionalFormatting>
  <conditionalFormatting sqref="AU822 AU809 AU796">
    <cfRule type="expression" dxfId="2073" priority="13667">
      <formula>IF(RIGHT(TEXT(AU796,"0.#"),1)=".",FALSE,TRUE)</formula>
    </cfRule>
    <cfRule type="expression" dxfId="2072" priority="13668">
      <formula>IF(RIGHT(TEXT(AU796,"0.#"),1)=".",TRUE,FALSE)</formula>
    </cfRule>
  </conditionalFormatting>
  <conditionalFormatting sqref="AU831 AU818 AU805">
    <cfRule type="expression" dxfId="2071" priority="13665">
      <formula>IF(RIGHT(TEXT(AU805,"0.#"),1)=".",FALSE,TRUE)</formula>
    </cfRule>
    <cfRule type="expression" dxfId="2070" priority="13666">
      <formula>IF(RIGHT(TEXT(AU805,"0.#"),1)=".",TRUE,FALSE)</formula>
    </cfRule>
  </conditionalFormatting>
  <conditionalFormatting sqref="AU823:AU830 AU821 AU810:AU817 AU808 AU797:AU804 AU795">
    <cfRule type="expression" dxfId="2069" priority="13663">
      <formula>IF(RIGHT(TEXT(AU795,"0.#"),1)=".",FALSE,TRUE)</formula>
    </cfRule>
    <cfRule type="expression" dxfId="2068" priority="13664">
      <formula>IF(RIGHT(TEXT(AU795,"0.#"),1)=".",TRUE,FALSE)</formula>
    </cfRule>
  </conditionalFormatting>
  <conditionalFormatting sqref="AM87">
    <cfRule type="expression" dxfId="2067" priority="13317">
      <formula>IF(RIGHT(TEXT(AM87,"0.#"),1)=".",FALSE,TRUE)</formula>
    </cfRule>
    <cfRule type="expression" dxfId="2066" priority="13318">
      <formula>IF(RIGHT(TEXT(AM87,"0.#"),1)=".",TRUE,FALSE)</formula>
    </cfRule>
  </conditionalFormatting>
  <conditionalFormatting sqref="AE55">
    <cfRule type="expression" dxfId="2065" priority="13385">
      <formula>IF(RIGHT(TEXT(AE55,"0.#"),1)=".",FALSE,TRUE)</formula>
    </cfRule>
    <cfRule type="expression" dxfId="2064" priority="13386">
      <formula>IF(RIGHT(TEXT(AE55,"0.#"),1)=".",TRUE,FALSE)</formula>
    </cfRule>
  </conditionalFormatting>
  <conditionalFormatting sqref="AI55">
    <cfRule type="expression" dxfId="2063" priority="13383">
      <formula>IF(RIGHT(TEXT(AI55,"0.#"),1)=".",FALSE,TRUE)</formula>
    </cfRule>
    <cfRule type="expression" dxfId="2062" priority="13384">
      <formula>IF(RIGHT(TEXT(AI55,"0.#"),1)=".",TRUE,FALSE)</formula>
    </cfRule>
  </conditionalFormatting>
  <conditionalFormatting sqref="AM34">
    <cfRule type="expression" dxfId="2061" priority="13463">
      <formula>IF(RIGHT(TEXT(AM34,"0.#"),1)=".",FALSE,TRUE)</formula>
    </cfRule>
    <cfRule type="expression" dxfId="2060" priority="13464">
      <formula>IF(RIGHT(TEXT(AM34,"0.#"),1)=".",TRUE,FALSE)</formula>
    </cfRule>
  </conditionalFormatting>
  <conditionalFormatting sqref="AM32">
    <cfRule type="expression" dxfId="2059" priority="13467">
      <formula>IF(RIGHT(TEXT(AM32,"0.#"),1)=".",FALSE,TRUE)</formula>
    </cfRule>
    <cfRule type="expression" dxfId="2058" priority="13468">
      <formula>IF(RIGHT(TEXT(AM32,"0.#"),1)=".",TRUE,FALSE)</formula>
    </cfRule>
  </conditionalFormatting>
  <conditionalFormatting sqref="AM33">
    <cfRule type="expression" dxfId="2057" priority="13465">
      <formula>IF(RIGHT(TEXT(AM33,"0.#"),1)=".",FALSE,TRUE)</formula>
    </cfRule>
    <cfRule type="expression" dxfId="2056" priority="13466">
      <formula>IF(RIGHT(TEXT(AM33,"0.#"),1)=".",TRUE,FALSE)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AM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Q134:AQ135 AU134:AU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40:AO867">
    <cfRule type="expression" dxfId="1813" priority="6641">
      <formula>IF(AND(AL840&gt;=0, RIGHT(TEXT(AL840,"0.#"),1)&lt;&gt;"."),TRUE,FALSE)</formula>
    </cfRule>
    <cfRule type="expression" dxfId="1812" priority="6642">
      <formula>IF(AND(AL840&gt;=0, RIGHT(TEXT(AL840,"0.#"),1)="."),TRUE,FALSE)</formula>
    </cfRule>
    <cfRule type="expression" dxfId="1811" priority="6643">
      <formula>IF(AND(AL840&lt;0, RIGHT(TEXT(AL840,"0.#"),1)&lt;&gt;"."),TRUE,FALSE)</formula>
    </cfRule>
    <cfRule type="expression" dxfId="1810" priority="6644">
      <formula>IF(AND(AL840&lt;0, RIGHT(TEXT(AL840,"0.#"),1)="."),TRUE,FALSE)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40:Y867">
    <cfRule type="expression" dxfId="1739" priority="2969">
      <formula>IF(RIGHT(TEXT(Y840,"0.#"),1)=".",FALSE,TRUE)</formula>
    </cfRule>
    <cfRule type="expression" dxfId="1738" priority="2970">
      <formula>IF(RIGHT(TEXT(Y840,"0.#"),1)=".",TRUE,FALSE)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3:AO1132">
    <cfRule type="expression" dxfId="1709" priority="2875">
      <formula>IF(AND(AL1103&gt;=0, RIGHT(TEXT(AL1103,"0.#"),1)&lt;&gt;"."),TRUE,FALSE)</formula>
    </cfRule>
    <cfRule type="expression" dxfId="1708" priority="2876">
      <formula>IF(AND(AL1103&gt;=0, RIGHT(TEXT(AL1103,"0.#"),1)="."),TRUE,FALSE)</formula>
    </cfRule>
    <cfRule type="expression" dxfId="1707" priority="2877">
      <formula>IF(AND(AL1103&lt;0, RIGHT(TEXT(AL1103,"0.#"),1)&lt;&gt;"."),TRUE,FALSE)</formula>
    </cfRule>
    <cfRule type="expression" dxfId="1706" priority="2878">
      <formula>IF(AND(AL1103&lt;0, RIGHT(TEXT(AL1103,"0.#"),1)="."),TRUE,FALSE)</formula>
    </cfRule>
  </conditionalFormatting>
  <conditionalFormatting sqref="Y1103:Y1132">
    <cfRule type="expression" dxfId="1705" priority="2873">
      <formula>IF(RIGHT(TEXT(Y1103,"0.#"),1)=".",FALSE,TRUE)</formula>
    </cfRule>
    <cfRule type="expression" dxfId="1704" priority="2874">
      <formula>IF(RIGHT(TEXT(Y1103,"0.#"),1)=".",TRUE,FALSE)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9:AO839">
    <cfRule type="expression" dxfId="1695" priority="2827">
      <formula>IF(AND(AL839&gt;=0, RIGHT(TEXT(AL839,"0.#"),1)&lt;&gt;"."),TRUE,FALSE)</formula>
    </cfRule>
    <cfRule type="expression" dxfId="1694" priority="2828">
      <formula>IF(AND(AL839&gt;=0, RIGHT(TEXT(AL839,"0.#"),1)="."),TRUE,FALSE)</formula>
    </cfRule>
    <cfRule type="expression" dxfId="1693" priority="2829">
      <formula>IF(AND(AL839&lt;0, RIGHT(TEXT(AL839,"0.#"),1)&lt;&gt;"."),TRUE,FALSE)</formula>
    </cfRule>
    <cfRule type="expression" dxfId="1692" priority="2830">
      <formula>IF(AND(AL839&lt;0, RIGHT(TEXT(AL839,"0.#"),1)="."),TRUE,FALSE)</formula>
    </cfRule>
  </conditionalFormatting>
  <conditionalFormatting sqref="Y838:Y839">
    <cfRule type="expression" dxfId="1691" priority="2825">
      <formula>IF(RIGHT(TEXT(Y838,"0.#"),1)=".",FALSE,TRUE)</formula>
    </cfRule>
    <cfRule type="expression" dxfId="1690" priority="2826">
      <formula>IF(RIGHT(TEXT(Y838,"0.#"),1)=".",TRUE,FALSE)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3:Y900">
    <cfRule type="expression" dxfId="1373" priority="2085">
      <formula>IF(RIGHT(TEXT(Y873,"0.#"),1)=".",FALSE,TRUE)</formula>
    </cfRule>
    <cfRule type="expression" dxfId="1372" priority="2086">
      <formula>IF(RIGHT(TEXT(Y873,"0.#"),1)=".",TRUE,FALSE)</formula>
    </cfRule>
  </conditionalFormatting>
  <conditionalFormatting sqref="Y871:Y872">
    <cfRule type="expression" dxfId="1371" priority="2079">
      <formula>IF(RIGHT(TEXT(Y871,"0.#"),1)=".",FALSE,TRUE)</formula>
    </cfRule>
    <cfRule type="expression" dxfId="1370" priority="2080">
      <formula>IF(RIGHT(TEXT(Y871,"0.#"),1)=".",TRUE,FALSE)</formula>
    </cfRule>
  </conditionalFormatting>
  <conditionalFormatting sqref="Y906:Y933">
    <cfRule type="expression" dxfId="1369" priority="2073">
      <formula>IF(RIGHT(TEXT(Y906,"0.#"),1)=".",FALSE,TRUE)</formula>
    </cfRule>
    <cfRule type="expression" dxfId="1368" priority="2074">
      <formula>IF(RIGHT(TEXT(Y906,"0.#"),1)=".",TRUE,FALSE)</formula>
    </cfRule>
  </conditionalFormatting>
  <conditionalFormatting sqref="Y904:Y905">
    <cfRule type="expression" dxfId="1367" priority="2067">
      <formula>IF(RIGHT(TEXT(Y904,"0.#"),1)=".",FALSE,TRUE)</formula>
    </cfRule>
    <cfRule type="expression" dxfId="1366" priority="2068">
      <formula>IF(RIGHT(TEXT(Y904,"0.#"),1)=".",TRUE,FALSE)</formula>
    </cfRule>
  </conditionalFormatting>
  <conditionalFormatting sqref="Y939:Y966">
    <cfRule type="expression" dxfId="1365" priority="2061">
      <formula>IF(RIGHT(TEXT(Y939,"0.#"),1)=".",FALSE,TRUE)</formula>
    </cfRule>
    <cfRule type="expression" dxfId="1364" priority="2062">
      <formula>IF(RIGHT(TEXT(Y939,"0.#"),1)=".",TRUE,FALSE)</formula>
    </cfRule>
  </conditionalFormatting>
  <conditionalFormatting sqref="Y937:Y938">
    <cfRule type="expression" dxfId="1363" priority="2055">
      <formula>IF(RIGHT(TEXT(Y937,"0.#"),1)=".",FALSE,TRUE)</formula>
    </cfRule>
    <cfRule type="expression" dxfId="1362" priority="2056">
      <formula>IF(RIGHT(TEXT(Y937,"0.#"),1)=".",TRUE,FALSE)</formula>
    </cfRule>
  </conditionalFormatting>
  <conditionalFormatting sqref="Y972:Y999">
    <cfRule type="expression" dxfId="1361" priority="2049">
      <formula>IF(RIGHT(TEXT(Y972,"0.#"),1)=".",FALSE,TRUE)</formula>
    </cfRule>
    <cfRule type="expression" dxfId="1360" priority="2050">
      <formula>IF(RIGHT(TEXT(Y972,"0.#"),1)=".",TRUE,FALSE)</formula>
    </cfRule>
  </conditionalFormatting>
  <conditionalFormatting sqref="Y970:Y971">
    <cfRule type="expression" dxfId="1359" priority="2043">
      <formula>IF(RIGHT(TEXT(Y970,"0.#"),1)=".",FALSE,TRUE)</formula>
    </cfRule>
    <cfRule type="expression" dxfId="1358" priority="2044">
      <formula>IF(RIGHT(TEXT(Y970,"0.#"),1)=".",TRUE,FALSE)</formula>
    </cfRule>
  </conditionalFormatting>
  <conditionalFormatting sqref="Y1005:Y1032">
    <cfRule type="expression" dxfId="1357" priority="2037">
      <formula>IF(RIGHT(TEXT(Y1005,"0.#"),1)=".",FALSE,TRUE)</formula>
    </cfRule>
    <cfRule type="expression" dxfId="1356" priority="2038">
      <formula>IF(RIGHT(TEXT(Y1005,"0.#"),1)=".",TRUE,FALSE)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 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3:AO900">
    <cfRule type="expression" dxfId="1275" priority="2087">
      <formula>IF(AND(AL873&gt;=0, RIGHT(TEXT(AL873,"0.#"),1)&lt;&gt;"."),TRUE,FALSE)</formula>
    </cfRule>
    <cfRule type="expression" dxfId="1274" priority="2088">
      <formula>IF(AND(AL873&gt;=0, RIGHT(TEXT(AL873,"0.#"),1)="."),TRUE,FALSE)</formula>
    </cfRule>
    <cfRule type="expression" dxfId="1273" priority="2089">
      <formula>IF(AND(AL873&lt;0, RIGHT(TEXT(AL873,"0.#"),1)&lt;&gt;"."),TRUE,FALSE)</formula>
    </cfRule>
    <cfRule type="expression" dxfId="1272" priority="2090">
      <formula>IF(AND(AL873&lt;0, RIGHT(TEXT(AL873,"0.#"),1)="."),TRUE,FALSE)</formula>
    </cfRule>
  </conditionalFormatting>
  <conditionalFormatting sqref="AL871:AO872">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6:AO933">
    <cfRule type="expression" dxfId="1267" priority="2075">
      <formula>IF(AND(AL906&gt;=0, RIGHT(TEXT(AL906,"0.#"),1)&lt;&gt;"."),TRUE,FALSE)</formula>
    </cfRule>
    <cfRule type="expression" dxfId="1266" priority="2076">
      <formula>IF(AND(AL906&gt;=0, RIGHT(TEXT(AL906,"0.#"),1)="."),TRUE,FALSE)</formula>
    </cfRule>
    <cfRule type="expression" dxfId="1265" priority="2077">
      <formula>IF(AND(AL906&lt;0, RIGHT(TEXT(AL906,"0.#"),1)&lt;&gt;"."),TRUE,FALSE)</formula>
    </cfRule>
    <cfRule type="expression" dxfId="1264" priority="2078">
      <formula>IF(AND(AL906&lt;0, RIGHT(TEXT(AL906,"0.#"),1)="."),TRUE,FALSE)</formula>
    </cfRule>
  </conditionalFormatting>
  <conditionalFormatting sqref="AL904:AO905">
    <cfRule type="expression" dxfId="1263" priority="2069">
      <formula>IF(AND(AL904&gt;=0, RIGHT(TEXT(AL904,"0.#"),1)&lt;&gt;"."),TRUE,FALSE)</formula>
    </cfRule>
    <cfRule type="expression" dxfId="1262" priority="2070">
      <formula>IF(AND(AL904&gt;=0, RIGHT(TEXT(AL904,"0.#"),1)="."),TRUE,FALSE)</formula>
    </cfRule>
    <cfRule type="expression" dxfId="1261" priority="2071">
      <formula>IF(AND(AL904&lt;0, RIGHT(TEXT(AL904,"0.#"),1)&lt;&gt;"."),TRUE,FALSE)</formula>
    </cfRule>
    <cfRule type="expression" dxfId="1260" priority="2072">
      <formula>IF(AND(AL904&lt;0, RIGHT(TEXT(AL904,"0.#"),1)="."),TRUE,FALSE)</formula>
    </cfRule>
  </conditionalFormatting>
  <conditionalFormatting sqref="AL939:AO966">
    <cfRule type="expression" dxfId="1259" priority="2063">
      <formula>IF(AND(AL939&gt;=0, RIGHT(TEXT(AL939,"0.#"),1)&lt;&gt;"."),TRUE,FALSE)</formula>
    </cfRule>
    <cfRule type="expression" dxfId="1258" priority="2064">
      <formula>IF(AND(AL939&gt;=0, RIGHT(TEXT(AL939,"0.#"),1)="."),TRUE,FALSE)</formula>
    </cfRule>
    <cfRule type="expression" dxfId="1257" priority="2065">
      <formula>IF(AND(AL939&lt;0, RIGHT(TEXT(AL939,"0.#"),1)&lt;&gt;"."),TRUE,FALSE)</formula>
    </cfRule>
    <cfRule type="expression" dxfId="1256" priority="2066">
      <formula>IF(AND(AL939&lt;0, RIGHT(TEXT(AL939,"0.#"),1)="."),TRUE,FALSE)</formula>
    </cfRule>
  </conditionalFormatting>
  <conditionalFormatting sqref="AL937:AO938">
    <cfRule type="expression" dxfId="1255" priority="2057">
      <formula>IF(AND(AL937&gt;=0, RIGHT(TEXT(AL937,"0.#"),1)&lt;&gt;"."),TRUE,FALSE)</formula>
    </cfRule>
    <cfRule type="expression" dxfId="1254" priority="2058">
      <formula>IF(AND(AL937&gt;=0, RIGHT(TEXT(AL937,"0.#"),1)="."),TRUE,FALSE)</formula>
    </cfRule>
    <cfRule type="expression" dxfId="1253" priority="2059">
      <formula>IF(AND(AL937&lt;0, RIGHT(TEXT(AL937,"0.#"),1)&lt;&gt;"."),TRUE,FALSE)</formula>
    </cfRule>
    <cfRule type="expression" dxfId="1252" priority="2060">
      <formula>IF(AND(AL937&lt;0, RIGHT(TEXT(AL937,"0.#"),1)="."),TRUE,FALSE)</formula>
    </cfRule>
  </conditionalFormatting>
  <conditionalFormatting sqref="AL972:AO999">
    <cfRule type="expression" dxfId="1251" priority="2051">
      <formula>IF(AND(AL972&gt;=0, RIGHT(TEXT(AL972,"0.#"),1)&lt;&gt;"."),TRUE,FALSE)</formula>
    </cfRule>
    <cfRule type="expression" dxfId="1250" priority="2052">
      <formula>IF(AND(AL972&gt;=0, RIGHT(TEXT(AL972,"0.#"),1)="."),TRUE,FALSE)</formula>
    </cfRule>
    <cfRule type="expression" dxfId="1249" priority="2053">
      <formula>IF(AND(AL972&lt;0, RIGHT(TEXT(AL972,"0.#"),1)&lt;&gt;"."),TRUE,FALSE)</formula>
    </cfRule>
    <cfRule type="expression" dxfId="1248" priority="2054">
      <formula>IF(AND(AL972&lt;0, RIGHT(TEXT(AL972,"0.#"),1)="."),TRUE,FALSE)</formula>
    </cfRule>
  </conditionalFormatting>
  <conditionalFormatting sqref="AL970:AO971">
    <cfRule type="expression" dxfId="1247" priority="2045">
      <formula>IF(AND(AL970&gt;=0, RIGHT(TEXT(AL970,"0.#"),1)&lt;&gt;"."),TRUE,FALSE)</formula>
    </cfRule>
    <cfRule type="expression" dxfId="1246" priority="2046">
      <formula>IF(AND(AL970&gt;=0, RIGHT(TEXT(AL970,"0.#"),1)="."),TRUE,FALSE)</formula>
    </cfRule>
    <cfRule type="expression" dxfId="1245" priority="2047">
      <formula>IF(AND(AL970&lt;0, RIGHT(TEXT(AL970,"0.#"),1)&lt;&gt;"."),TRUE,FALSE)</formula>
    </cfRule>
    <cfRule type="expression" dxfId="1244" priority="2048">
      <formula>IF(AND(AL970&lt;0, RIGHT(TEXT(AL970,"0.#"),1)="."),TRUE,FALSE)</formula>
    </cfRule>
  </conditionalFormatting>
  <conditionalFormatting sqref="AL1005:AO1032">
    <cfRule type="expression" dxfId="1243" priority="2039">
      <formula>IF(AND(AL1005&gt;=0, RIGHT(TEXT(AL1005,"0.#"),1)&lt;&gt;"."),TRUE,FALSE)</formula>
    </cfRule>
    <cfRule type="expression" dxfId="1242" priority="2040">
      <formula>IF(AND(AL1005&gt;=0, RIGHT(TEXT(AL1005,"0.#"),1)="."),TRUE,FALSE)</formula>
    </cfRule>
    <cfRule type="expression" dxfId="1241" priority="2041">
      <formula>IF(AND(AL1005&lt;0, RIGHT(TEXT(AL1005,"0.#"),1)&lt;&gt;"."),TRUE,FALSE)</formula>
    </cfRule>
    <cfRule type="expression" dxfId="1240" priority="2042">
      <formula>IF(AND(AL1005&lt;0, RIGHT(TEXT(AL1005,"0.#"),1)="."),TRUE,FALSE)</formula>
    </cfRule>
  </conditionalFormatting>
  <conditionalFormatting sqref="AL1003:AO1004">
    <cfRule type="expression" dxfId="1239" priority="2033">
      <formula>IF(AND(AL1003&gt;=0, RIGHT(TEXT(AL1003,"0.#"),1)&lt;&gt;"."),TRUE,FALSE)</formula>
    </cfRule>
    <cfRule type="expression" dxfId="1238" priority="2034">
      <formula>IF(AND(AL1003&gt;=0, RIGHT(TEXT(AL1003,"0.#"),1)="."),TRUE,FALSE)</formula>
    </cfRule>
    <cfRule type="expression" dxfId="1237" priority="2035">
      <formula>IF(AND(AL1003&lt;0, RIGHT(TEXT(AL1003,"0.#"),1)&lt;&gt;"."),TRUE,FALSE)</formula>
    </cfRule>
    <cfRule type="expression" dxfId="1236" priority="2036">
      <formula>IF(AND(AL1003&lt;0, 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 RIGHT(TEXT(AL1038,"0.#"),1)&lt;&gt;"."),TRUE,FALSE)</formula>
    </cfRule>
    <cfRule type="expression" dxfId="1232" priority="2028">
      <formula>IF(AND(AL1038&gt;=0, RIGHT(TEXT(AL1038,"0.#"),1)="."),TRUE,FALSE)</formula>
    </cfRule>
    <cfRule type="expression" dxfId="1231" priority="2029">
      <formula>IF(AND(AL1038&lt;0, RIGHT(TEXT(AL1038,"0.#"),1)&lt;&gt;"."),TRUE,FALSE)</formula>
    </cfRule>
    <cfRule type="expression" dxfId="1230" priority="2030">
      <formula>IF(AND(AL1038&lt;0, 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 RIGHT(TEXT(AL1036,"0.#"),1)&lt;&gt;"."),TRUE,FALSE)</formula>
    </cfRule>
    <cfRule type="expression" dxfId="1226" priority="2022">
      <formula>IF(AND(AL1036&gt;=0, RIGHT(TEXT(AL1036,"0.#"),1)="."),TRUE,FALSE)</formula>
    </cfRule>
    <cfRule type="expression" dxfId="1225" priority="2023">
      <formula>IF(AND(AL1036&lt;0, RIGHT(TEXT(AL1036,"0.#"),1)&lt;&gt;"."),TRUE,FALSE)</formula>
    </cfRule>
    <cfRule type="expression" dxfId="1224" priority="2024">
      <formula>IF(AND(AL1036&lt;0, 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 RIGHT(TEXT(AL1071,"0.#"),1)&lt;&gt;"."),TRUE,FALSE)</formula>
    </cfRule>
    <cfRule type="expression" dxfId="1220" priority="2016">
      <formula>IF(AND(AL1071&gt;=0, RIGHT(TEXT(AL1071,"0.#"),1)="."),TRUE,FALSE)</formula>
    </cfRule>
    <cfRule type="expression" dxfId="1219" priority="2017">
      <formula>IF(AND(AL1071&lt;0, RIGHT(TEXT(AL1071,"0.#"),1)&lt;&gt;"."),TRUE,FALSE)</formula>
    </cfRule>
    <cfRule type="expression" dxfId="1218" priority="2018">
      <formula>IF(AND(AL1071&lt;0, 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 RIGHT(TEXT(AL1069,"0.#"),1)&lt;&gt;"."),TRUE,FALSE)</formula>
    </cfRule>
    <cfRule type="expression" dxfId="1214" priority="2010">
      <formula>IF(AND(AL1069&gt;=0, RIGHT(TEXT(AL1069,"0.#"),1)="."),TRUE,FALSE)</formula>
    </cfRule>
    <cfRule type="expression" dxfId="1213" priority="2011">
      <formula>IF(AND(AL1069&lt;0, RIGHT(TEXT(AL1069,"0.#"),1)&lt;&gt;"."),TRUE,FALSE)</formula>
    </cfRule>
    <cfRule type="expression" dxfId="1212" priority="2012">
      <formula>IF(AND(AL1069&lt;0, 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E34">
    <cfRule type="expression" dxfId="15" priority="11">
      <formula>IF(RIGHT(TEXT(AE34,"0.#"),1)=".",FALSE,TRUE)</formula>
    </cfRule>
    <cfRule type="expression" dxfId="14" priority="12">
      <formula>IF(RIGHT(TEXT(AE34,"0.#"),1)=".",TRUE,FALSE)</formula>
    </cfRule>
  </conditionalFormatting>
  <conditionalFormatting sqref="AE32">
    <cfRule type="expression" dxfId="13" priority="15">
      <formula>IF(RIGHT(TEXT(AE32,"0.#"),1)=".",FALSE,TRUE)</formula>
    </cfRule>
    <cfRule type="expression" dxfId="12" priority="16">
      <formula>IF(RIGHT(TEXT(AE32,"0.#"),1)=".",TRUE,FALSE)</formula>
    </cfRule>
  </conditionalFormatting>
  <conditionalFormatting sqref="AE33">
    <cfRule type="expression" dxfId="11" priority="13">
      <formula>IF(RIGHT(TEXT(AE33,"0.#"),1)=".",FALSE,TRUE)</formula>
    </cfRule>
    <cfRule type="expression" dxfId="10" priority="14">
      <formula>IF(RIGHT(TEXT(AE33,"0.#"),1)=".",TRUE,FALSE)</formula>
    </cfRule>
  </conditionalFormatting>
  <conditionalFormatting sqref="AI32:AI33">
    <cfRule type="expression" dxfId="9" priority="9">
      <formula>IF(RIGHT(TEXT(AI32,"0.#"),1)=".",FALSE,TRUE)</formula>
    </cfRule>
    <cfRule type="expression" dxfId="8" priority="10">
      <formula>IF(RIGHT(TEXT(AI32,"0.#"),1)=".",TRUE,FALSE)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U68">
    <cfRule type="expression" dxfId="5" priority="5">
      <formula>IF(RIGHT(TEXT(AU68,"0.#"),1)=".",FALSE,TRUE)</formula>
    </cfRule>
    <cfRule type="expression" dxfId="4" priority="6">
      <formula>IF(RIGHT(TEXT(AU68,"0.#"),1)=".",TRUE,FALSE)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4" manualBreakCount="4">
    <brk id="64" max="49" man="1"/>
    <brk id="94" max="49" man="1"/>
    <brk id="699"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441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44140625" style="28" customWidth="1"/>
    <col min="25" max="25" width="12.44140625" style="34" bestFit="1" customWidth="1"/>
    <col min="26" max="26" width="3.441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481</v>
      </c>
      <c r="M9" s="13" t="str">
        <f t="shared" si="2"/>
        <v>エネルギー対策</v>
      </c>
      <c r="N9" s="13" t="str">
        <f t="shared" si="6"/>
        <v>エネルギー対策</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65" customHeight="1" x14ac:dyDescent="0.2">
      <c r="A10" s="14" t="s">
        <v>251</v>
      </c>
      <c r="B10" s="15"/>
      <c r="C10" s="13" t="str">
        <f t="shared" si="0"/>
        <v/>
      </c>
      <c r="D10" s="13" t="str">
        <f t="shared" si="8"/>
        <v/>
      </c>
      <c r="F10" s="18" t="s">
        <v>116</v>
      </c>
      <c r="G10" s="17" t="s">
        <v>481</v>
      </c>
      <c r="H10" s="13" t="str">
        <f t="shared" si="1"/>
        <v>エネルギー対策特別会計エネルギー需給勘定</v>
      </c>
      <c r="I10" s="13" t="str">
        <f t="shared" si="5"/>
        <v>エネルギー対策特別会計エネルギー需給勘定</v>
      </c>
      <c r="K10" s="14" t="s">
        <v>255</v>
      </c>
      <c r="L10" s="15"/>
      <c r="M10" s="13" t="str">
        <f t="shared" si="2"/>
        <v/>
      </c>
      <c r="N10" s="13" t="str">
        <f t="shared" si="6"/>
        <v>エネルギー対策</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280</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363</v>
      </c>
      <c r="Z11" s="30"/>
      <c r="AA11" s="32" t="s">
        <v>457</v>
      </c>
      <c r="AB11" s="31"/>
      <c r="AC11" s="31"/>
      <c r="AD11" s="31"/>
      <c r="AE11" s="31"/>
      <c r="AF11" s="30"/>
      <c r="AG11" s="44" t="s">
        <v>288</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65" customHeight="1" x14ac:dyDescent="0.2">
      <c r="A16" s="14" t="s">
        <v>97</v>
      </c>
      <c r="B16" s="15" t="s">
        <v>481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370</v>
      </c>
      <c r="Z18" s="30"/>
      <c r="AA18" s="32" t="s">
        <v>464</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371</v>
      </c>
      <c r="Z19" s="30"/>
      <c r="AA19" s="32" t="s">
        <v>465</v>
      </c>
      <c r="AB19" s="31"/>
      <c r="AC19" s="31"/>
      <c r="AD19" s="31"/>
      <c r="AE19" s="31"/>
      <c r="AF19" s="30"/>
      <c r="AK19" s="44" t="str">
        <f t="shared" si="7"/>
        <v>R</v>
      </c>
    </row>
    <row r="20" spans="1:37" ht="13.6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372</v>
      </c>
      <c r="Z20" s="30"/>
      <c r="AA20" s="32" t="s">
        <v>466</v>
      </c>
      <c r="AB20" s="31"/>
      <c r="AC20" s="31"/>
      <c r="AD20" s="31"/>
      <c r="AE20" s="31"/>
      <c r="AF20" s="30"/>
      <c r="AK20" s="44" t="str">
        <f t="shared" si="7"/>
        <v>S</v>
      </c>
    </row>
    <row r="21" spans="1:37" ht="13.6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373</v>
      </c>
      <c r="Z21" s="30"/>
      <c r="AA21" s="32" t="s">
        <v>467</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374</v>
      </c>
      <c r="Z22" s="30"/>
      <c r="AA22" s="32" t="s">
        <v>468</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375</v>
      </c>
      <c r="Z23" s="30"/>
      <c r="AA23" s="32" t="s">
        <v>469</v>
      </c>
      <c r="AB23" s="31"/>
      <c r="AC23" s="31"/>
      <c r="AD23" s="31"/>
      <c r="AE23" s="31"/>
      <c r="AF23" s="30"/>
      <c r="AK23" s="44" t="str">
        <f t="shared" si="7"/>
        <v>V</v>
      </c>
    </row>
    <row r="24" spans="1:37" ht="13.65" customHeight="1" x14ac:dyDescent="0.2">
      <c r="A24" s="83" t="s">
        <v>327</v>
      </c>
      <c r="B24" s="15"/>
      <c r="C24" s="13" t="str">
        <f t="shared" si="9"/>
        <v/>
      </c>
      <c r="D24" s="13" t="str">
        <f>IF(C24="",D23,IF(D23&lt;&gt;"",CONCATENATE(D23,"、",C24),C24))</f>
        <v>地球温暖化対策</v>
      </c>
      <c r="F24" s="18" t="s">
        <v>332</v>
      </c>
      <c r="G24" s="17"/>
      <c r="H24" s="13" t="str">
        <f t="shared" si="1"/>
        <v/>
      </c>
      <c r="I24" s="13" t="str">
        <f t="shared" si="5"/>
        <v>エネルギー対策特別会計エネルギー需給勘定</v>
      </c>
      <c r="K24" s="13"/>
      <c r="L24" s="13"/>
      <c r="O24" s="13"/>
      <c r="P24" s="13"/>
      <c r="Q24" s="19"/>
      <c r="T24" s="13"/>
      <c r="Y24" s="32" t="s">
        <v>376</v>
      </c>
      <c r="Z24" s="30"/>
      <c r="AA24" s="32" t="s">
        <v>470</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377</v>
      </c>
      <c r="Z25" s="30"/>
      <c r="AA25" s="32" t="s">
        <v>471</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378</v>
      </c>
      <c r="Z26" s="30"/>
      <c r="AA26" s="32" t="s">
        <v>472</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379</v>
      </c>
      <c r="Z27" s="30"/>
      <c r="AA27" s="32" t="s">
        <v>473</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380</v>
      </c>
      <c r="Z28" s="30"/>
      <c r="AA28" s="32" t="s">
        <v>474</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381</v>
      </c>
      <c r="Z29" s="30"/>
      <c r="AA29" s="32" t="s">
        <v>475</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382</v>
      </c>
      <c r="Z30" s="30"/>
      <c r="AA30" s="32" t="s">
        <v>476</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383</v>
      </c>
      <c r="Z31" s="30"/>
      <c r="AA31" s="32" t="s">
        <v>477</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384</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385</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386</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387</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388</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2020-06-19T06:41:58Z</cp:lastPrinted>
  <dcterms:created xsi:type="dcterms:W3CDTF">2012-03-13T00:50:25Z</dcterms:created>
  <dcterms:modified xsi:type="dcterms:W3CDTF">2020-11-24T13:58:09Z</dcterms:modified>
</cp:coreProperties>
</file>