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0" windowWidth="20736" windowHeight="9408" activeTab="0"/>
  </bookViews>
  <sheets>
    <sheet name="輸送用バイオディーゼル" sheetId="1" r:id="rId1"/>
    <sheet name="更新履歴" sheetId="2" r:id="rId2"/>
  </sheets>
  <externalReferences>
    <externalReference r:id="rId5"/>
  </externalReferences>
  <definedNames>
    <definedName name="_xlfn.IFERROR" hidden="1">#NAME?</definedName>
    <definedName name="_xlnm.Print_Area" localSheetId="0">'輸送用バイオディーゼル'!$B$2:$M$85</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<sst xmlns="http://schemas.openxmlformats.org/spreadsheetml/2006/main" count="164" uniqueCount="124">
  <si>
    <t>事業者名</t>
  </si>
  <si>
    <t>〒</t>
  </si>
  <si>
    <t>事業による導入量</t>
  </si>
  <si>
    <t>単位</t>
  </si>
  <si>
    <t>結果（CO2削減効果）</t>
  </si>
  <si>
    <t>軽油</t>
  </si>
  <si>
    <t>代替する燃料の
名称</t>
  </si>
  <si>
    <t>バイオディーゼル燃料</t>
  </si>
  <si>
    <t>従来の燃料の
名称</t>
  </si>
  <si>
    <t>灯油</t>
  </si>
  <si>
    <t>A重油（熱源）</t>
  </si>
  <si>
    <t>電力（動力全般）</t>
  </si>
  <si>
    <t>小計</t>
  </si>
  <si>
    <t>工場用水</t>
  </si>
  <si>
    <t>水酸化カリウム</t>
  </si>
  <si>
    <t>メタノール</t>
  </si>
  <si>
    <t>副産物（グリセリン）</t>
  </si>
  <si>
    <t>項　目</t>
  </si>
  <si>
    <t>BDF低位発熱量</t>
  </si>
  <si>
    <t>軽油低位発熱量</t>
  </si>
  <si>
    <t>軽油CO2排出係数（体積）</t>
  </si>
  <si>
    <t>軽油CO2排出係数（熱量）</t>
  </si>
  <si>
    <t>CO2削減量</t>
  </si>
  <si>
    <t>MJ/L</t>
  </si>
  <si>
    <t>【参考：換算基準】</t>
  </si>
  <si>
    <r>
      <t>L/kL</t>
    </r>
    <r>
      <rPr>
        <vertAlign val="subscript"/>
        <sz val="11"/>
        <color indexed="8"/>
        <rFont val="ＭＳ Ｐゴシック"/>
        <family val="3"/>
      </rPr>
      <t>BDF</t>
    </r>
  </si>
  <si>
    <r>
      <t>kg/kL</t>
    </r>
    <r>
      <rPr>
        <vertAlign val="subscript"/>
        <sz val="11"/>
        <color indexed="8"/>
        <rFont val="ＭＳ Ｐゴシック"/>
        <family val="3"/>
      </rPr>
      <t>BDF</t>
    </r>
  </si>
  <si>
    <r>
      <t>kWh/kL</t>
    </r>
    <r>
      <rPr>
        <vertAlign val="subscript"/>
        <sz val="11"/>
        <color indexed="8"/>
        <rFont val="ＭＳ Ｐゴシック"/>
        <family val="3"/>
      </rPr>
      <t>BDF</t>
    </r>
  </si>
  <si>
    <t>100-8975</t>
  </si>
  <si>
    <t>○×工業株式会社</t>
  </si>
  <si>
    <t>設置場所</t>
  </si>
  <si>
    <t>千葉県</t>
  </si>
  <si>
    <t>○×市</t>
  </si>
  <si>
    <r>
      <t>kL</t>
    </r>
    <r>
      <rPr>
        <vertAlign val="subscript"/>
        <sz val="11"/>
        <color indexed="8"/>
        <rFont val="ＭＳ Ｐゴシック"/>
        <family val="3"/>
      </rPr>
      <t>BDF</t>
    </r>
    <r>
      <rPr>
        <sz val="11"/>
        <color indexed="8"/>
        <rFont val="ＭＳ Ｐゴシック"/>
        <family val="3"/>
      </rPr>
      <t>/年</t>
    </r>
  </si>
  <si>
    <t>CO2排出原単位</t>
  </si>
  <si>
    <r>
      <t>[kgCO2/MJ</t>
    </r>
    <r>
      <rPr>
        <vertAlign val="subscript"/>
        <sz val="11"/>
        <color indexed="8"/>
        <rFont val="ＭＳ Ｐゴシック"/>
        <family val="3"/>
      </rPr>
      <t>BDF</t>
    </r>
    <r>
      <rPr>
        <sz val="11"/>
        <color indexed="8"/>
        <rFont val="ＭＳ Ｐゴシック"/>
        <family val="3"/>
      </rPr>
      <t>]</t>
    </r>
  </si>
  <si>
    <t>（熱量）</t>
  </si>
  <si>
    <r>
      <t>[kgCO2/MJ</t>
    </r>
    <r>
      <rPr>
        <vertAlign val="subscript"/>
        <sz val="11"/>
        <color indexed="8"/>
        <rFont val="ＭＳ Ｐゴシック"/>
        <family val="3"/>
      </rPr>
      <t>BDF</t>
    </r>
    <r>
      <rPr>
        <sz val="11"/>
        <color indexed="8"/>
        <rFont val="ＭＳ Ｐゴシック"/>
        <family val="3"/>
      </rPr>
      <t>]</t>
    </r>
  </si>
  <si>
    <r>
      <t>[kgCO2/L</t>
    </r>
    <r>
      <rPr>
        <vertAlign val="subscript"/>
        <sz val="11"/>
        <color indexed="8"/>
        <rFont val="ＭＳ Ｐゴシック"/>
        <family val="3"/>
      </rPr>
      <t>BDF</t>
    </r>
    <r>
      <rPr>
        <sz val="11"/>
        <color indexed="8"/>
        <rFont val="ＭＳ Ｐゴシック"/>
        <family val="3"/>
      </rPr>
      <t>]</t>
    </r>
  </si>
  <si>
    <t>（体積）</t>
  </si>
  <si>
    <r>
      <t>[kgCO2/L</t>
    </r>
    <r>
      <rPr>
        <vertAlign val="subscript"/>
        <sz val="11"/>
        <color indexed="8"/>
        <rFont val="ＭＳ Ｐゴシック"/>
        <family val="3"/>
      </rPr>
      <t>BDF</t>
    </r>
    <r>
      <rPr>
        <sz val="11"/>
        <color indexed="8"/>
        <rFont val="ＭＳ Ｐゴシック"/>
        <family val="3"/>
      </rPr>
      <t>]</t>
    </r>
  </si>
  <si>
    <t>合計</t>
  </si>
  <si>
    <r>
      <t>kg/kL</t>
    </r>
    <r>
      <rPr>
        <vertAlign val="subscript"/>
        <sz val="11"/>
        <color indexed="8"/>
        <rFont val="ＭＳ Ｐゴシック"/>
        <family val="3"/>
      </rPr>
      <t>BDF</t>
    </r>
  </si>
  <si>
    <r>
      <t>☆/kL</t>
    </r>
    <r>
      <rPr>
        <vertAlign val="subscript"/>
        <sz val="11"/>
        <color indexed="8"/>
        <rFont val="ＭＳ Ｐゴシック"/>
        <family val="3"/>
      </rPr>
      <t>BDF</t>
    </r>
  </si>
  <si>
    <r>
      <t>L/kL</t>
    </r>
    <r>
      <rPr>
        <vertAlign val="subscript"/>
        <sz val="11"/>
        <color indexed="8"/>
        <rFont val="ＭＳ Ｐゴシック"/>
        <family val="3"/>
      </rPr>
      <t>BDF</t>
    </r>
  </si>
  <si>
    <r>
      <t>kg/kL</t>
    </r>
    <r>
      <rPr>
        <vertAlign val="subscript"/>
        <sz val="11"/>
        <color indexed="8"/>
        <rFont val="ＭＳ Ｐゴシック"/>
        <family val="3"/>
      </rPr>
      <t>BDF</t>
    </r>
  </si>
  <si>
    <r>
      <t>kL</t>
    </r>
    <r>
      <rPr>
        <vertAlign val="subscript"/>
        <sz val="11"/>
        <color indexed="8"/>
        <rFont val="ＭＳ Ｐゴシック"/>
        <family val="3"/>
      </rPr>
      <t>BDF</t>
    </r>
    <r>
      <rPr>
        <sz val="11"/>
        <color indexed="8"/>
        <rFont val="ＭＳ Ｐゴシック"/>
        <family val="3"/>
      </rPr>
      <t>/年</t>
    </r>
  </si>
  <si>
    <t>その他ユーティリティ</t>
  </si>
  <si>
    <t>△○町1-1</t>
  </si>
  <si>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</si>
  <si>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</si>
  <si>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</si>
  <si>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</si>
  <si>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t>軽油</t>
  </si>
  <si>
    <t>副産物
発生量</t>
  </si>
  <si>
    <t>排出量</t>
  </si>
  <si>
    <t>合計</t>
  </si>
  <si>
    <t>その他 1</t>
  </si>
  <si>
    <t>その他 2</t>
  </si>
  <si>
    <t>その他 3</t>
  </si>
  <si>
    <r>
      <t>MJ/L</t>
    </r>
    <r>
      <rPr>
        <vertAlign val="subscript"/>
        <sz val="11"/>
        <color indexed="8"/>
        <rFont val="ＭＳ Ｐゴシック"/>
        <family val="3"/>
      </rPr>
      <t>BDF</t>
    </r>
  </si>
  <si>
    <t>排出量
(製造時)</t>
  </si>
  <si>
    <t>エネルギー種・その他ユーティリティ項目の
「その他」を使用する場合、エネルギー種・ユーティリティの名称を記載してください。</t>
  </si>
  <si>
    <t>エネルギー種②</t>
  </si>
  <si>
    <t>エネルギー種①</t>
  </si>
  <si>
    <t>排出量
(運搬時)</t>
  </si>
  <si>
    <t>製造したバイオディーゼル</t>
  </si>
  <si>
    <r>
      <rPr>
        <sz val="11"/>
        <color indexed="8"/>
        <rFont val="ＭＳ Ｐゴシック"/>
        <family val="3"/>
      </rPr>
      <t>kL</t>
    </r>
    <r>
      <rPr>
        <vertAlign val="subscript"/>
        <sz val="11"/>
        <color indexed="8"/>
        <rFont val="ＭＳ Ｐゴシック"/>
        <family val="3"/>
      </rPr>
      <t>BDF</t>
    </r>
    <r>
      <rPr>
        <sz val="11"/>
        <color theme="1"/>
        <rFont val="Calibri"/>
        <family val="3"/>
      </rPr>
      <t>/kL</t>
    </r>
    <r>
      <rPr>
        <vertAlign val="subscript"/>
        <sz val="11"/>
        <color indexed="8"/>
        <rFont val="ＭＳ Ｐゴシック"/>
        <family val="3"/>
      </rPr>
      <t>BDF</t>
    </r>
  </si>
  <si>
    <t>製造量当たり
［kgCO2/kLBDF]</t>
  </si>
  <si>
    <t>【ライフサイクルCO2排出量（※燃料製造・運搬及び燃料消費分のみ）】</t>
  </si>
  <si>
    <t>=</t>
  </si>
  <si>
    <t>LPG（重量ベース）</t>
  </si>
  <si>
    <t>LPG（体積ベース）</t>
  </si>
  <si>
    <t>製造単位（kL）あたりの製造・運搬に係るエネルギー・その他ユーティリティの使用量を記入してください。なお、電力使用量については、整数で記入してください。また、製造時に発生する副産物（グリセリン）の発生量を記入してください。</t>
  </si>
  <si>
    <t>① 「その他」を選択した場合、物量当たりのCO2排出原単位を記入してください。
② 「メタノール」、「工場用水」、「水酸化カリウム」の値は必要に応じて変更してください。</t>
  </si>
  <si>
    <t>BDFの低位発熱量を確認し、必要があれば変更してください。</t>
  </si>
  <si>
    <t>1kLあたりの物量
[消費量]</t>
  </si>
  <si>
    <t>物量当たり
［kgCO2/消費量]</t>
  </si>
  <si>
    <t>kgCO2/MJ</t>
  </si>
  <si>
    <t>kgCO2/L</t>
  </si>
  <si>
    <t>燃料製造・運搬時の単位CO2排出量</t>
  </si>
  <si>
    <t>事務局確認用</t>
  </si>
  <si>
    <t>地球温暖化対策事業効果算定ガイドブック　補助事業申請者向けハード対策事業計算ファイル</t>
  </si>
  <si>
    <t>E.代替燃料製造事業用（輸送用バイオディーゼル）</t>
  </si>
  <si>
    <t>[kgCO2/年]</t>
  </si>
  <si>
    <t>[tCO2/年]</t>
  </si>
  <si>
    <t>法定耐用年数</t>
  </si>
  <si>
    <t>［年］</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</si>
  <si>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</si>
  <si>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</si>
  <si>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想定使用年数を記入</t>
  </si>
  <si>
    <t>年間CO2削減量
（初年度）</t>
  </si>
  <si>
    <t>年間CO2削減量
（次年度）</t>
  </si>
  <si>
    <t>対象となる機器の設置場所、事業開始後のバイオディーゼル（BDF）の「製造予定量」を年度ごとに記入してください。</t>
  </si>
  <si>
    <t>製造量あたりのCO2削減効果（CO2削減原単位）</t>
  </si>
  <si>
    <t>年間CO2削減量
（次年度以降）</t>
  </si>
  <si>
    <t>累計CO2削減量
（次年度以降）</t>
  </si>
  <si>
    <t>製造予定量（初年度）</t>
  </si>
  <si>
    <t>製造予定量（次年度）</t>
  </si>
  <si>
    <t>製造予定量（次年度以降）</t>
  </si>
  <si>
    <t>[kgCO2]</t>
  </si>
  <si>
    <t>[tCO2]</t>
  </si>
  <si>
    <t>入力する数値に関しては、必要に応じて計算ファイル内で表示されている小数点の位まで入力することとし、それ以下の小数点については四捨五入することとする。</t>
  </si>
  <si>
    <t>記入してください</t>
  </si>
  <si>
    <t>編集可能セルに変更</t>
  </si>
  <si>
    <t>理由</t>
  </si>
  <si>
    <t>更新内容</t>
  </si>
  <si>
    <t>箇所</t>
  </si>
  <si>
    <t>日付</t>
  </si>
  <si>
    <t>H45</t>
  </si>
  <si>
    <t>H46</t>
  </si>
  <si>
    <t>H51</t>
  </si>
  <si>
    <t>H52</t>
  </si>
  <si>
    <t>H53</t>
  </si>
  <si>
    <t>D75</t>
  </si>
  <si>
    <t>D76</t>
  </si>
  <si>
    <t>D77</t>
  </si>
  <si>
    <t>マニュアルにおいて、「必要に応じて変更する」旨の記載があったが、編集不可能となっていたため。</t>
  </si>
  <si>
    <t>計算式を更新</t>
  </si>
  <si>
    <t>単位換算に不備（1000倍するところを、1/1000していた）があったため。</t>
  </si>
  <si>
    <t>更新履歴</t>
  </si>
  <si>
    <t>全数式</t>
  </si>
  <si>
    <t>数式における参照方法を全て絶対参照に変更</t>
  </si>
  <si>
    <t>verを変更する際に、参照元がずれる可能性を防ぐため。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</si>
</sst>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_ "/>
    <numFmt numFmtId="180" formatCode="0.00_ "/>
    <numFmt numFmtId="181" formatCode="#,##0.00_ ;[Red]\-#,##0.00\ "/>
    <numFmt numFmtId="182" formatCode="0.000_);[Red]\(0.000\)"/>
    <numFmt numFmtId="183" formatCode="0_ "/>
    <numFmt numFmtId="184" formatCode="0_);[Red]\(0\)"/>
  </numFmts>
  <fonts count="59">
    <font>
      <sz val="11"/>
      <color theme="1"/>
      <name val="Calibri"/>
      <family val="3"/>
    </font>
    <font>
      <sz val="11"/>
      <color indexed="8"/>
      <name val="ＭＳ Ｐゴシック"/>
      <family val="3"/>
    </font>
    <font>
      <sz val="6"/>
      <name val="ＭＳ Ｐゴシック"/>
      <family val="3"/>
    </font>
    <font>
      <sz val="10"/>
      <name val="ＭＳ Ｐゴシック"/>
      <family val="3"/>
    </font>
    <font>
      <vertAlign val="subscrip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26"/>
      <color indexed="8"/>
      <name val="ＭＳ Ｐゴシック"/>
      <family val="3"/>
    </font>
    <font>
      <b/>
      <sz val="10"/>
      <color indexed="8"/>
      <name val="ＭＳ Ｐゴシック"/>
      <family val="3"/>
    </font>
    <font>
      <b/>
      <sz val="14"/>
      <color indexed="8"/>
      <name val="ＭＳ Ｐゴシック"/>
      <family val="3"/>
    </font>
    <font>
      <b/>
      <sz val="12"/>
      <color indexed="9"/>
      <name val="ＭＳ Ｐゴシック"/>
      <family val="3"/>
    </font>
    <font>
      <b/>
      <sz val="18"/>
      <color indexed="30"/>
      <name val="ＭＳ Ｐゴシック"/>
      <family val="3"/>
    </font>
    <font>
      <sz val="11"/>
      <color indexed="55"/>
      <name val="ＭＳ Ｐゴシック"/>
      <family val="3"/>
    </font>
    <font>
      <sz val="11"/>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26"/>
      <color theme="1"/>
      <name val="Calibri"/>
      <family val="3"/>
    </font>
    <font>
      <b/>
      <sz val="10"/>
      <color theme="1"/>
      <name val="Calibri"/>
      <family val="3"/>
    </font>
    <font>
      <b/>
      <sz val="14"/>
      <color theme="1"/>
      <name val="Calibri"/>
      <family val="3"/>
    </font>
    <font>
      <sz val="11"/>
      <name val="Calibri"/>
      <family val="3"/>
    </font>
    <font>
      <sz val="11"/>
      <color rgb="FF8C8C8C"/>
      <name val="Calibri"/>
      <family val="3"/>
    </font>
    <font>
      <b/>
      <sz val="12"/>
      <color theme="0"/>
      <name val="Calibri"/>
      <family val="3"/>
    </font>
    <font>
      <b/>
      <sz val="18"/>
      <color rgb="FF0027BC"/>
      <name val="Calibri"/>
      <family val="3"/>
    </font>
    <font>
      <sz val="14"/>
      <color rgb="FF0027BC"/>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00A1DE"/>
        <bgColor indexed="64"/>
      </patternFill>
    </fill>
    <fill>
      <patternFill patternType="solid">
        <fgColor theme="2"/>
        <bgColor indexed="64"/>
      </patternFill>
    </fill>
    <fill>
      <patternFill patternType="solid">
        <fgColor rgb="FF0099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bottom style="thin">
        <color theme="0"/>
      </bottom>
    </border>
    <border>
      <left/>
      <right style="thin">
        <color rgb="FF8C8C8C"/>
      </right>
      <top style="thin">
        <color theme="0"/>
      </top>
      <bottom style="thin">
        <color theme="0"/>
      </bottom>
    </border>
    <border>
      <left/>
      <right style="thin">
        <color rgb="FF8C8C8C"/>
      </right>
      <top style="thin">
        <color theme="0"/>
      </top>
      <bottom style="thin">
        <color rgb="FF8C8C8C"/>
      </bottom>
    </border>
    <border>
      <left/>
      <right style="thin">
        <color rgb="FF8C8C8C"/>
      </right>
      <top style="thin">
        <color rgb="FF8C8C8C"/>
      </top>
      <bottom style="thin">
        <color theme="0"/>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bottom/>
    </border>
    <border>
      <left/>
      <right/>
      <top style="thin">
        <color rgb="FF8C8C8C"/>
      </top>
      <bottom style="thin">
        <color rgb="FF8C8C8C"/>
      </bottom>
    </border>
    <border>
      <left style="medium">
        <color rgb="FF0027BC"/>
      </left>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right/>
      <top style="thin">
        <color rgb="FF8C8C8C"/>
      </top>
      <bottom style="thin">
        <color theme="0"/>
      </bottom>
    </border>
    <border>
      <left style="thin">
        <color rgb="FF8C8C8C"/>
      </left>
      <right/>
      <top style="thin">
        <color rgb="FF8C8C8C"/>
      </top>
      <bottom style="thin">
        <color rgb="FF8C8C8C"/>
      </bottom>
    </border>
    <border>
      <left style="thin">
        <color rgb="FF8C8C8C"/>
      </left>
      <right style="thin">
        <color rgb="FF8C8C8C"/>
      </right>
      <top style="thin">
        <color theme="0"/>
      </top>
      <bottom style="thin">
        <color theme="0"/>
      </bottom>
    </border>
    <border>
      <left style="thin">
        <color rgb="FF8C8C8C"/>
      </left>
      <right style="thin">
        <color rgb="FF8C8C8C"/>
      </right>
      <top style="thin">
        <color theme="0"/>
      </top>
      <bottom style="thin">
        <color rgb="FF8C8C8C"/>
      </bottom>
    </border>
    <border>
      <left style="thin">
        <color theme="0"/>
      </left>
      <right style="thin">
        <color rgb="FF8C8C8C"/>
      </right>
      <top style="thin">
        <color theme="0"/>
      </top>
      <bottom style="thin">
        <color theme="0"/>
      </bottom>
    </border>
    <border>
      <left style="thin">
        <color rgb="FF8C8C8C"/>
      </left>
      <right style="thin">
        <color theme="0"/>
      </right>
      <top style="thin">
        <color theme="0"/>
      </top>
      <bottom style="thin">
        <color theme="0"/>
      </bottom>
    </border>
    <border>
      <left style="thin">
        <color rgb="FF8C8C8C"/>
      </left>
      <right style="thin">
        <color theme="0"/>
      </right>
      <top style="thin">
        <color theme="0"/>
      </top>
      <bottom style="thin">
        <color rgb="FF8C8C8C"/>
      </bottom>
    </border>
    <border>
      <left style="medium">
        <color rgb="FF0027BC"/>
      </left>
      <right style="thin">
        <color rgb="FF8C8C8C"/>
      </right>
      <top style="thin">
        <color rgb="FF8C8C8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thin">
        <color rgb="FF8C8C8C"/>
      </right>
      <top style="thin">
        <color rgb="FF8C8C8C"/>
      </top>
      <bottom style="medium">
        <color rgb="FF0027BC"/>
      </bottom>
    </border>
    <border>
      <left style="thin">
        <color rgb="FF8C8C8C"/>
      </left>
      <right/>
      <top style="thin">
        <color rgb="FF8C8C8C"/>
      </top>
      <bottom style="medium">
        <color rgb="FF0027BC"/>
      </bottom>
    </border>
    <border>
      <left style="medium">
        <color rgb="FF0027BC"/>
      </left>
      <right style="thin">
        <color rgb="FF8C8C8C"/>
      </right>
      <top style="medium">
        <color rgb="FF0027BC"/>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medium">
        <color rgb="FF0027BC"/>
      </top>
      <bottom style="thin">
        <color rgb="FF8C8C8C"/>
      </bottom>
    </border>
    <border>
      <left style="thin">
        <color rgb="FF8C8C8C"/>
      </left>
      <right/>
      <top style="thin">
        <color rgb="FF8C8C8C"/>
      </top>
      <bottom/>
    </border>
    <border>
      <left/>
      <right/>
      <top style="thin">
        <color rgb="FF8C8C8C"/>
      </top>
      <bottom/>
    </border>
    <border>
      <left/>
      <right style="thin">
        <color rgb="FF8C8C8C"/>
      </right>
      <top style="thin">
        <color rgb="FF8C8C8C"/>
      </top>
      <bottom/>
    </border>
    <border>
      <left style="thin">
        <color rgb="FF8C8C8C"/>
      </left>
      <right/>
      <top/>
      <bottom style="thin">
        <color rgb="FF8C8C8C"/>
      </bottom>
    </border>
    <border>
      <left/>
      <right/>
      <top/>
      <bottom style="thin">
        <color rgb="FF8C8C8C"/>
      </bottom>
    </border>
    <border>
      <left/>
      <right style="thin">
        <color rgb="FF8C8C8C"/>
      </right>
      <top/>
      <bottom style="thin">
        <color rgb="FF8C8C8C"/>
      </bottom>
    </border>
    <border>
      <left style="medium">
        <color rgb="FF0027BC"/>
      </left>
      <right/>
      <top/>
      <bottom style="medium">
        <color rgb="FF0027BC"/>
      </bottom>
    </border>
    <border>
      <left/>
      <right/>
      <top/>
      <bottom style="medium">
        <color rgb="FF0027BC"/>
      </bottom>
    </border>
    <border>
      <left/>
      <right/>
      <top style="medium">
        <color rgb="FF0027BC"/>
      </top>
      <bottom/>
    </border>
    <border>
      <left/>
      <right style="medium">
        <color rgb="FF0027BC"/>
      </right>
      <top style="medium">
        <color rgb="FF0027BC"/>
      </top>
      <bottom/>
    </border>
    <border>
      <left style="thin">
        <color rgb="FF8C8C8C"/>
      </left>
      <right style="thin">
        <color rgb="FF8C8C8C"/>
      </right>
      <top style="thin">
        <color rgb="FF8C8C8C"/>
      </top>
      <bottom style="thin">
        <color theme="0"/>
      </bottom>
    </border>
    <border>
      <left style="thin">
        <color rgb="FF8C8C8C"/>
      </left>
      <right/>
      <top style="thin">
        <color rgb="FF8C8C8C"/>
      </top>
      <bottom style="thin">
        <color theme="0"/>
      </bottom>
    </border>
    <border>
      <left/>
      <right/>
      <top style="thin">
        <color theme="0"/>
      </top>
      <bottom style="thin">
        <color theme="0"/>
      </bottom>
    </border>
    <border>
      <left style="thin">
        <color rgb="FF8C8C8C"/>
      </left>
      <right/>
      <top/>
      <bottom/>
    </border>
    <border>
      <left/>
      <right style="thin">
        <color rgb="FF8C8C8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theme="0"/>
      </left>
      <right style="thin">
        <color theme="0"/>
      </right>
      <top style="thin">
        <color theme="0"/>
      </top>
      <bottom style="thin">
        <color rgb="FF8C8C8C"/>
      </bottom>
    </border>
    <border>
      <left/>
      <right style="thin">
        <color theme="0"/>
      </right>
      <top style="thin">
        <color rgb="FF8C8C8C"/>
      </top>
      <bottom style="thin">
        <color theme="0"/>
      </bottom>
    </border>
    <border>
      <left style="thin">
        <color rgb="FF8C8C8C"/>
      </left>
      <right/>
      <top style="thin">
        <color theme="0"/>
      </top>
      <bottom style="thin">
        <color rgb="FF8C8C8C"/>
      </bottom>
    </border>
    <border>
      <left/>
      <right style="thin">
        <color theme="0"/>
      </right>
      <top style="thin">
        <color theme="0"/>
      </top>
      <bottom style="thin">
        <color rgb="FF8C8C8C"/>
      </bottom>
    </border>
    <border>
      <left/>
      <right/>
      <top style="medium">
        <color rgb="FF0027BC"/>
      </top>
      <bottom style="medium">
        <color rgb="FF0027BC"/>
      </bottom>
    </border>
    <border>
      <left style="thin">
        <color rgb="FF8C8C8C"/>
      </left>
      <right style="thin">
        <color rgb="FF8C8C8C"/>
      </right>
      <top style="thin">
        <color rgb="FF8C8C8C"/>
      </top>
      <bottom/>
    </border>
    <border>
      <left style="thin">
        <color rgb="FF8C8C8C"/>
      </left>
      <right style="medium">
        <color rgb="FF0027BC"/>
      </right>
      <top style="medium">
        <color rgb="FF0027BC"/>
      </top>
      <bottom style="thin">
        <color rgb="FF8C8C8C"/>
      </bottom>
    </border>
    <border>
      <left style="thin">
        <color rgb="FF8C8C8C"/>
      </left>
      <right style="medium">
        <color rgb="FF0027BC"/>
      </right>
      <top style="thin">
        <color rgb="FF8C8C8C"/>
      </top>
      <bottom style="thin">
        <color rgb="FF8C8C8C"/>
      </bottom>
    </border>
    <border>
      <left style="thin">
        <color rgb="FF8C8C8C"/>
      </left>
      <right style="medium">
        <color rgb="FF0027BC"/>
      </right>
      <top style="thin">
        <color rgb="FF8C8C8C"/>
      </top>
      <bottom style="medium">
        <color rgb="FF0027BC"/>
      </bottom>
    </border>
    <border>
      <left style="medium">
        <color rgb="FF0027BC"/>
      </left>
      <right style="thin">
        <color rgb="FF8C8C8C"/>
      </right>
      <top/>
      <bottom style="thin">
        <color rgb="FF8C8C8C"/>
      </bottom>
    </border>
    <border>
      <left style="thin">
        <color rgb="FF8C8C8C"/>
      </left>
      <right style="medium">
        <color rgb="FF0027BC"/>
      </right>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8C8C8C"/>
      </left>
      <right style="medium">
        <color rgb="FF0027BC"/>
      </right>
      <top style="thin">
        <color theme="0"/>
      </top>
      <bottom style="thin">
        <color theme="0"/>
      </bottom>
    </border>
    <border>
      <left style="thin">
        <color rgb="FF72C7E7"/>
      </left>
      <right style="thin">
        <color rgb="FF72C7E7"/>
      </right>
      <top style="thin">
        <color rgb="FF72C7E7"/>
      </top>
      <bottom style="thin">
        <color rgb="FF72C7E7"/>
      </bottom>
    </border>
    <border>
      <left style="thin">
        <color rgb="FF8C8C8C"/>
      </left>
      <right style="medium">
        <color rgb="FF0027BC"/>
      </right>
      <top style="thin">
        <color theme="0"/>
      </top>
      <bottom style="thin">
        <color rgb="FF8C8C8C"/>
      </bottom>
    </border>
    <border>
      <left/>
      <right/>
      <top/>
      <bottom style="thin">
        <color rgb="FF72C7E7"/>
      </bottom>
    </border>
    <border>
      <left style="thin">
        <color rgb="FF8C8C8C"/>
      </left>
      <right/>
      <top style="thin">
        <color theme="0"/>
      </top>
      <bottom style="thin">
        <color theme="0"/>
      </bottom>
    </border>
    <border>
      <left/>
      <right style="medium">
        <color rgb="FF0027BC"/>
      </right>
      <top/>
      <bottom style="medium">
        <color rgb="FF0027BC"/>
      </bottom>
    </border>
    <border>
      <left/>
      <right/>
      <top style="thin">
        <color rgb="FF72C7E7"/>
      </top>
      <bottom style="thin">
        <color rgb="FF8C8C8C"/>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rgb="FF72C7E7"/>
      </left>
      <right/>
      <top/>
      <bottom style="thin">
        <color rgb="FF72C7E7"/>
      </bottom>
    </border>
    <border>
      <left/>
      <right style="thin">
        <color rgb="FF72C7E7"/>
      </right>
      <top/>
      <bottom style="thin">
        <color rgb="FF72C7E7"/>
      </bottom>
    </border>
    <border>
      <left/>
      <right/>
      <top style="thin">
        <color theme="0"/>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60">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34" borderId="10" xfId="0" applyFill="1" applyBorder="1" applyAlignment="1">
      <alignment vertical="center" wrapText="1"/>
    </xf>
    <xf numFmtId="0" fontId="50" fillId="33" borderId="0" xfId="0" applyFont="1" applyFill="1" applyBorder="1" applyAlignment="1">
      <alignment vertical="top" wrapText="1"/>
    </xf>
    <xf numFmtId="176" fontId="0" fillId="34" borderId="10" xfId="0" applyNumberFormat="1" applyFill="1" applyBorder="1" applyAlignment="1">
      <alignment horizontal="right" vertical="center"/>
    </xf>
    <xf numFmtId="0" fontId="0" fillId="35" borderId="0" xfId="0" applyFill="1" applyAlignment="1">
      <alignment vertical="center"/>
    </xf>
    <xf numFmtId="0" fontId="0" fillId="35" borderId="0" xfId="0" applyFill="1" applyBorder="1" applyAlignment="1">
      <alignment horizontal="left" vertical="center"/>
    </xf>
    <xf numFmtId="0" fontId="0" fillId="34" borderId="11" xfId="0"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32" fillId="34" borderId="15" xfId="0" applyFont="1" applyFill="1" applyBorder="1" applyAlignment="1">
      <alignment vertical="center"/>
    </xf>
    <xf numFmtId="0" fontId="32" fillId="34" borderId="14" xfId="0" applyFont="1" applyFill="1" applyBorder="1" applyAlignment="1">
      <alignment vertical="center"/>
    </xf>
    <xf numFmtId="0" fontId="32" fillId="34" borderId="16" xfId="0" applyFont="1" applyFill="1" applyBorder="1" applyAlignment="1">
      <alignment vertical="center"/>
    </xf>
    <xf numFmtId="0" fontId="32" fillId="34" borderId="17" xfId="0" applyFont="1" applyFill="1" applyBorder="1" applyAlignment="1">
      <alignment vertical="center"/>
    </xf>
    <xf numFmtId="180" fontId="0" fillId="35" borderId="0" xfId="0" applyNumberFormat="1" applyFont="1" applyFill="1" applyBorder="1" applyAlignment="1">
      <alignment vertical="center" wrapText="1"/>
    </xf>
    <xf numFmtId="0" fontId="0" fillId="35" borderId="0" xfId="0" applyFont="1" applyFill="1" applyBorder="1" applyAlignment="1">
      <alignment horizontal="center" vertical="center"/>
    </xf>
    <xf numFmtId="180" fontId="0" fillId="30" borderId="11" xfId="0" applyNumberFormat="1" applyFont="1" applyFill="1" applyBorder="1" applyAlignment="1">
      <alignment horizontal="center" vertical="center" wrapText="1"/>
    </xf>
    <xf numFmtId="0" fontId="0" fillId="30" borderId="11" xfId="0" applyFont="1" applyFill="1" applyBorder="1" applyAlignment="1">
      <alignment vertical="center"/>
    </xf>
    <xf numFmtId="180" fontId="0" fillId="30" borderId="10" xfId="0" applyNumberFormat="1" applyFont="1" applyFill="1" applyBorder="1" applyAlignment="1">
      <alignment vertical="center" wrapText="1"/>
    </xf>
    <xf numFmtId="180" fontId="0" fillId="30" borderId="11" xfId="0" applyNumberFormat="1" applyFont="1" applyFill="1" applyBorder="1" applyAlignment="1">
      <alignment vertical="center" wrapText="1"/>
    </xf>
    <xf numFmtId="0" fontId="0" fillId="30" borderId="10" xfId="0" applyFill="1" applyBorder="1" applyAlignment="1">
      <alignment horizontal="center" vertical="center"/>
    </xf>
    <xf numFmtId="176" fontId="0" fillId="34" borderId="10" xfId="49" applyNumberFormat="1" applyFont="1" applyFill="1" applyBorder="1" applyAlignment="1">
      <alignment horizontal="right" vertical="center"/>
    </xf>
    <xf numFmtId="0" fontId="0" fillId="34" borderId="18" xfId="0" applyFill="1" applyBorder="1" applyAlignment="1">
      <alignment vertical="center"/>
    </xf>
    <xf numFmtId="181" fontId="0" fillId="34" borderId="19" xfId="0" applyNumberFormat="1" applyFill="1" applyBorder="1" applyAlignment="1">
      <alignment vertical="center"/>
    </xf>
    <xf numFmtId="181" fontId="0" fillId="34" borderId="10" xfId="0" applyNumberFormat="1" applyFill="1" applyBorder="1" applyAlignment="1">
      <alignment vertical="center"/>
    </xf>
    <xf numFmtId="181" fontId="0" fillId="34" borderId="0" xfId="49" applyNumberFormat="1" applyFont="1" applyFill="1" applyBorder="1" applyAlignment="1">
      <alignment vertical="center"/>
    </xf>
    <xf numFmtId="181" fontId="0" fillId="34" borderId="10" xfId="0" applyNumberFormat="1" applyFill="1" applyBorder="1" applyAlignment="1">
      <alignment horizontal="right" vertical="center"/>
    </xf>
    <xf numFmtId="181" fontId="0" fillId="34" borderId="10" xfId="49" applyNumberFormat="1" applyFont="1" applyFill="1" applyBorder="1" applyAlignment="1">
      <alignment horizontal="right" vertical="center"/>
    </xf>
    <xf numFmtId="0" fontId="0" fillId="35" borderId="0" xfId="0" applyFill="1" applyBorder="1" applyAlignment="1">
      <alignment horizontal="center" vertical="center"/>
    </xf>
    <xf numFmtId="0" fontId="50" fillId="35" borderId="0" xfId="0" applyFont="1" applyFill="1" applyBorder="1" applyAlignment="1">
      <alignment horizontal="left" vertical="center" wrapText="1"/>
    </xf>
    <xf numFmtId="0" fontId="0" fillId="35" borderId="0" xfId="0" applyFont="1" applyFill="1" applyBorder="1" applyAlignment="1">
      <alignment vertical="center"/>
    </xf>
    <xf numFmtId="0" fontId="51" fillId="35" borderId="0" xfId="0" applyFont="1" applyFill="1" applyBorder="1" applyAlignment="1">
      <alignment horizontal="center" vertical="center"/>
    </xf>
    <xf numFmtId="0" fontId="52" fillId="30" borderId="18" xfId="0" applyFont="1" applyFill="1" applyBorder="1" applyAlignment="1">
      <alignment horizontal="center" vertical="center"/>
    </xf>
    <xf numFmtId="0" fontId="44" fillId="30" borderId="20" xfId="0" applyFont="1" applyFill="1" applyBorder="1" applyAlignment="1">
      <alignment horizontal="center" vertical="center"/>
    </xf>
    <xf numFmtId="0" fontId="51" fillId="35" borderId="20" xfId="0" applyFont="1" applyFill="1" applyBorder="1" applyAlignment="1">
      <alignment horizontal="center" vertical="center"/>
    </xf>
    <xf numFmtId="0" fontId="0" fillId="35" borderId="0" xfId="0" applyFill="1" applyBorder="1" applyAlignment="1">
      <alignment vertical="center"/>
    </xf>
    <xf numFmtId="0" fontId="0" fillId="33" borderId="21" xfId="0" applyFill="1" applyBorder="1" applyAlignment="1" applyProtection="1">
      <alignment horizontal="center" vertical="center"/>
      <protection locked="0"/>
    </xf>
    <xf numFmtId="181" fontId="0" fillId="33" borderId="22" xfId="0" applyNumberFormat="1" applyFill="1" applyBorder="1" applyAlignment="1" applyProtection="1">
      <alignment vertical="center"/>
      <protection locked="0"/>
    </xf>
    <xf numFmtId="181" fontId="0" fillId="33" borderId="23" xfId="0" applyNumberFormat="1" applyFill="1" applyBorder="1" applyAlignment="1" applyProtection="1">
      <alignment vertical="center"/>
      <protection locked="0"/>
    </xf>
    <xf numFmtId="181" fontId="0" fillId="33" borderId="24" xfId="0" applyNumberFormat="1" applyFill="1" applyBorder="1" applyAlignment="1" applyProtection="1">
      <alignment vertical="center"/>
      <protection locked="0"/>
    </xf>
    <xf numFmtId="181" fontId="0" fillId="0" borderId="22" xfId="0" applyNumberFormat="1" applyFill="1" applyBorder="1" applyAlignment="1" applyProtection="1">
      <alignment vertical="center"/>
      <protection locked="0"/>
    </xf>
    <xf numFmtId="181" fontId="0" fillId="0" borderId="25" xfId="0" applyNumberFormat="1" applyFill="1" applyBorder="1" applyAlignment="1" applyProtection="1">
      <alignment vertical="center"/>
      <protection locked="0"/>
    </xf>
    <xf numFmtId="181" fontId="0" fillId="0" borderId="23" xfId="0" applyNumberFormat="1" applyFill="1" applyBorder="1" applyAlignment="1" applyProtection="1">
      <alignment vertical="center"/>
      <protection locked="0"/>
    </xf>
    <xf numFmtId="181" fontId="0" fillId="0" borderId="24" xfId="0" applyNumberFormat="1" applyFill="1" applyBorder="1" applyAlignment="1" applyProtection="1">
      <alignment vertical="center"/>
      <protection locked="0"/>
    </xf>
    <xf numFmtId="181" fontId="0" fillId="0" borderId="26" xfId="0" applyNumberFormat="1" applyFill="1" applyBorder="1" applyAlignment="1" applyProtection="1">
      <alignment vertical="center"/>
      <protection locked="0"/>
    </xf>
    <xf numFmtId="181" fontId="0" fillId="0" borderId="27" xfId="0" applyNumberFormat="1" applyFill="1" applyBorder="1" applyAlignment="1" applyProtection="1">
      <alignment vertical="center"/>
      <protection locked="0"/>
    </xf>
    <xf numFmtId="181" fontId="0" fillId="0" borderId="27" xfId="49" applyNumberFormat="1" applyFont="1" applyFill="1" applyBorder="1" applyAlignment="1" applyProtection="1">
      <alignment vertical="center"/>
      <protection locked="0"/>
    </xf>
    <xf numFmtId="180" fontId="0" fillId="0" borderId="27" xfId="0" applyNumberFormat="1" applyFont="1" applyFill="1" applyBorder="1" applyAlignment="1" applyProtection="1">
      <alignment vertical="center" wrapText="1"/>
      <protection locked="0"/>
    </xf>
    <xf numFmtId="0" fontId="0" fillId="34" borderId="10" xfId="0" applyFill="1" applyBorder="1" applyAlignment="1">
      <alignment vertical="center"/>
    </xf>
    <xf numFmtId="0" fontId="0" fillId="34" borderId="10" xfId="0" applyFill="1" applyBorder="1" applyAlignment="1">
      <alignment horizontal="center" vertical="center"/>
    </xf>
    <xf numFmtId="0" fontId="0" fillId="0" borderId="28" xfId="0" applyBorder="1" applyAlignment="1">
      <alignment vertical="center" wrapText="1"/>
    </xf>
    <xf numFmtId="0" fontId="0" fillId="0" borderId="28" xfId="0" applyBorder="1" applyAlignment="1">
      <alignment vertical="center"/>
    </xf>
    <xf numFmtId="0" fontId="0" fillId="0" borderId="28" xfId="0" applyBorder="1" applyAlignment="1">
      <alignment horizontal="center" vertical="center"/>
    </xf>
    <xf numFmtId="14" fontId="0" fillId="0" borderId="28" xfId="0" applyNumberFormat="1" applyBorder="1" applyAlignment="1">
      <alignment vertical="center"/>
    </xf>
    <xf numFmtId="0" fontId="32" fillId="34" borderId="29" xfId="0" applyFont="1" applyFill="1" applyBorder="1" applyAlignment="1">
      <alignment horizontal="center" vertical="center"/>
    </xf>
    <xf numFmtId="0" fontId="32" fillId="34" borderId="30" xfId="0" applyFont="1" applyFill="1" applyBorder="1" applyAlignment="1">
      <alignment horizontal="center" vertical="center"/>
    </xf>
    <xf numFmtId="0" fontId="32" fillId="34" borderId="31" xfId="0" applyFont="1" applyFill="1" applyBorder="1" applyAlignment="1">
      <alignment horizontal="center" vertical="center"/>
    </xf>
    <xf numFmtId="0" fontId="0" fillId="0" borderId="0" xfId="0" applyAlignment="1" applyProtection="1">
      <alignment vertical="center"/>
      <protection locked="0"/>
    </xf>
    <xf numFmtId="0" fontId="34" fillId="34" borderId="32" xfId="0" applyFont="1" applyFill="1" applyBorder="1" applyAlignment="1">
      <alignment horizontal="center" vertical="center" wrapText="1"/>
    </xf>
    <xf numFmtId="0" fontId="34" fillId="34" borderId="15" xfId="0" applyFont="1" applyFill="1" applyBorder="1" applyAlignment="1">
      <alignment horizontal="center" vertical="center"/>
    </xf>
    <xf numFmtId="177" fontId="53" fillId="0" borderId="20" xfId="0" applyNumberFormat="1" applyFont="1" applyBorder="1" applyAlignment="1">
      <alignment horizontal="center" vertical="center"/>
    </xf>
    <xf numFmtId="0" fontId="0" fillId="30" borderId="11" xfId="0" applyFont="1" applyFill="1" applyBorder="1" applyAlignment="1">
      <alignment horizontal="center" vertical="center"/>
    </xf>
    <xf numFmtId="180" fontId="0" fillId="30" borderId="11" xfId="0" applyNumberFormat="1" applyFill="1" applyBorder="1" applyAlignment="1">
      <alignment horizontal="right" vertical="center"/>
    </xf>
    <xf numFmtId="38" fontId="0" fillId="30" borderId="11" xfId="49" applyFont="1" applyFill="1" applyBorder="1" applyAlignment="1">
      <alignment horizontal="center" vertical="center" wrapText="1"/>
    </xf>
    <xf numFmtId="38" fontId="0" fillId="30" borderId="33" xfId="49" applyFont="1" applyFill="1" applyBorder="1" applyAlignment="1">
      <alignment horizontal="center" vertical="center" wrapText="1"/>
    </xf>
    <xf numFmtId="0" fontId="32" fillId="34" borderId="34" xfId="0" applyFont="1" applyFill="1" applyBorder="1" applyAlignment="1">
      <alignment horizontal="left" vertical="center"/>
    </xf>
    <xf numFmtId="0" fontId="32" fillId="34" borderId="35" xfId="0" applyFont="1" applyFill="1" applyBorder="1" applyAlignment="1">
      <alignment horizontal="left" vertical="center"/>
    </xf>
    <xf numFmtId="38" fontId="0" fillId="30" borderId="11" xfId="49" applyFont="1" applyFill="1" applyBorder="1" applyAlignment="1">
      <alignment horizontal="left" vertical="center"/>
    </xf>
    <xf numFmtId="38" fontId="0" fillId="30" borderId="33" xfId="49" applyFont="1" applyFill="1" applyBorder="1" applyAlignment="1">
      <alignment horizontal="left" vertical="center"/>
    </xf>
    <xf numFmtId="0" fontId="32" fillId="34" borderId="36" xfId="0" applyFont="1" applyFill="1" applyBorder="1" applyAlignment="1">
      <alignment horizontal="center" vertical="center" wrapText="1"/>
    </xf>
    <xf numFmtId="0" fontId="32" fillId="34" borderId="37" xfId="0" applyFont="1" applyFill="1" applyBorder="1" applyAlignment="1">
      <alignment horizontal="center" vertical="center"/>
    </xf>
    <xf numFmtId="0" fontId="32" fillId="34" borderId="17" xfId="0" applyFont="1" applyFill="1" applyBorder="1" applyAlignment="1">
      <alignment horizontal="center" vertical="center"/>
    </xf>
    <xf numFmtId="0" fontId="32" fillId="34" borderId="38" xfId="0" applyFont="1" applyFill="1" applyBorder="1" applyAlignment="1">
      <alignment horizontal="center" vertical="center"/>
    </xf>
    <xf numFmtId="38" fontId="0" fillId="0" borderId="39" xfId="49" applyFont="1" applyFill="1" applyBorder="1" applyAlignment="1" applyProtection="1">
      <alignment horizontal="left" vertical="center"/>
      <protection locked="0"/>
    </xf>
    <xf numFmtId="38" fontId="0" fillId="0" borderId="11" xfId="49" applyFont="1" applyFill="1" applyBorder="1" applyAlignment="1" applyProtection="1">
      <alignment horizontal="left" vertical="center"/>
      <protection locked="0"/>
    </xf>
    <xf numFmtId="38" fontId="0" fillId="0" borderId="33" xfId="49" applyFont="1" applyFill="1" applyBorder="1" applyAlignment="1" applyProtection="1">
      <alignment horizontal="left" vertical="center"/>
      <protection locked="0"/>
    </xf>
    <xf numFmtId="38" fontId="0" fillId="0" borderId="40" xfId="49" applyFont="1" applyFill="1" applyBorder="1" applyAlignment="1" applyProtection="1">
      <alignment horizontal="left" vertical="center"/>
      <protection locked="0"/>
    </xf>
    <xf numFmtId="38" fontId="0" fillId="0" borderId="41" xfId="49" applyFont="1" applyFill="1" applyBorder="1" applyAlignment="1" applyProtection="1">
      <alignment horizontal="left" vertical="center"/>
      <protection locked="0"/>
    </xf>
    <xf numFmtId="38" fontId="0" fillId="0" borderId="42" xfId="49" applyFont="1" applyFill="1" applyBorder="1" applyAlignment="1" applyProtection="1">
      <alignment horizontal="left" vertical="center"/>
      <protection locked="0"/>
    </xf>
    <xf numFmtId="38" fontId="0" fillId="30" borderId="10" xfId="49" applyFont="1" applyFill="1" applyBorder="1" applyAlignment="1">
      <alignment horizontal="left" vertical="center"/>
    </xf>
    <xf numFmtId="38" fontId="0" fillId="0" borderId="43" xfId="49" applyFont="1" applyFill="1" applyBorder="1" applyAlignment="1" applyProtection="1">
      <alignment horizontal="left" vertical="center"/>
      <protection locked="0"/>
    </xf>
    <xf numFmtId="38" fontId="0" fillId="0" borderId="44" xfId="49" applyFont="1" applyFill="1" applyBorder="1" applyAlignment="1" applyProtection="1">
      <alignment horizontal="left" vertical="center"/>
      <protection locked="0"/>
    </xf>
    <xf numFmtId="38" fontId="0" fillId="0" borderId="45" xfId="49" applyFont="1" applyFill="1" applyBorder="1" applyAlignment="1" applyProtection="1">
      <alignment horizontal="left" vertical="center"/>
      <protection locked="0"/>
    </xf>
    <xf numFmtId="0" fontId="0" fillId="30" borderId="33" xfId="0" applyFill="1" applyBorder="1" applyAlignment="1">
      <alignment horizontal="left" vertical="center" wrapText="1"/>
    </xf>
    <xf numFmtId="0" fontId="0" fillId="30" borderId="20" xfId="0" applyFill="1" applyBorder="1" applyAlignment="1">
      <alignment horizontal="left" vertical="center" wrapText="1"/>
    </xf>
    <xf numFmtId="0" fontId="32" fillId="36" borderId="0"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33" borderId="52" xfId="0" applyFill="1" applyBorder="1" applyAlignment="1" applyProtection="1">
      <alignment horizontal="left" vertical="center"/>
      <protection locked="0"/>
    </xf>
    <xf numFmtId="0" fontId="0" fillId="33" borderId="53" xfId="0" applyFill="1" applyBorder="1" applyAlignment="1" applyProtection="1">
      <alignment horizontal="left" vertical="center"/>
      <protection locked="0"/>
    </xf>
    <xf numFmtId="0" fontId="0" fillId="37" borderId="54" xfId="0" applyFill="1" applyBorder="1" applyAlignment="1" applyProtection="1">
      <alignment horizontal="center" vertical="center"/>
      <protection locked="0"/>
    </xf>
    <xf numFmtId="0" fontId="0" fillId="37" borderId="55" xfId="0" applyFill="1" applyBorder="1" applyAlignment="1" applyProtection="1">
      <alignment horizontal="center" vertical="center"/>
      <protection locked="0"/>
    </xf>
    <xf numFmtId="0" fontId="32" fillId="34" borderId="15" xfId="0" applyFont="1" applyFill="1" applyBorder="1" applyAlignment="1">
      <alignment horizontal="center" vertical="center"/>
    </xf>
    <xf numFmtId="0" fontId="32" fillId="34" borderId="56" xfId="0" applyFont="1" applyFill="1" applyBorder="1" applyAlignment="1">
      <alignment horizontal="center" vertical="center"/>
    </xf>
    <xf numFmtId="0" fontId="32" fillId="34" borderId="57" xfId="0" applyFont="1" applyFill="1" applyBorder="1" applyAlignment="1">
      <alignment horizontal="center" vertical="center"/>
    </xf>
    <xf numFmtId="0" fontId="0" fillId="30" borderId="18" xfId="0" applyFont="1" applyFill="1" applyBorder="1" applyAlignment="1">
      <alignment horizontal="center" vertical="center"/>
    </xf>
    <xf numFmtId="0" fontId="34" fillId="34" borderId="58" xfId="0" applyFont="1" applyFill="1" applyBorder="1" applyAlignment="1">
      <alignment horizontal="center" vertical="center" wrapText="1"/>
    </xf>
    <xf numFmtId="0" fontId="34" fillId="34" borderId="13" xfId="0" applyFont="1" applyFill="1" applyBorder="1" applyAlignment="1">
      <alignment horizontal="center" vertical="center"/>
    </xf>
    <xf numFmtId="0" fontId="0" fillId="30" borderId="18" xfId="0" applyFill="1" applyBorder="1" applyAlignment="1">
      <alignment horizontal="left" vertical="center"/>
    </xf>
    <xf numFmtId="0" fontId="0" fillId="30" borderId="11" xfId="0" applyFill="1" applyBorder="1" applyAlignment="1">
      <alignment horizontal="left" vertical="center"/>
    </xf>
    <xf numFmtId="180" fontId="0" fillId="30" borderId="10" xfId="0" applyNumberFormat="1" applyFill="1" applyBorder="1" applyAlignment="1">
      <alignment horizontal="right" vertical="center"/>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37" borderId="49" xfId="0" applyFill="1" applyBorder="1" applyAlignment="1">
      <alignment horizontal="center" vertical="center" wrapText="1"/>
    </xf>
    <xf numFmtId="0" fontId="0" fillId="37" borderId="50" xfId="0" applyFill="1" applyBorder="1" applyAlignment="1">
      <alignment horizontal="center" vertical="center" wrapText="1"/>
    </xf>
    <xf numFmtId="0" fontId="0" fillId="0" borderId="59"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177" fontId="0" fillId="33" borderId="61" xfId="0" applyNumberFormat="1" applyFill="1" applyBorder="1" applyAlignment="1" applyProtection="1">
      <alignment horizontal="center" vertical="center"/>
      <protection locked="0"/>
    </xf>
    <xf numFmtId="177" fontId="0" fillId="33" borderId="62" xfId="0" applyNumberFormat="1" applyFill="1" applyBorder="1" applyAlignment="1" applyProtection="1">
      <alignment horizontal="center" vertical="center"/>
      <protection locked="0"/>
    </xf>
    <xf numFmtId="0" fontId="32" fillId="34" borderId="63" xfId="0" applyFont="1" applyFill="1" applyBorder="1" applyAlignment="1">
      <alignment horizontal="left" vertical="center" wrapText="1"/>
    </xf>
    <xf numFmtId="0" fontId="32" fillId="34" borderId="64" xfId="0" applyFont="1" applyFill="1" applyBorder="1" applyAlignment="1">
      <alignment horizontal="left" vertical="center" wrapText="1"/>
    </xf>
    <xf numFmtId="0" fontId="32" fillId="34" borderId="38" xfId="0" applyFont="1" applyFill="1" applyBorder="1" applyAlignment="1">
      <alignment horizontal="left" vertical="center" wrapText="1"/>
    </xf>
    <xf numFmtId="0" fontId="32" fillId="34" borderId="65" xfId="0" applyFont="1" applyFill="1" applyBorder="1" applyAlignment="1">
      <alignment horizontal="left" vertical="center" wrapText="1"/>
    </xf>
    <xf numFmtId="0" fontId="32" fillId="34" borderId="57" xfId="0" applyFont="1" applyFill="1" applyBorder="1" applyAlignment="1">
      <alignment horizontal="left" vertical="center" wrapText="1"/>
    </xf>
    <xf numFmtId="0" fontId="32" fillId="34" borderId="66" xfId="0" applyFont="1" applyFill="1" applyBorder="1" applyAlignment="1">
      <alignment horizontal="left" vertical="center" wrapText="1"/>
    </xf>
    <xf numFmtId="0" fontId="32" fillId="34" borderId="67" xfId="0" applyFont="1" applyFill="1" applyBorder="1" applyAlignment="1">
      <alignment horizontal="left" vertical="center" wrapText="1"/>
    </xf>
    <xf numFmtId="0" fontId="32" fillId="34" borderId="68" xfId="0" applyFont="1" applyFill="1" applyBorder="1" applyAlignment="1">
      <alignment horizontal="left" vertical="center" wrapText="1"/>
    </xf>
    <xf numFmtId="38" fontId="0" fillId="30" borderId="49" xfId="49" applyFont="1" applyFill="1" applyBorder="1" applyAlignment="1">
      <alignment horizontal="left" vertical="center"/>
    </xf>
    <xf numFmtId="183" fontId="0" fillId="0" borderId="61" xfId="0" applyNumberFormat="1" applyBorder="1" applyAlignment="1" applyProtection="1">
      <alignment horizontal="center" vertical="center"/>
      <protection locked="0"/>
    </xf>
    <xf numFmtId="183" fontId="0" fillId="0" borderId="69" xfId="0" applyNumberFormat="1" applyBorder="1" applyAlignment="1" applyProtection="1">
      <alignment horizontal="center" vertical="center"/>
      <protection locked="0"/>
    </xf>
    <xf numFmtId="183" fontId="0" fillId="0" borderId="62" xfId="0" applyNumberFormat="1" applyBorder="1" applyAlignment="1" applyProtection="1">
      <alignment horizontal="center" vertical="center"/>
      <protection locked="0"/>
    </xf>
    <xf numFmtId="176" fontId="0" fillId="30" borderId="11" xfId="49" applyNumberFormat="1" applyFont="1" applyFill="1" applyBorder="1" applyAlignment="1">
      <alignment horizontal="right" vertical="center"/>
    </xf>
    <xf numFmtId="180" fontId="0" fillId="30" borderId="33" xfId="0" applyNumberFormat="1" applyFill="1" applyBorder="1" applyAlignment="1">
      <alignment horizontal="right" vertical="center"/>
    </xf>
    <xf numFmtId="180" fontId="0" fillId="30" borderId="18" xfId="0" applyNumberFormat="1" applyFill="1" applyBorder="1" applyAlignment="1">
      <alignment horizontal="right" vertical="center"/>
    </xf>
    <xf numFmtId="38" fontId="0" fillId="30" borderId="70" xfId="49" applyFont="1" applyFill="1" applyBorder="1" applyAlignment="1">
      <alignment horizontal="left" vertical="center"/>
    </xf>
    <xf numFmtId="38" fontId="0" fillId="30" borderId="46" xfId="49" applyFont="1" applyFill="1" applyBorder="1" applyAlignment="1">
      <alignment horizontal="left" vertical="center"/>
    </xf>
    <xf numFmtId="0" fontId="0" fillId="30" borderId="48" xfId="0" applyFill="1" applyBorder="1" applyAlignment="1">
      <alignment horizontal="left" vertical="center"/>
    </xf>
    <xf numFmtId="0" fontId="0" fillId="30" borderId="70" xfId="0" applyFill="1" applyBorder="1" applyAlignment="1">
      <alignment horizontal="left" vertical="center"/>
    </xf>
    <xf numFmtId="0" fontId="0" fillId="0" borderId="43" xfId="0" applyFill="1" applyBorder="1" applyAlignment="1" applyProtection="1">
      <alignment horizontal="left" vertical="center"/>
      <protection locked="0"/>
    </xf>
    <xf numFmtId="0" fontId="0" fillId="0" borderId="71" xfId="0" applyFill="1" applyBorder="1" applyAlignment="1" applyProtection="1">
      <alignment horizontal="left" vertical="center"/>
      <protection locked="0"/>
    </xf>
    <xf numFmtId="0" fontId="0" fillId="30" borderId="46" xfId="0" applyFill="1" applyBorder="1" applyAlignment="1">
      <alignment horizontal="left" vertical="center"/>
    </xf>
    <xf numFmtId="0" fontId="0" fillId="30" borderId="33" xfId="0" applyFill="1" applyBorder="1" applyAlignment="1">
      <alignment horizontal="left" vertical="center"/>
    </xf>
    <xf numFmtId="0" fontId="32" fillId="36" borderId="0" xfId="0" applyFont="1" applyFill="1" applyAlignment="1">
      <alignment horizontal="center" vertical="center"/>
    </xf>
    <xf numFmtId="0" fontId="0" fillId="35" borderId="47" xfId="0" applyFill="1" applyBorder="1" applyAlignment="1">
      <alignment horizontal="center" vertical="center" wrapText="1"/>
    </xf>
    <xf numFmtId="0" fontId="0" fillId="35" borderId="0" xfId="0" applyFill="1" applyBorder="1" applyAlignment="1">
      <alignment horizontal="left" vertical="center"/>
    </xf>
    <xf numFmtId="181" fontId="0" fillId="0" borderId="39" xfId="49" applyNumberFormat="1" applyFont="1" applyFill="1" applyBorder="1" applyAlignment="1" applyProtection="1">
      <alignment horizontal="right" vertical="center"/>
      <protection locked="0"/>
    </xf>
    <xf numFmtId="181" fontId="0" fillId="0" borderId="72" xfId="49" applyNumberFormat="1" applyFont="1" applyFill="1" applyBorder="1" applyAlignment="1" applyProtection="1">
      <alignment horizontal="right" vertical="center"/>
      <protection locked="0"/>
    </xf>
    <xf numFmtId="181" fontId="0" fillId="0" borderId="40" xfId="49" applyNumberFormat="1" applyFont="1" applyFill="1" applyBorder="1" applyAlignment="1" applyProtection="1">
      <alignment horizontal="right" vertical="center"/>
      <protection locked="0"/>
    </xf>
    <xf numFmtId="181" fontId="0" fillId="0" borderId="73" xfId="49" applyNumberFormat="1" applyFont="1" applyFill="1" applyBorder="1" applyAlignment="1" applyProtection="1">
      <alignment horizontal="right" vertical="center"/>
      <protection locked="0"/>
    </xf>
    <xf numFmtId="181" fontId="0" fillId="0" borderId="74" xfId="49" applyNumberFormat="1" applyFont="1" applyFill="1" applyBorder="1" applyAlignment="1" applyProtection="1">
      <alignment horizontal="right" vertical="center"/>
      <protection locked="0"/>
    </xf>
    <xf numFmtId="181" fontId="0" fillId="0" borderId="75" xfId="49" applyNumberFormat="1" applyFont="1" applyFill="1" applyBorder="1" applyAlignment="1" applyProtection="1">
      <alignment horizontal="right" vertical="center"/>
      <protection locked="0"/>
    </xf>
    <xf numFmtId="0" fontId="0" fillId="0" borderId="40" xfId="0" applyFill="1" applyBorder="1" applyAlignment="1" applyProtection="1">
      <alignment horizontal="left" vertical="center"/>
      <protection locked="0"/>
    </xf>
    <xf numFmtId="0" fontId="0" fillId="0" borderId="73" xfId="0" applyFill="1" applyBorder="1" applyAlignment="1" applyProtection="1">
      <alignment horizontal="left" vertical="center"/>
      <protection locked="0"/>
    </xf>
    <xf numFmtId="0" fontId="50" fillId="30" borderId="76" xfId="0" applyFont="1" applyFill="1" applyBorder="1" applyAlignment="1">
      <alignment horizontal="left" vertical="top" wrapText="1"/>
    </xf>
    <xf numFmtId="0" fontId="50" fillId="30" borderId="77" xfId="0" applyFont="1" applyFill="1" applyBorder="1" applyAlignment="1">
      <alignment horizontal="left" vertical="top" wrapText="1"/>
    </xf>
    <xf numFmtId="0" fontId="50" fillId="30" borderId="78" xfId="0" applyFont="1" applyFill="1" applyBorder="1" applyAlignment="1">
      <alignment horizontal="left" vertical="top" wrapText="1"/>
    </xf>
    <xf numFmtId="0" fontId="0" fillId="34" borderId="10" xfId="0" applyFill="1" applyBorder="1" applyAlignment="1">
      <alignment horizontal="left" vertical="center"/>
    </xf>
    <xf numFmtId="0" fontId="50" fillId="30" borderId="79" xfId="0" applyFont="1" applyFill="1" applyBorder="1" applyAlignment="1">
      <alignment horizontal="left" vertical="center" wrapText="1"/>
    </xf>
    <xf numFmtId="0" fontId="50" fillId="30" borderId="80" xfId="0" applyFont="1" applyFill="1" applyBorder="1" applyAlignment="1">
      <alignment horizontal="left" vertical="center" wrapText="1"/>
    </xf>
    <xf numFmtId="0" fontId="50" fillId="30" borderId="81" xfId="0" applyFont="1" applyFill="1" applyBorder="1" applyAlignment="1">
      <alignment horizontal="left" vertical="center" wrapText="1"/>
    </xf>
    <xf numFmtId="0" fontId="50" fillId="30" borderId="82" xfId="0" applyFont="1" applyFill="1" applyBorder="1" applyAlignment="1">
      <alignment horizontal="left" vertical="center" wrapText="1"/>
    </xf>
    <xf numFmtId="0" fontId="50" fillId="30" borderId="0" xfId="0" applyFont="1" applyFill="1" applyBorder="1" applyAlignment="1">
      <alignment horizontal="left" vertical="center" wrapText="1"/>
    </xf>
    <xf numFmtId="0" fontId="50" fillId="30" borderId="83" xfId="0" applyFont="1" applyFill="1" applyBorder="1" applyAlignment="1">
      <alignment horizontal="left" vertical="center" wrapText="1"/>
    </xf>
    <xf numFmtId="0" fontId="0" fillId="35" borderId="0" xfId="0" applyFill="1" applyAlignment="1">
      <alignment horizontal="center" vertical="center"/>
    </xf>
    <xf numFmtId="38" fontId="0" fillId="30" borderId="10" xfId="49" applyFont="1" applyFill="1" applyBorder="1" applyAlignment="1">
      <alignment horizontal="center" vertical="center" wrapText="1"/>
    </xf>
    <xf numFmtId="0" fontId="32" fillId="34" borderId="34" xfId="0" applyFont="1" applyFill="1" applyBorder="1" applyAlignment="1">
      <alignment horizontal="center" vertical="center"/>
    </xf>
    <xf numFmtId="0" fontId="32" fillId="34" borderId="84" xfId="0" applyFont="1" applyFill="1" applyBorder="1" applyAlignment="1">
      <alignment horizontal="center" vertical="center"/>
    </xf>
    <xf numFmtId="0" fontId="50" fillId="30" borderId="85" xfId="0" applyFont="1" applyFill="1" applyBorder="1" applyAlignment="1">
      <alignment horizontal="left" vertical="center" wrapText="1"/>
    </xf>
    <xf numFmtId="0" fontId="32" fillId="34" borderId="35" xfId="0" applyFont="1" applyFill="1" applyBorder="1" applyAlignment="1">
      <alignment horizontal="center" vertical="center"/>
    </xf>
    <xf numFmtId="0" fontId="32" fillId="34" borderId="86" xfId="0" applyFont="1" applyFill="1" applyBorder="1" applyAlignment="1">
      <alignment horizontal="center" vertical="center"/>
    </xf>
    <xf numFmtId="176" fontId="0" fillId="30" borderId="10" xfId="49" applyNumberFormat="1" applyFont="1" applyFill="1" applyBorder="1" applyAlignment="1">
      <alignment horizontal="right" vertical="center"/>
    </xf>
    <xf numFmtId="0" fontId="0" fillId="35" borderId="87" xfId="0" applyFill="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35" borderId="59" xfId="0" applyFill="1" applyBorder="1" applyAlignment="1">
      <alignment horizontal="center" vertical="center"/>
    </xf>
    <xf numFmtId="0" fontId="0" fillId="35" borderId="0" xfId="0" applyFill="1" applyBorder="1" applyAlignment="1">
      <alignment horizontal="center" vertical="center"/>
    </xf>
    <xf numFmtId="0" fontId="32" fillId="34" borderId="56" xfId="0" applyFont="1" applyFill="1" applyBorder="1" applyAlignment="1">
      <alignment horizontal="center" vertical="center" wrapText="1"/>
    </xf>
    <xf numFmtId="0" fontId="32" fillId="34" borderId="57" xfId="0" applyFont="1" applyFill="1" applyBorder="1" applyAlignment="1">
      <alignment horizontal="center" vertical="center" wrapText="1"/>
    </xf>
    <xf numFmtId="0" fontId="32" fillId="34" borderId="34" xfId="0" applyFont="1" applyFill="1" applyBorder="1" applyAlignment="1">
      <alignment horizontal="center" vertical="center" wrapText="1"/>
    </xf>
    <xf numFmtId="0" fontId="32" fillId="34" borderId="88" xfId="0"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32" fillId="34" borderId="67"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34" borderId="33" xfId="0" applyFont="1" applyFill="1" applyBorder="1" applyAlignment="1">
      <alignment horizontal="center" vertical="center"/>
    </xf>
    <xf numFmtId="0" fontId="0" fillId="33" borderId="89" xfId="0" applyFill="1" applyBorder="1" applyAlignment="1" applyProtection="1">
      <alignment horizontal="left" vertical="center"/>
      <protection locked="0"/>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33" borderId="54" xfId="0" applyFill="1" applyBorder="1" applyAlignment="1" applyProtection="1">
      <alignment horizontal="left" vertical="center"/>
      <protection locked="0"/>
    </xf>
    <xf numFmtId="0" fontId="0" fillId="35" borderId="90" xfId="0" applyFill="1" applyBorder="1" applyAlignment="1">
      <alignment horizontal="center" vertical="center"/>
    </xf>
    <xf numFmtId="0" fontId="0" fillId="35" borderId="80" xfId="0" applyFill="1" applyBorder="1" applyAlignment="1">
      <alignment horizontal="center" vertical="center"/>
    </xf>
    <xf numFmtId="0" fontId="32" fillId="34" borderId="48" xfId="0" applyFont="1" applyFill="1" applyBorder="1" applyAlignment="1">
      <alignment horizontal="center" vertical="center"/>
    </xf>
    <xf numFmtId="0" fontId="32" fillId="34" borderId="70" xfId="0" applyFont="1" applyFill="1" applyBorder="1" applyAlignment="1">
      <alignment horizontal="center" vertical="center"/>
    </xf>
    <xf numFmtId="0" fontId="32" fillId="34" borderId="64" xfId="0" applyFont="1" applyFill="1" applyBorder="1" applyAlignment="1">
      <alignment horizontal="center" vertical="center" wrapText="1"/>
    </xf>
    <xf numFmtId="0" fontId="32" fillId="34" borderId="91" xfId="0" applyFont="1" applyFill="1" applyBorder="1" applyAlignment="1">
      <alignment horizontal="center" vertical="center" wrapText="1"/>
    </xf>
    <xf numFmtId="0" fontId="32" fillId="34" borderId="92" xfId="0" applyFont="1" applyFill="1" applyBorder="1" applyAlignment="1">
      <alignment horizontal="center" vertical="center" wrapText="1"/>
    </xf>
    <xf numFmtId="0" fontId="32" fillId="34" borderId="65" xfId="0" applyFont="1" applyFill="1" applyBorder="1" applyAlignment="1">
      <alignment horizontal="center" vertical="center" wrapText="1"/>
    </xf>
    <xf numFmtId="0" fontId="0" fillId="30" borderId="51" xfId="0" applyFill="1" applyBorder="1" applyAlignment="1">
      <alignment horizontal="left" vertical="center"/>
    </xf>
    <xf numFmtId="0" fontId="0" fillId="30" borderId="10" xfId="0" applyFill="1" applyBorder="1" applyAlignment="1">
      <alignment horizontal="left" vertical="center"/>
    </xf>
    <xf numFmtId="0" fontId="0" fillId="0" borderId="39" xfId="0" applyFill="1" applyBorder="1" applyAlignment="1" applyProtection="1">
      <alignment horizontal="left" vertical="center"/>
      <protection locked="0"/>
    </xf>
    <xf numFmtId="0" fontId="0" fillId="0" borderId="72" xfId="0" applyFill="1" applyBorder="1" applyAlignment="1" applyProtection="1">
      <alignment horizontal="left" vertical="center"/>
      <protection locked="0"/>
    </xf>
    <xf numFmtId="181" fontId="0" fillId="34" borderId="19" xfId="49" applyNumberFormat="1" applyFont="1" applyFill="1" applyBorder="1" applyAlignment="1">
      <alignment horizontal="right" vertical="center"/>
    </xf>
    <xf numFmtId="181" fontId="0" fillId="0" borderId="43" xfId="49" applyNumberFormat="1" applyFont="1" applyFill="1" applyBorder="1" applyAlignment="1" applyProtection="1">
      <alignment horizontal="right" vertical="center"/>
      <protection locked="0"/>
    </xf>
    <xf numFmtId="181" fontId="0" fillId="0" borderId="71" xfId="49" applyNumberFormat="1" applyFont="1" applyFill="1" applyBorder="1" applyAlignment="1" applyProtection="1">
      <alignment horizontal="right" vertical="center"/>
      <protection locked="0"/>
    </xf>
    <xf numFmtId="181" fontId="0" fillId="30" borderId="10" xfId="49" applyNumberFormat="1" applyFont="1" applyFill="1" applyBorder="1" applyAlignment="1">
      <alignment horizontal="right" vertical="center"/>
    </xf>
    <xf numFmtId="0" fontId="0" fillId="30" borderId="18" xfId="0" applyFont="1" applyFill="1" applyBorder="1" applyAlignment="1">
      <alignment horizontal="left" vertical="center"/>
    </xf>
    <xf numFmtId="181" fontId="0" fillId="0" borderId="61" xfId="49" applyNumberFormat="1" applyFont="1" applyFill="1" applyBorder="1" applyAlignment="1" applyProtection="1">
      <alignment horizontal="right" vertical="center"/>
      <protection locked="0"/>
    </xf>
    <xf numFmtId="181" fontId="0" fillId="0" borderId="62" xfId="49" applyNumberFormat="1" applyFont="1" applyFill="1" applyBorder="1" applyAlignment="1" applyProtection="1">
      <alignment horizontal="right" vertical="center"/>
      <protection locked="0"/>
    </xf>
    <xf numFmtId="176" fontId="54" fillId="30" borderId="11" xfId="49" applyNumberFormat="1" applyFont="1" applyFill="1" applyBorder="1" applyAlignment="1">
      <alignment horizontal="right" vertical="center"/>
    </xf>
    <xf numFmtId="0" fontId="0" fillId="30" borderId="11" xfId="0" applyFill="1" applyBorder="1" applyAlignment="1">
      <alignment horizontal="left" vertical="center" wrapText="1"/>
    </xf>
    <xf numFmtId="0" fontId="0" fillId="30" borderId="11" xfId="0" applyFill="1" applyBorder="1" applyAlignment="1">
      <alignment horizontal="center" vertical="center" wrapText="1"/>
    </xf>
    <xf numFmtId="0" fontId="0" fillId="30" borderId="11" xfId="0" applyFill="1" applyBorder="1" applyAlignment="1">
      <alignment horizontal="center" vertical="center"/>
    </xf>
    <xf numFmtId="0" fontId="0" fillId="34" borderId="11" xfId="0" applyFill="1" applyBorder="1" applyAlignment="1">
      <alignment horizontal="left" vertical="center"/>
    </xf>
    <xf numFmtId="0" fontId="34" fillId="34" borderId="67" xfId="0" applyFont="1" applyFill="1" applyBorder="1" applyAlignment="1">
      <alignment horizontal="center" vertical="center" wrapText="1"/>
    </xf>
    <xf numFmtId="0" fontId="34" fillId="34" borderId="14" xfId="0" applyFont="1" applyFill="1" applyBorder="1" applyAlignment="1">
      <alignment horizontal="center" vertical="center"/>
    </xf>
    <xf numFmtId="178" fontId="53" fillId="0" borderId="20" xfId="0" applyNumberFormat="1" applyFont="1" applyBorder="1" applyAlignment="1">
      <alignment horizontal="center" vertical="center"/>
    </xf>
    <xf numFmtId="0" fontId="51" fillId="35" borderId="59" xfId="0" applyFont="1" applyFill="1" applyBorder="1" applyAlignment="1">
      <alignment horizontal="center" vertical="center"/>
    </xf>
    <xf numFmtId="0" fontId="51" fillId="35" borderId="60" xfId="0" applyFont="1" applyFill="1" applyBorder="1" applyAlignment="1">
      <alignment horizontal="center" vertical="center"/>
    </xf>
    <xf numFmtId="0" fontId="55" fillId="30" borderId="79" xfId="0" applyFont="1" applyFill="1" applyBorder="1" applyAlignment="1">
      <alignment horizontal="left" vertical="center" wrapText="1"/>
    </xf>
    <xf numFmtId="0" fontId="55" fillId="30" borderId="80" xfId="0" applyFont="1" applyFill="1" applyBorder="1" applyAlignment="1">
      <alignment horizontal="left" vertical="center" wrapText="1"/>
    </xf>
    <xf numFmtId="0" fontId="55" fillId="30" borderId="81" xfId="0" applyFont="1" applyFill="1" applyBorder="1" applyAlignment="1">
      <alignment horizontal="left" vertical="center" wrapText="1"/>
    </xf>
    <xf numFmtId="0" fontId="55" fillId="30" borderId="82" xfId="0" applyFont="1" applyFill="1" applyBorder="1" applyAlignment="1">
      <alignment horizontal="left" vertical="center" wrapText="1"/>
    </xf>
    <xf numFmtId="0" fontId="55" fillId="30" borderId="0" xfId="0" applyFont="1" applyFill="1" applyBorder="1" applyAlignment="1">
      <alignment horizontal="left" vertical="center" wrapText="1"/>
    </xf>
    <xf numFmtId="0" fontId="55" fillId="30" borderId="83" xfId="0" applyFont="1" applyFill="1" applyBorder="1" applyAlignment="1">
      <alignment horizontal="left" vertical="center" wrapText="1"/>
    </xf>
    <xf numFmtId="0" fontId="55" fillId="30" borderId="93" xfId="0" applyFont="1" applyFill="1" applyBorder="1" applyAlignment="1">
      <alignment horizontal="left" vertical="center" wrapText="1"/>
    </xf>
    <xf numFmtId="0" fontId="55" fillId="30" borderId="87" xfId="0" applyFont="1" applyFill="1" applyBorder="1" applyAlignment="1">
      <alignment horizontal="left" vertical="center" wrapText="1"/>
    </xf>
    <xf numFmtId="0" fontId="55" fillId="30" borderId="94" xfId="0" applyFont="1" applyFill="1" applyBorder="1" applyAlignment="1">
      <alignment horizontal="left" vertical="center" wrapText="1"/>
    </xf>
    <xf numFmtId="0" fontId="0" fillId="35" borderId="50" xfId="0" applyFill="1" applyBorder="1" applyAlignment="1">
      <alignment horizontal="left" vertical="center"/>
    </xf>
    <xf numFmtId="0" fontId="0" fillId="35" borderId="47" xfId="0" applyFill="1" applyBorder="1" applyAlignment="1">
      <alignment horizontal="center" vertical="center"/>
    </xf>
    <xf numFmtId="0" fontId="34" fillId="34" borderId="95"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0" fillId="30" borderId="70" xfId="0" applyFill="1" applyBorder="1" applyAlignment="1">
      <alignment horizontal="center" vertical="center" wrapText="1"/>
    </xf>
    <xf numFmtId="0" fontId="0" fillId="30" borderId="19" xfId="0" applyFill="1" applyBorder="1" applyAlignment="1">
      <alignment horizontal="center" vertical="center"/>
    </xf>
    <xf numFmtId="0" fontId="0" fillId="30" borderId="10" xfId="0" applyFill="1" applyBorder="1" applyAlignment="1">
      <alignment horizontal="center" vertical="center"/>
    </xf>
    <xf numFmtId="0" fontId="0" fillId="30" borderId="10" xfId="0" applyFill="1" applyBorder="1" applyAlignment="1">
      <alignment horizontal="center" vertical="center" wrapText="1"/>
    </xf>
    <xf numFmtId="182" fontId="0" fillId="30" borderId="70" xfId="49" applyNumberFormat="1" applyFont="1" applyFill="1" applyBorder="1" applyAlignment="1">
      <alignment horizontal="right" vertical="center"/>
    </xf>
    <xf numFmtId="0" fontId="0" fillId="30" borderId="19" xfId="0" applyFill="1" applyBorder="1" applyAlignment="1">
      <alignment horizontal="center" vertical="center" wrapText="1"/>
    </xf>
    <xf numFmtId="0" fontId="34" fillId="34" borderId="57" xfId="0" applyFont="1" applyFill="1" applyBorder="1" applyAlignment="1">
      <alignment horizontal="center" vertical="center" wrapText="1"/>
    </xf>
    <xf numFmtId="0" fontId="34" fillId="34" borderId="88" xfId="0" applyFont="1" applyFill="1" applyBorder="1" applyAlignment="1">
      <alignment horizontal="center" vertical="center" wrapText="1"/>
    </xf>
    <xf numFmtId="0" fontId="32" fillId="34" borderId="56" xfId="0" applyFont="1" applyFill="1" applyBorder="1" applyAlignment="1">
      <alignment horizontal="left" vertical="center"/>
    </xf>
    <xf numFmtId="0" fontId="32" fillId="34" borderId="57" xfId="0" applyFont="1" applyFill="1" applyBorder="1" applyAlignment="1">
      <alignment horizontal="left" vertical="center"/>
    </xf>
    <xf numFmtId="38" fontId="0" fillId="34" borderId="11" xfId="49" applyFont="1" applyFill="1" applyBorder="1" applyAlignment="1">
      <alignment horizontal="right" vertical="center"/>
    </xf>
    <xf numFmtId="0" fontId="56" fillId="38" borderId="0" xfId="0" applyFont="1" applyFill="1" applyAlignment="1">
      <alignment horizontal="center" vertical="center"/>
    </xf>
    <xf numFmtId="0" fontId="57" fillId="35" borderId="96" xfId="0" applyFont="1" applyFill="1" applyBorder="1" applyAlignment="1">
      <alignment horizontal="center" vertical="center"/>
    </xf>
    <xf numFmtId="0" fontId="40" fillId="5" borderId="97" xfId="0" applyFont="1" applyFill="1" applyBorder="1" applyAlignment="1">
      <alignment horizontal="left" vertical="center" wrapText="1"/>
    </xf>
    <xf numFmtId="0" fontId="40" fillId="5" borderId="98" xfId="0" applyFont="1" applyFill="1" applyBorder="1" applyAlignment="1">
      <alignment horizontal="left" vertical="center" wrapText="1"/>
    </xf>
    <xf numFmtId="0" fontId="40" fillId="5" borderId="99" xfId="0" applyFont="1" applyFill="1" applyBorder="1" applyAlignment="1">
      <alignment horizontal="left" vertical="center" wrapText="1"/>
    </xf>
    <xf numFmtId="0" fontId="40" fillId="5" borderId="100" xfId="0" applyFont="1" applyFill="1" applyBorder="1" applyAlignment="1">
      <alignment horizontal="left" vertical="center" wrapText="1"/>
    </xf>
    <xf numFmtId="0" fontId="40" fillId="5" borderId="101" xfId="0" applyFont="1" applyFill="1" applyBorder="1" applyAlignment="1">
      <alignment horizontal="left" vertical="center" wrapText="1"/>
    </xf>
    <xf numFmtId="0" fontId="40" fillId="5" borderId="102" xfId="0" applyFont="1" applyFill="1" applyBorder="1" applyAlignment="1">
      <alignment horizontal="left" vertical="center" wrapText="1"/>
    </xf>
    <xf numFmtId="0" fontId="32" fillId="34" borderId="46" xfId="0" applyFont="1" applyFill="1" applyBorder="1" applyAlignment="1">
      <alignment horizontal="center" vertical="center"/>
    </xf>
    <xf numFmtId="0" fontId="0" fillId="0" borderId="61"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32" fillId="34" borderId="33" xfId="0" applyFont="1" applyFill="1" applyBorder="1" applyAlignment="1">
      <alignment horizontal="center" vertical="center" wrapText="1"/>
    </xf>
    <xf numFmtId="0" fontId="32" fillId="34" borderId="18" xfId="0" applyFont="1" applyFill="1" applyBorder="1" applyAlignment="1">
      <alignment horizontal="center" vertical="center" wrapText="1"/>
    </xf>
    <xf numFmtId="184" fontId="0" fillId="30" borderId="33" xfId="0" applyNumberFormat="1" applyFont="1" applyFill="1" applyBorder="1" applyAlignment="1">
      <alignment horizontal="center" vertical="center" wrapText="1"/>
    </xf>
    <xf numFmtId="184" fontId="0" fillId="30" borderId="18" xfId="0" applyNumberFormat="1" applyFont="1" applyFill="1" applyBorder="1" applyAlignment="1">
      <alignment horizontal="center" vertical="center" wrapText="1"/>
    </xf>
    <xf numFmtId="176" fontId="0" fillId="30" borderId="33" xfId="0" applyNumberFormat="1" applyFont="1" applyFill="1" applyBorder="1" applyAlignment="1">
      <alignment horizontal="center" vertical="center" wrapText="1"/>
    </xf>
    <xf numFmtId="176" fontId="0" fillId="30" borderId="20" xfId="0" applyNumberFormat="1" applyFont="1" applyFill="1" applyBorder="1" applyAlignment="1">
      <alignment horizontal="center" vertical="center" wrapText="1"/>
    </xf>
    <xf numFmtId="176" fontId="0" fillId="30" borderId="18" xfId="0" applyNumberFormat="1" applyFont="1" applyFill="1" applyBorder="1" applyAlignment="1">
      <alignment horizontal="center" vertical="center" wrapText="1"/>
    </xf>
    <xf numFmtId="0" fontId="58" fillId="35" borderId="9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34</xdr:row>
      <xdr:rowOff>9525</xdr:rowOff>
    </xdr:from>
    <xdr:to>
      <xdr:col>6</xdr:col>
      <xdr:colOff>438150</xdr:colOff>
      <xdr:row>35</xdr:row>
      <xdr:rowOff>0</xdr:rowOff>
    </xdr:to>
    <xdr:sp>
      <xdr:nvSpPr>
        <xdr:cNvPr id="1" name="下矢印 3"/>
        <xdr:cNvSpPr>
          <a:spLocks/>
        </xdr:cNvSpPr>
      </xdr:nvSpPr>
      <xdr:spPr>
        <a:xfrm>
          <a:off x="353377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95250</xdr:colOff>
      <xdr:row>23</xdr:row>
      <xdr:rowOff>9525</xdr:rowOff>
    </xdr:to>
    <xdr:sp>
      <xdr:nvSpPr>
        <xdr:cNvPr id="2" name="下矢印 4"/>
        <xdr:cNvSpPr>
          <a:spLocks/>
        </xdr:cNvSpPr>
      </xdr:nvSpPr>
      <xdr:spPr>
        <a:xfrm rot="10800000">
          <a:off x="2428875" y="32575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63</xdr:row>
      <xdr:rowOff>47625</xdr:rowOff>
    </xdr:from>
    <xdr:to>
      <xdr:col>9</xdr:col>
      <xdr:colOff>9525</xdr:colOff>
      <xdr:row>63</xdr:row>
      <xdr:rowOff>219075</xdr:rowOff>
    </xdr:to>
    <xdr:sp>
      <xdr:nvSpPr>
        <xdr:cNvPr id="3" name="下矢印 5"/>
        <xdr:cNvSpPr>
          <a:spLocks/>
        </xdr:cNvSpPr>
      </xdr:nvSpPr>
      <xdr:spPr>
        <a:xfrm rot="5400000">
          <a:off x="4610100" y="12887325"/>
          <a:ext cx="581025" cy="171450"/>
        </a:xfrm>
        <a:prstGeom prst="downArrow">
          <a:avLst>
            <a:gd name="adj" fmla="val 3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34</xdr:row>
      <xdr:rowOff>9525</xdr:rowOff>
    </xdr:from>
    <xdr:to>
      <xdr:col>4</xdr:col>
      <xdr:colOff>485775</xdr:colOff>
      <xdr:row>35</xdr:row>
      <xdr:rowOff>0</xdr:rowOff>
    </xdr:to>
    <xdr:sp>
      <xdr:nvSpPr>
        <xdr:cNvPr id="4" name="下矢印 7"/>
        <xdr:cNvSpPr>
          <a:spLocks/>
        </xdr:cNvSpPr>
      </xdr:nvSpPr>
      <xdr:spPr>
        <a:xfrm>
          <a:off x="2209800"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447675</xdr:colOff>
      <xdr:row>34</xdr:row>
      <xdr:rowOff>9525</xdr:rowOff>
    </xdr:from>
    <xdr:to>
      <xdr:col>10</xdr:col>
      <xdr:colOff>114300</xdr:colOff>
      <xdr:row>35</xdr:row>
      <xdr:rowOff>0</xdr:rowOff>
    </xdr:to>
    <xdr:sp>
      <xdr:nvSpPr>
        <xdr:cNvPr id="5" name="下矢印 8"/>
        <xdr:cNvSpPr>
          <a:spLocks/>
        </xdr:cNvSpPr>
      </xdr:nvSpPr>
      <xdr:spPr>
        <a:xfrm>
          <a:off x="562927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95250</xdr:colOff>
      <xdr:row>23</xdr:row>
      <xdr:rowOff>9525</xdr:rowOff>
    </xdr:to>
    <xdr:sp>
      <xdr:nvSpPr>
        <xdr:cNvPr id="6" name="下矢印 9"/>
        <xdr:cNvSpPr>
          <a:spLocks/>
        </xdr:cNvSpPr>
      </xdr:nvSpPr>
      <xdr:spPr>
        <a:xfrm rot="10800000">
          <a:off x="2428875" y="32575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7" name="下矢印 10"/>
        <xdr:cNvSpPr>
          <a:spLocks/>
        </xdr:cNvSpPr>
      </xdr:nvSpPr>
      <xdr:spPr>
        <a:xfrm>
          <a:off x="3524250" y="586740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19050</xdr:rowOff>
    </xdr:from>
    <xdr:to>
      <xdr:col>8</xdr:col>
      <xdr:colOff>457200</xdr:colOff>
      <xdr:row>26</xdr:row>
      <xdr:rowOff>161925</xdr:rowOff>
    </xdr:to>
    <xdr:sp>
      <xdr:nvSpPr>
        <xdr:cNvPr id="8" name="下矢印 11"/>
        <xdr:cNvSpPr>
          <a:spLocks/>
        </xdr:cNvSpPr>
      </xdr:nvSpPr>
      <xdr:spPr>
        <a:xfrm rot="10800000">
          <a:off x="4743450" y="4219575"/>
          <a:ext cx="2857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9" name="下矢印 12"/>
        <xdr:cNvSpPr>
          <a:spLocks/>
        </xdr:cNvSpPr>
      </xdr:nvSpPr>
      <xdr:spPr>
        <a:xfrm rot="10800000">
          <a:off x="2114550" y="422910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85"/>
  <sheetViews>
    <sheetView tabSelected="1" view="pageBreakPreview" zoomScale="80" zoomScaleNormal="90" zoomScaleSheetLayoutView="80" zoomScalePageLayoutView="0" workbookViewId="0" topLeftCell="A1">
      <selection activeCell="B2" sqref="B2:M2"/>
    </sheetView>
  </sheetViews>
  <sheetFormatPr defaultColWidth="9.140625" defaultRowHeight="15"/>
  <cols>
    <col min="1" max="1" width="2.28125" style="0" customWidth="1"/>
    <col min="5" max="5" width="9.00390625" style="0" bestFit="1" customWidth="1"/>
    <col min="6" max="6" width="11.57421875" style="0" customWidth="1"/>
    <col min="10" max="10" width="8.8515625" style="0" customWidth="1"/>
    <col min="13" max="13" width="11.7109375" style="0" customWidth="1"/>
    <col min="14" max="14" width="1.8515625" style="0" customWidth="1"/>
  </cols>
  <sheetData>
    <row r="2" spans="2:13" ht="19.5" customHeight="1">
      <c r="B2" s="240" t="s">
        <v>82</v>
      </c>
      <c r="C2" s="240"/>
      <c r="D2" s="240"/>
      <c r="E2" s="240"/>
      <c r="F2" s="240"/>
      <c r="G2" s="240"/>
      <c r="H2" s="240"/>
      <c r="I2" s="240"/>
      <c r="J2" s="240"/>
      <c r="K2" s="240"/>
      <c r="L2" s="240"/>
      <c r="M2" s="240"/>
    </row>
    <row r="3" spans="2:13" ht="3.75" customHeight="1">
      <c r="B3" s="1"/>
      <c r="C3" s="1"/>
      <c r="D3" s="1"/>
      <c r="E3" s="1"/>
      <c r="F3" s="1"/>
      <c r="G3" s="1"/>
      <c r="H3" s="1"/>
      <c r="I3" s="1"/>
      <c r="J3" s="1"/>
      <c r="K3" s="1"/>
      <c r="L3" s="1"/>
      <c r="M3" s="1"/>
    </row>
    <row r="4" spans="2:13" ht="27" customHeight="1">
      <c r="B4" s="241" t="s">
        <v>83</v>
      </c>
      <c r="C4" s="241"/>
      <c r="D4" s="241"/>
      <c r="E4" s="241"/>
      <c r="F4" s="241"/>
      <c r="G4" s="241"/>
      <c r="H4" s="241"/>
      <c r="I4" s="241"/>
      <c r="J4" s="241"/>
      <c r="K4" s="241"/>
      <c r="L4" s="241"/>
      <c r="M4" s="241"/>
    </row>
    <row r="5" spans="2:13" ht="3.75" customHeight="1">
      <c r="B5" s="1"/>
      <c r="C5" s="1"/>
      <c r="D5" s="1"/>
      <c r="E5" s="1"/>
      <c r="F5" s="1"/>
      <c r="G5" s="1"/>
      <c r="H5" s="1"/>
      <c r="I5" s="1"/>
      <c r="J5" s="1"/>
      <c r="K5" s="1"/>
      <c r="L5" s="1"/>
      <c r="M5" s="1"/>
    </row>
    <row r="6" spans="2:13" ht="19.5" customHeight="1">
      <c r="B6" s="242" t="s">
        <v>102</v>
      </c>
      <c r="C6" s="243"/>
      <c r="D6" s="243"/>
      <c r="E6" s="243"/>
      <c r="F6" s="243"/>
      <c r="G6" s="243"/>
      <c r="H6" s="243"/>
      <c r="I6" s="243"/>
      <c r="J6" s="243"/>
      <c r="K6" s="243"/>
      <c r="L6" s="243"/>
      <c r="M6" s="244"/>
    </row>
    <row r="7" spans="2:13" ht="19.5" customHeight="1">
      <c r="B7" s="245"/>
      <c r="C7" s="246"/>
      <c r="D7" s="246"/>
      <c r="E7" s="246"/>
      <c r="F7" s="246"/>
      <c r="G7" s="246"/>
      <c r="H7" s="246"/>
      <c r="I7" s="246"/>
      <c r="J7" s="246"/>
      <c r="K7" s="246"/>
      <c r="L7" s="246"/>
      <c r="M7" s="247"/>
    </row>
    <row r="8" spans="2:13" ht="3.75" customHeight="1" thickBot="1">
      <c r="B8" s="1"/>
      <c r="C8" s="1"/>
      <c r="D8" s="1"/>
      <c r="E8" s="1"/>
      <c r="F8" s="1"/>
      <c r="G8" s="1"/>
      <c r="H8" s="1"/>
      <c r="I8" s="1"/>
      <c r="J8" s="1"/>
      <c r="K8" s="1"/>
      <c r="L8" s="1"/>
      <c r="M8" s="1"/>
    </row>
    <row r="9" spans="2:13" ht="19.5" customHeight="1" thickBot="1">
      <c r="B9" s="189" t="s">
        <v>0</v>
      </c>
      <c r="C9" s="248"/>
      <c r="D9" s="249" t="s">
        <v>29</v>
      </c>
      <c r="E9" s="250"/>
      <c r="F9" s="250"/>
      <c r="G9" s="250"/>
      <c r="H9" s="250"/>
      <c r="I9" s="250"/>
      <c r="J9" s="250"/>
      <c r="K9" s="250"/>
      <c r="L9" s="250"/>
      <c r="M9" s="251"/>
    </row>
    <row r="10" spans="2:13" ht="9.75" customHeight="1">
      <c r="B10" s="160"/>
      <c r="C10" s="160"/>
      <c r="D10" s="160"/>
      <c r="E10" s="160"/>
      <c r="F10" s="160"/>
      <c r="G10" s="160"/>
      <c r="H10" s="160"/>
      <c r="I10" s="160"/>
      <c r="J10" s="160"/>
      <c r="K10" s="160"/>
      <c r="L10" s="160"/>
      <c r="M10" s="160"/>
    </row>
    <row r="11" spans="2:13" ht="12.75">
      <c r="B11" s="139" t="s">
        <v>2</v>
      </c>
      <c r="C11" s="139"/>
      <c r="D11" s="139"/>
      <c r="E11" s="139"/>
      <c r="F11" s="139"/>
      <c r="G11" s="139"/>
      <c r="H11" s="139"/>
      <c r="I11" s="139"/>
      <c r="J11" s="139"/>
      <c r="K11" s="139"/>
      <c r="L11" s="139"/>
      <c r="M11" s="139"/>
    </row>
    <row r="12" spans="2:13" ht="3.75" customHeight="1" thickBot="1">
      <c r="B12" s="160"/>
      <c r="C12" s="160"/>
      <c r="D12" s="160"/>
      <c r="E12" s="160"/>
      <c r="F12" s="160"/>
      <c r="G12" s="160"/>
      <c r="H12" s="160"/>
      <c r="I12" s="160"/>
      <c r="J12" s="160"/>
      <c r="K12" s="160"/>
      <c r="L12" s="160"/>
      <c r="M12" s="160"/>
    </row>
    <row r="13" spans="2:13" ht="12.75" customHeight="1" hidden="1">
      <c r="B13" s="107" t="s">
        <v>8</v>
      </c>
      <c r="C13" s="108"/>
      <c r="D13" s="88" t="s">
        <v>5</v>
      </c>
      <c r="E13" s="89"/>
      <c r="F13" s="89"/>
      <c r="G13" s="89"/>
      <c r="H13" s="90"/>
      <c r="I13" s="1"/>
      <c r="J13" s="4"/>
      <c r="K13" s="4"/>
      <c r="L13" s="4"/>
      <c r="M13" s="4"/>
    </row>
    <row r="14" spans="2:13" ht="13.5" hidden="1" thickBot="1">
      <c r="B14" s="109"/>
      <c r="C14" s="110"/>
      <c r="D14" s="111"/>
      <c r="E14" s="112"/>
      <c r="F14" s="112"/>
      <c r="G14" s="112"/>
      <c r="H14" s="113"/>
      <c r="I14" s="1"/>
      <c r="J14" s="4"/>
      <c r="K14" s="4"/>
      <c r="L14" s="4"/>
      <c r="M14" s="4"/>
    </row>
    <row r="15" spans="2:13" ht="13.5" hidden="1" thickBot="1">
      <c r="B15" s="107" t="s">
        <v>6</v>
      </c>
      <c r="C15" s="108"/>
      <c r="D15" s="88" t="s">
        <v>7</v>
      </c>
      <c r="E15" s="89"/>
      <c r="F15" s="89"/>
      <c r="G15" s="89"/>
      <c r="H15" s="90"/>
      <c r="I15" s="1"/>
      <c r="J15" s="4"/>
      <c r="K15" s="4"/>
      <c r="L15" s="4"/>
      <c r="M15" s="4"/>
    </row>
    <row r="16" spans="2:13" ht="13.5" hidden="1" thickBot="1">
      <c r="B16" s="109"/>
      <c r="C16" s="110"/>
      <c r="D16" s="91"/>
      <c r="E16" s="92"/>
      <c r="F16" s="92"/>
      <c r="G16" s="92"/>
      <c r="H16" s="93"/>
      <c r="I16" s="1"/>
      <c r="J16" s="4"/>
      <c r="K16" s="4"/>
      <c r="L16" s="4"/>
      <c r="M16" s="4"/>
    </row>
    <row r="17" spans="2:13" ht="3.75" customHeight="1" hidden="1" thickBot="1">
      <c r="B17" s="1"/>
      <c r="C17" s="1"/>
      <c r="D17" s="1"/>
      <c r="E17" s="1"/>
      <c r="F17" s="1"/>
      <c r="G17" s="1"/>
      <c r="H17" s="1"/>
      <c r="I17" s="1"/>
      <c r="J17" s="1"/>
      <c r="K17" s="1"/>
      <c r="L17" s="1"/>
      <c r="M17" s="1"/>
    </row>
    <row r="18" spans="2:13" ht="19.5" customHeight="1">
      <c r="B18" s="173" t="s">
        <v>30</v>
      </c>
      <c r="C18" s="173"/>
      <c r="D18" s="174"/>
      <c r="E18" s="38" t="s">
        <v>1</v>
      </c>
      <c r="F18" s="185" t="s">
        <v>28</v>
      </c>
      <c r="G18" s="185"/>
      <c r="H18" s="96"/>
      <c r="I18" s="96"/>
      <c r="J18" s="96"/>
      <c r="K18" s="96"/>
      <c r="L18" s="96"/>
      <c r="M18" s="97"/>
    </row>
    <row r="19" spans="2:13" ht="19.5" customHeight="1" thickBot="1">
      <c r="B19" s="175"/>
      <c r="C19" s="175"/>
      <c r="D19" s="176"/>
      <c r="E19" s="94" t="s">
        <v>31</v>
      </c>
      <c r="F19" s="95"/>
      <c r="G19" s="95" t="s">
        <v>32</v>
      </c>
      <c r="H19" s="95"/>
      <c r="I19" s="95" t="s">
        <v>48</v>
      </c>
      <c r="J19" s="95"/>
      <c r="K19" s="95"/>
      <c r="L19" s="95"/>
      <c r="M19" s="181"/>
    </row>
    <row r="20" spans="2:13" ht="19.5" customHeight="1" thickBot="1">
      <c r="B20" s="162" t="s">
        <v>97</v>
      </c>
      <c r="C20" s="162"/>
      <c r="D20" s="163"/>
      <c r="E20" s="114">
        <v>3000</v>
      </c>
      <c r="F20" s="115"/>
      <c r="G20" s="9" t="s">
        <v>3</v>
      </c>
      <c r="H20" s="182" t="s">
        <v>33</v>
      </c>
      <c r="I20" s="183"/>
      <c r="J20" s="171"/>
      <c r="K20" s="172"/>
      <c r="L20" s="172"/>
      <c r="M20" s="172"/>
    </row>
    <row r="21" spans="2:13" ht="19.5" customHeight="1" thickBot="1">
      <c r="B21" s="162" t="s">
        <v>98</v>
      </c>
      <c r="C21" s="162"/>
      <c r="D21" s="163"/>
      <c r="E21" s="114">
        <v>6000</v>
      </c>
      <c r="F21" s="115"/>
      <c r="G21" s="10" t="s">
        <v>3</v>
      </c>
      <c r="H21" s="184" t="s">
        <v>33</v>
      </c>
      <c r="I21" s="184"/>
      <c r="J21" s="171"/>
      <c r="K21" s="172"/>
      <c r="L21" s="172"/>
      <c r="M21" s="172"/>
    </row>
    <row r="22" spans="2:13" ht="19.5" customHeight="1" thickBot="1">
      <c r="B22" s="165" t="s">
        <v>99</v>
      </c>
      <c r="C22" s="165"/>
      <c r="D22" s="166"/>
      <c r="E22" s="114">
        <v>8000</v>
      </c>
      <c r="F22" s="115"/>
      <c r="G22" s="11" t="s">
        <v>3</v>
      </c>
      <c r="H22" s="169" t="s">
        <v>46</v>
      </c>
      <c r="I22" s="170"/>
      <c r="J22" s="171"/>
      <c r="K22" s="172"/>
      <c r="L22" s="172"/>
      <c r="M22" s="172"/>
    </row>
    <row r="23" spans="2:13" ht="19.5" customHeight="1">
      <c r="B23" s="168"/>
      <c r="C23" s="168"/>
      <c r="D23" s="168"/>
      <c r="E23" s="168"/>
      <c r="F23" s="168"/>
      <c r="G23" s="168"/>
      <c r="H23" s="168"/>
      <c r="I23" s="168"/>
      <c r="J23" s="168"/>
      <c r="K23" s="168"/>
      <c r="L23" s="168"/>
      <c r="M23" s="168"/>
    </row>
    <row r="24" spans="2:13" ht="19.5" customHeight="1">
      <c r="B24" s="164" t="s">
        <v>93</v>
      </c>
      <c r="C24" s="164"/>
      <c r="D24" s="164"/>
      <c r="E24" s="164"/>
      <c r="F24" s="164"/>
      <c r="G24" s="164"/>
      <c r="H24" s="164"/>
      <c r="I24" s="164"/>
      <c r="J24" s="164"/>
      <c r="K24" s="164"/>
      <c r="L24" s="164"/>
      <c r="M24" s="164"/>
    </row>
    <row r="25" spans="2:13" ht="9" customHeight="1" thickBot="1">
      <c r="B25" s="31"/>
      <c r="C25" s="31"/>
      <c r="D25" s="31"/>
      <c r="E25" s="31"/>
      <c r="F25" s="31"/>
      <c r="G25" s="31"/>
      <c r="H25" s="31"/>
      <c r="I25" s="31"/>
      <c r="J25" s="31"/>
      <c r="K25" s="31"/>
      <c r="L25" s="31"/>
      <c r="M25" s="31"/>
    </row>
    <row r="26" spans="2:13" ht="27.75" customHeight="1" thickBot="1">
      <c r="B26" s="179" t="s">
        <v>86</v>
      </c>
      <c r="C26" s="180"/>
      <c r="D26" s="125" t="s">
        <v>103</v>
      </c>
      <c r="E26" s="126"/>
      <c r="F26" s="127"/>
      <c r="G26" s="30" t="s">
        <v>87</v>
      </c>
      <c r="H26" s="125" t="s">
        <v>90</v>
      </c>
      <c r="I26" s="126"/>
      <c r="J26" s="127"/>
      <c r="K26" s="6"/>
      <c r="L26" s="6"/>
      <c r="M26" s="6"/>
    </row>
    <row r="27" spans="2:13" ht="12.75" customHeight="1">
      <c r="B27" s="6"/>
      <c r="C27" s="6"/>
      <c r="D27" s="6"/>
      <c r="E27" s="6"/>
      <c r="F27" s="6"/>
      <c r="G27" s="6"/>
      <c r="H27" s="6"/>
      <c r="I27" s="6"/>
      <c r="J27" s="6"/>
      <c r="K27" s="6"/>
      <c r="L27" s="6"/>
      <c r="M27" s="6"/>
    </row>
    <row r="28" spans="2:13" ht="27.75" customHeight="1">
      <c r="B28" s="150" t="s">
        <v>88</v>
      </c>
      <c r="C28" s="151"/>
      <c r="D28" s="151"/>
      <c r="E28" s="151"/>
      <c r="F28" s="151"/>
      <c r="G28" s="151"/>
      <c r="H28" s="151"/>
      <c r="I28" s="151"/>
      <c r="J28" s="151"/>
      <c r="K28" s="151"/>
      <c r="L28" s="151"/>
      <c r="M28" s="152"/>
    </row>
    <row r="29" spans="2:13" ht="9.75" customHeight="1">
      <c r="B29" s="187"/>
      <c r="C29" s="187"/>
      <c r="D29" s="187"/>
      <c r="E29" s="187"/>
      <c r="F29" s="187"/>
      <c r="G29" s="187"/>
      <c r="H29" s="187"/>
      <c r="I29" s="187"/>
      <c r="J29" s="187"/>
      <c r="K29" s="187"/>
      <c r="L29" s="187"/>
      <c r="M29" s="187"/>
    </row>
    <row r="30" spans="2:13" ht="12.75">
      <c r="B30" s="87" t="s">
        <v>94</v>
      </c>
      <c r="C30" s="87"/>
      <c r="D30" s="87"/>
      <c r="E30" s="87"/>
      <c r="F30" s="87"/>
      <c r="G30" s="87"/>
      <c r="H30" s="87"/>
      <c r="I30" s="87"/>
      <c r="J30" s="87"/>
      <c r="K30" s="87"/>
      <c r="L30" s="87"/>
      <c r="M30" s="87"/>
    </row>
    <row r="31" spans="2:13" ht="3.75" customHeight="1">
      <c r="B31" s="6"/>
      <c r="C31" s="6"/>
      <c r="D31" s="6"/>
      <c r="E31" s="6"/>
      <c r="F31" s="6"/>
      <c r="G31" s="6"/>
      <c r="H31" s="6"/>
      <c r="I31" s="6"/>
      <c r="J31" s="6"/>
      <c r="K31" s="6"/>
      <c r="L31" s="6"/>
      <c r="M31" s="6"/>
    </row>
    <row r="32" spans="2:13" ht="19.5" customHeight="1">
      <c r="B32" s="154" t="s">
        <v>62</v>
      </c>
      <c r="C32" s="155"/>
      <c r="D32" s="155"/>
      <c r="E32" s="156"/>
      <c r="F32" s="155" t="s">
        <v>73</v>
      </c>
      <c r="G32" s="155"/>
      <c r="H32" s="155"/>
      <c r="I32" s="156"/>
      <c r="J32" s="154" t="s">
        <v>74</v>
      </c>
      <c r="K32" s="155"/>
      <c r="L32" s="155"/>
      <c r="M32" s="156"/>
    </row>
    <row r="33" spans="2:13" ht="19.5" customHeight="1">
      <c r="B33" s="157"/>
      <c r="C33" s="158"/>
      <c r="D33" s="158"/>
      <c r="E33" s="159"/>
      <c r="F33" s="158"/>
      <c r="G33" s="158"/>
      <c r="H33" s="158"/>
      <c r="I33" s="159"/>
      <c r="J33" s="157"/>
      <c r="K33" s="158"/>
      <c r="L33" s="158"/>
      <c r="M33" s="159"/>
    </row>
    <row r="34" spans="2:13" ht="24.75" customHeight="1">
      <c r="B34" s="157"/>
      <c r="C34" s="158"/>
      <c r="D34" s="158"/>
      <c r="E34" s="159"/>
      <c r="F34" s="158"/>
      <c r="G34" s="158"/>
      <c r="H34" s="158"/>
      <c r="I34" s="159"/>
      <c r="J34" s="157"/>
      <c r="K34" s="158"/>
      <c r="L34" s="158"/>
      <c r="M34" s="159"/>
    </row>
    <row r="35" spans="2:13" ht="19.5" customHeight="1">
      <c r="B35" s="186"/>
      <c r="C35" s="186"/>
      <c r="D35" s="186"/>
      <c r="E35" s="186"/>
      <c r="F35" s="186"/>
      <c r="G35" s="186"/>
      <c r="H35" s="186"/>
      <c r="I35" s="186"/>
      <c r="J35" s="186"/>
      <c r="K35" s="186"/>
      <c r="L35" s="186"/>
      <c r="M35" s="186"/>
    </row>
    <row r="36" spans="2:13" ht="19.5" customHeight="1">
      <c r="B36" s="173" t="s">
        <v>17</v>
      </c>
      <c r="C36" s="173"/>
      <c r="D36" s="173"/>
      <c r="E36" s="173"/>
      <c r="F36" s="174"/>
      <c r="G36" s="190" t="s">
        <v>76</v>
      </c>
      <c r="H36" s="190"/>
      <c r="I36" s="190"/>
      <c r="J36" s="188" t="s">
        <v>34</v>
      </c>
      <c r="K36" s="189"/>
      <c r="L36" s="99"/>
      <c r="M36" s="99"/>
    </row>
    <row r="37" spans="2:13" ht="19.5" customHeight="1">
      <c r="B37" s="175"/>
      <c r="C37" s="175"/>
      <c r="D37" s="175"/>
      <c r="E37" s="175"/>
      <c r="F37" s="176"/>
      <c r="G37" s="191"/>
      <c r="H37" s="191"/>
      <c r="I37" s="191"/>
      <c r="J37" s="71" t="s">
        <v>77</v>
      </c>
      <c r="K37" s="72"/>
      <c r="L37" s="227" t="s">
        <v>68</v>
      </c>
      <c r="M37" s="175"/>
    </row>
    <row r="38" spans="2:13" ht="19.5" customHeight="1" thickBot="1">
      <c r="B38" s="177"/>
      <c r="C38" s="177"/>
      <c r="D38" s="177"/>
      <c r="E38" s="177"/>
      <c r="F38" s="178"/>
      <c r="G38" s="192"/>
      <c r="H38" s="193"/>
      <c r="I38" s="193"/>
      <c r="J38" s="73"/>
      <c r="K38" s="74"/>
      <c r="L38" s="228"/>
      <c r="M38" s="177"/>
    </row>
    <row r="39" spans="2:13" ht="19.5" customHeight="1">
      <c r="B39" s="232" t="s">
        <v>61</v>
      </c>
      <c r="C39" s="161" t="s">
        <v>64</v>
      </c>
      <c r="D39" s="81" t="s">
        <v>53</v>
      </c>
      <c r="E39" s="81"/>
      <c r="F39" s="124"/>
      <c r="G39" s="39">
        <v>0</v>
      </c>
      <c r="H39" s="194" t="s">
        <v>44</v>
      </c>
      <c r="I39" s="195"/>
      <c r="J39" s="167">
        <v>2.58</v>
      </c>
      <c r="K39" s="167"/>
      <c r="L39" s="106">
        <f>IF(ISERROR($G$39*$J$39)=TRUE,0,$G$39*$J$39)</f>
        <v>0</v>
      </c>
      <c r="M39" s="106"/>
    </row>
    <row r="40" spans="2:13" ht="19.5" customHeight="1">
      <c r="B40" s="208"/>
      <c r="C40" s="65"/>
      <c r="D40" s="69" t="s">
        <v>9</v>
      </c>
      <c r="E40" s="69"/>
      <c r="F40" s="70"/>
      <c r="G40" s="40">
        <v>0</v>
      </c>
      <c r="H40" s="104" t="s">
        <v>25</v>
      </c>
      <c r="I40" s="105"/>
      <c r="J40" s="128">
        <v>2.49</v>
      </c>
      <c r="K40" s="128"/>
      <c r="L40" s="64">
        <f>IF(ISERROR($G$40*$J$40)=TRUE,0,$G$40*$J$40)</f>
        <v>0</v>
      </c>
      <c r="M40" s="64"/>
    </row>
    <row r="41" spans="2:13" ht="19.5" customHeight="1">
      <c r="B41" s="208"/>
      <c r="C41" s="65"/>
      <c r="D41" s="69" t="s">
        <v>71</v>
      </c>
      <c r="E41" s="69"/>
      <c r="F41" s="70"/>
      <c r="G41" s="40">
        <v>0</v>
      </c>
      <c r="H41" s="104" t="s">
        <v>45</v>
      </c>
      <c r="I41" s="105"/>
      <c r="J41" s="128">
        <v>3</v>
      </c>
      <c r="K41" s="128"/>
      <c r="L41" s="64">
        <f>IF(ISERROR($G$41*$J$41)=TRUE,0,$G$41*$J$41)</f>
        <v>0</v>
      </c>
      <c r="M41" s="64"/>
    </row>
    <row r="42" spans="2:13" ht="19.5" customHeight="1">
      <c r="B42" s="208"/>
      <c r="C42" s="65"/>
      <c r="D42" s="69" t="s">
        <v>72</v>
      </c>
      <c r="E42" s="69"/>
      <c r="F42" s="70"/>
      <c r="G42" s="40">
        <v>0</v>
      </c>
      <c r="H42" s="104" t="s">
        <v>25</v>
      </c>
      <c r="I42" s="105"/>
      <c r="J42" s="128">
        <v>1.67</v>
      </c>
      <c r="K42" s="128"/>
      <c r="L42" s="64">
        <f>IF(ISERROR($G$42*$J$42)=TRUE,0,$G$42*$J$42)</f>
        <v>0</v>
      </c>
      <c r="M42" s="64"/>
    </row>
    <row r="43" spans="2:13" ht="19.5" customHeight="1">
      <c r="B43" s="208"/>
      <c r="C43" s="65"/>
      <c r="D43" s="69" t="s">
        <v>10</v>
      </c>
      <c r="E43" s="69"/>
      <c r="F43" s="70"/>
      <c r="G43" s="40">
        <v>0</v>
      </c>
      <c r="H43" s="104" t="s">
        <v>44</v>
      </c>
      <c r="I43" s="105"/>
      <c r="J43" s="128">
        <v>2.8</v>
      </c>
      <c r="K43" s="128"/>
      <c r="L43" s="64">
        <f>IF(ISERROR($G$43*$J$43)=TRUE,0,$G$43*$J$43)</f>
        <v>0</v>
      </c>
      <c r="M43" s="64"/>
    </row>
    <row r="44" spans="2:13" ht="19.5" customHeight="1" thickBot="1">
      <c r="B44" s="208"/>
      <c r="C44" s="65"/>
      <c r="D44" s="131" t="s">
        <v>11</v>
      </c>
      <c r="E44" s="131"/>
      <c r="F44" s="132"/>
      <c r="G44" s="41">
        <v>0</v>
      </c>
      <c r="H44" s="133" t="s">
        <v>27</v>
      </c>
      <c r="I44" s="134"/>
      <c r="J44" s="233">
        <v>0.579</v>
      </c>
      <c r="K44" s="233"/>
      <c r="L44" s="64">
        <f>IF(ISERROR($G$44*$J$44)=TRUE,0,$G$44*$J$44)</f>
        <v>0</v>
      </c>
      <c r="M44" s="64"/>
    </row>
    <row r="45" spans="2:13" ht="19.5" customHeight="1">
      <c r="B45" s="208"/>
      <c r="C45" s="66"/>
      <c r="D45" s="82" t="s">
        <v>57</v>
      </c>
      <c r="E45" s="83"/>
      <c r="F45" s="84"/>
      <c r="G45" s="42">
        <v>0</v>
      </c>
      <c r="H45" s="135" t="s">
        <v>43</v>
      </c>
      <c r="I45" s="136"/>
      <c r="J45" s="199">
        <v>0</v>
      </c>
      <c r="K45" s="200"/>
      <c r="L45" s="130">
        <f>IF(ISERROR($G$45*$J$45)=TRUE,0,$G$45*$J$45)</f>
        <v>0</v>
      </c>
      <c r="M45" s="64"/>
    </row>
    <row r="46" spans="2:13" ht="19.5" customHeight="1" thickBot="1">
      <c r="B46" s="208"/>
      <c r="C46" s="66"/>
      <c r="D46" s="78" t="s">
        <v>58</v>
      </c>
      <c r="E46" s="79"/>
      <c r="F46" s="80"/>
      <c r="G46" s="43">
        <v>0</v>
      </c>
      <c r="H46" s="148" t="s">
        <v>49</v>
      </c>
      <c r="I46" s="149"/>
      <c r="J46" s="144">
        <v>0</v>
      </c>
      <c r="K46" s="145"/>
      <c r="L46" s="130">
        <f>IF(ISERROR($G$46*$J$46)=TRUE,0,$G$46*$J$46)</f>
        <v>0</v>
      </c>
      <c r="M46" s="64"/>
    </row>
    <row r="47" spans="2:13" ht="19.5" customHeight="1" thickBot="1">
      <c r="B47" s="208"/>
      <c r="C47" s="65"/>
      <c r="D47" s="81" t="s">
        <v>12</v>
      </c>
      <c r="E47" s="81"/>
      <c r="F47" s="81"/>
      <c r="G47" s="25"/>
      <c r="H47" s="153"/>
      <c r="I47" s="153"/>
      <c r="J47" s="198"/>
      <c r="K47" s="198"/>
      <c r="L47" s="64">
        <f>SUM($L$39:$M$46)</f>
        <v>0</v>
      </c>
      <c r="M47" s="64"/>
    </row>
    <row r="48" spans="2:13" ht="19.5" customHeight="1">
      <c r="B48" s="208"/>
      <c r="C48" s="65" t="s">
        <v>47</v>
      </c>
      <c r="D48" s="69" t="s">
        <v>15</v>
      </c>
      <c r="E48" s="69"/>
      <c r="F48" s="70"/>
      <c r="G48" s="42">
        <v>0</v>
      </c>
      <c r="H48" s="104" t="s">
        <v>26</v>
      </c>
      <c r="I48" s="138"/>
      <c r="J48" s="199">
        <v>0.32</v>
      </c>
      <c r="K48" s="200"/>
      <c r="L48" s="130">
        <f>IF(ISERROR($G$48*$J$48)=TRUE,0,$G$48*$J$48)</f>
        <v>0</v>
      </c>
      <c r="M48" s="64"/>
    </row>
    <row r="49" spans="2:13" ht="19.5" customHeight="1">
      <c r="B49" s="208"/>
      <c r="C49" s="65"/>
      <c r="D49" s="69" t="s">
        <v>13</v>
      </c>
      <c r="E49" s="69"/>
      <c r="F49" s="70"/>
      <c r="G49" s="44">
        <v>0</v>
      </c>
      <c r="H49" s="104" t="s">
        <v>42</v>
      </c>
      <c r="I49" s="138"/>
      <c r="J49" s="142">
        <v>0.184</v>
      </c>
      <c r="K49" s="143"/>
      <c r="L49" s="130">
        <f>IF(ISERROR($G$49*$J$49)=TRUE,0,$G$49*$J$49)</f>
        <v>0</v>
      </c>
      <c r="M49" s="64"/>
    </row>
    <row r="50" spans="2:13" ht="19.5" customHeight="1" thickBot="1">
      <c r="B50" s="208"/>
      <c r="C50" s="65"/>
      <c r="D50" s="131" t="s">
        <v>14</v>
      </c>
      <c r="E50" s="131"/>
      <c r="F50" s="132"/>
      <c r="G50" s="45">
        <v>0</v>
      </c>
      <c r="H50" s="133" t="s">
        <v>26</v>
      </c>
      <c r="I50" s="137"/>
      <c r="J50" s="144">
        <v>1.101</v>
      </c>
      <c r="K50" s="145"/>
      <c r="L50" s="130">
        <f>IF(ISERROR($G$50*$J$50)=TRUE,0,$G$50*$J$50)</f>
        <v>0</v>
      </c>
      <c r="M50" s="64"/>
    </row>
    <row r="51" spans="2:13" ht="19.5" customHeight="1">
      <c r="B51" s="208"/>
      <c r="C51" s="66"/>
      <c r="D51" s="82" t="s">
        <v>57</v>
      </c>
      <c r="E51" s="83"/>
      <c r="F51" s="84"/>
      <c r="G51" s="42">
        <v>0</v>
      </c>
      <c r="H51" s="135" t="s">
        <v>50</v>
      </c>
      <c r="I51" s="136"/>
      <c r="J51" s="146">
        <v>0</v>
      </c>
      <c r="K51" s="147"/>
      <c r="L51" s="130">
        <f>IF(ISERROR($G$51*$J$51)=TRUE,0,$G$51*$J$51)</f>
        <v>0</v>
      </c>
      <c r="M51" s="64"/>
    </row>
    <row r="52" spans="2:13" ht="19.5" customHeight="1">
      <c r="B52" s="208"/>
      <c r="C52" s="66"/>
      <c r="D52" s="75" t="s">
        <v>58</v>
      </c>
      <c r="E52" s="76"/>
      <c r="F52" s="77"/>
      <c r="G52" s="44">
        <v>0</v>
      </c>
      <c r="H52" s="196" t="s">
        <v>51</v>
      </c>
      <c r="I52" s="197"/>
      <c r="J52" s="142">
        <v>0</v>
      </c>
      <c r="K52" s="143"/>
      <c r="L52" s="130">
        <f>IF(ISERROR($G$52*$J$52)=TRUE,0,$G$52*$J$52)</f>
        <v>0</v>
      </c>
      <c r="M52" s="64"/>
    </row>
    <row r="53" spans="2:13" ht="19.5" customHeight="1" thickBot="1">
      <c r="B53" s="208"/>
      <c r="C53" s="66"/>
      <c r="D53" s="78" t="s">
        <v>59</v>
      </c>
      <c r="E53" s="79"/>
      <c r="F53" s="80"/>
      <c r="G53" s="43">
        <v>0</v>
      </c>
      <c r="H53" s="148" t="s">
        <v>52</v>
      </c>
      <c r="I53" s="149"/>
      <c r="J53" s="144">
        <v>0</v>
      </c>
      <c r="K53" s="145"/>
      <c r="L53" s="130">
        <f>IF(ISERROR($G$53*$J$53)=TRUE,0,$G$53*$J$53)</f>
        <v>0</v>
      </c>
      <c r="M53" s="64"/>
    </row>
    <row r="54" spans="2:13" ht="19.5" customHeight="1" thickBot="1">
      <c r="B54" s="208"/>
      <c r="C54" s="65"/>
      <c r="D54" s="81" t="s">
        <v>12</v>
      </c>
      <c r="E54" s="81"/>
      <c r="F54" s="81"/>
      <c r="G54" s="26"/>
      <c r="H54" s="50"/>
      <c r="I54" s="51"/>
      <c r="J54" s="28"/>
      <c r="K54" s="29"/>
      <c r="L54" s="64">
        <f>SUM($L$48:$M$53)</f>
        <v>0</v>
      </c>
      <c r="M54" s="64"/>
    </row>
    <row r="55" spans="2:13" ht="19.5" customHeight="1" thickBot="1">
      <c r="B55" s="229" t="s">
        <v>65</v>
      </c>
      <c r="C55" s="229" t="s">
        <v>63</v>
      </c>
      <c r="D55" s="81" t="s">
        <v>53</v>
      </c>
      <c r="E55" s="81"/>
      <c r="F55" s="124"/>
      <c r="G55" s="46">
        <v>0</v>
      </c>
      <c r="H55" s="194" t="s">
        <v>44</v>
      </c>
      <c r="I55" s="195"/>
      <c r="J55" s="201">
        <v>2.58</v>
      </c>
      <c r="K55" s="201"/>
      <c r="L55" s="130">
        <f>IF(ISERROR($G$55*$J$55)=TRUE,0,$G$55*$J$55)</f>
        <v>0</v>
      </c>
      <c r="M55" s="64"/>
    </row>
    <row r="56" spans="2:13" ht="19.5" customHeight="1" thickBot="1">
      <c r="B56" s="230"/>
      <c r="C56" s="234"/>
      <c r="D56" s="81" t="s">
        <v>66</v>
      </c>
      <c r="E56" s="81"/>
      <c r="F56" s="124"/>
      <c r="G56" s="47">
        <v>0</v>
      </c>
      <c r="H56" s="202" t="s">
        <v>67</v>
      </c>
      <c r="I56" s="138"/>
      <c r="J56" s="203">
        <v>0</v>
      </c>
      <c r="K56" s="204"/>
      <c r="L56" s="130">
        <f>IF(ISERROR($G$56*$J$56)=TRUE,0,$G$56*$J$56)</f>
        <v>0</v>
      </c>
      <c r="M56" s="64"/>
    </row>
    <row r="57" spans="2:13" ht="19.5" customHeight="1">
      <c r="B57" s="231"/>
      <c r="C57" s="232"/>
      <c r="D57" s="81" t="s">
        <v>12</v>
      </c>
      <c r="E57" s="81"/>
      <c r="F57" s="81"/>
      <c r="G57" s="27"/>
      <c r="H57" s="24"/>
      <c r="I57" s="8"/>
      <c r="J57" s="5"/>
      <c r="K57" s="23"/>
      <c r="L57" s="64">
        <f>SUM($L$55:$M$56)</f>
        <v>0</v>
      </c>
      <c r="M57" s="64"/>
    </row>
    <row r="58" spans="2:13" ht="19.5" customHeight="1" thickBot="1">
      <c r="B58" s="22" t="s">
        <v>55</v>
      </c>
      <c r="C58" s="85" t="s">
        <v>56</v>
      </c>
      <c r="D58" s="86"/>
      <c r="E58" s="86"/>
      <c r="F58" s="86"/>
      <c r="G58" s="27"/>
      <c r="H58" s="24"/>
      <c r="I58" s="8"/>
      <c r="J58" s="5"/>
      <c r="K58" s="23"/>
      <c r="L58" s="129">
        <f>SUM($L$47,$L$54,$L$57)</f>
        <v>0</v>
      </c>
      <c r="M58" s="130"/>
    </row>
    <row r="59" spans="2:13" ht="19.5" customHeight="1" thickBot="1">
      <c r="B59" s="207" t="s">
        <v>54</v>
      </c>
      <c r="C59" s="69" t="s">
        <v>16</v>
      </c>
      <c r="D59" s="69"/>
      <c r="E59" s="69"/>
      <c r="F59" s="70"/>
      <c r="G59" s="48">
        <v>0</v>
      </c>
      <c r="H59" s="104" t="s">
        <v>42</v>
      </c>
      <c r="I59" s="105"/>
      <c r="J59" s="205">
        <v>2.92</v>
      </c>
      <c r="K59" s="205"/>
      <c r="L59" s="64">
        <f>IF(ISERROR($G$59*$J$59)=TRUE,0,$G$59*$J$59)</f>
        <v>0</v>
      </c>
      <c r="M59" s="64"/>
    </row>
    <row r="60" spans="2:13" ht="19.5" customHeight="1">
      <c r="B60" s="208"/>
      <c r="C60" s="206" t="s">
        <v>41</v>
      </c>
      <c r="D60" s="206"/>
      <c r="E60" s="206"/>
      <c r="F60" s="206"/>
      <c r="G60" s="3"/>
      <c r="H60" s="209"/>
      <c r="I60" s="209"/>
      <c r="J60" s="239"/>
      <c r="K60" s="239"/>
      <c r="L60" s="64">
        <f>SUM($L$59)</f>
        <v>0</v>
      </c>
      <c r="M60" s="64"/>
    </row>
    <row r="61" spans="2:13" ht="19.5" customHeight="1">
      <c r="B61" s="206" t="str">
        <f>"削減原単位[kgCO2/"&amp;H20&amp;"]"</f>
        <v>削減原単位[kgCO2/kLBDF/年]</v>
      </c>
      <c r="C61" s="206"/>
      <c r="D61" s="206"/>
      <c r="E61" s="206"/>
      <c r="F61" s="206"/>
      <c r="G61" s="206"/>
      <c r="H61" s="206"/>
      <c r="I61" s="206"/>
      <c r="J61" s="206"/>
      <c r="K61" s="206"/>
      <c r="L61" s="64">
        <f>$L$58-$L$60</f>
        <v>0</v>
      </c>
      <c r="M61" s="64"/>
    </row>
    <row r="62" spans="2:13" ht="3.75" customHeight="1">
      <c r="B62" s="140"/>
      <c r="C62" s="140"/>
      <c r="D62" s="140"/>
      <c r="E62" s="140"/>
      <c r="F62" s="140"/>
      <c r="G62" s="140"/>
      <c r="H62" s="140"/>
      <c r="I62" s="140"/>
      <c r="J62" s="140"/>
      <c r="K62" s="140"/>
      <c r="L62" s="140"/>
      <c r="M62" s="140"/>
    </row>
    <row r="63" spans="2:13" ht="19.5" customHeight="1" thickBot="1">
      <c r="B63" s="141" t="s">
        <v>24</v>
      </c>
      <c r="C63" s="141"/>
      <c r="D63" s="141"/>
      <c r="E63" s="141"/>
      <c r="F63" s="141"/>
      <c r="G63" s="141"/>
      <c r="H63" s="141"/>
      <c r="I63" s="141"/>
      <c r="J63" s="141"/>
      <c r="K63" s="141"/>
      <c r="L63" s="141"/>
      <c r="M63" s="141"/>
    </row>
    <row r="64" spans="2:13" ht="19.5" customHeight="1" thickBot="1">
      <c r="B64" s="237" t="s">
        <v>18</v>
      </c>
      <c r="C64" s="237"/>
      <c r="D64" s="237"/>
      <c r="E64" s="238"/>
      <c r="F64" s="49">
        <v>38.2</v>
      </c>
      <c r="G64" s="101" t="s">
        <v>60</v>
      </c>
      <c r="H64" s="63"/>
      <c r="I64" s="160"/>
      <c r="J64" s="215" t="s">
        <v>75</v>
      </c>
      <c r="K64" s="216"/>
      <c r="L64" s="216"/>
      <c r="M64" s="217"/>
    </row>
    <row r="65" spans="2:13" ht="19.5" customHeight="1">
      <c r="B65" s="67" t="s">
        <v>19</v>
      </c>
      <c r="C65" s="67"/>
      <c r="D65" s="67"/>
      <c r="E65" s="67"/>
      <c r="F65" s="20">
        <v>37.7</v>
      </c>
      <c r="G65" s="63" t="s">
        <v>23</v>
      </c>
      <c r="H65" s="63"/>
      <c r="I65" s="160"/>
      <c r="J65" s="218"/>
      <c r="K65" s="219"/>
      <c r="L65" s="219"/>
      <c r="M65" s="220"/>
    </row>
    <row r="66" spans="2:13" ht="19.5" customHeight="1">
      <c r="B66" s="67" t="s">
        <v>20</v>
      </c>
      <c r="C66" s="67"/>
      <c r="D66" s="67"/>
      <c r="E66" s="67"/>
      <c r="F66" s="21">
        <v>2.58</v>
      </c>
      <c r="G66" s="63" t="s">
        <v>79</v>
      </c>
      <c r="H66" s="63"/>
      <c r="I66" s="160"/>
      <c r="J66" s="221"/>
      <c r="K66" s="222"/>
      <c r="L66" s="222"/>
      <c r="M66" s="223"/>
    </row>
    <row r="67" spans="2:13" ht="19.5" customHeight="1">
      <c r="B67" s="68" t="s">
        <v>21</v>
      </c>
      <c r="C67" s="68"/>
      <c r="D67" s="68"/>
      <c r="E67" s="68"/>
      <c r="F67" s="21">
        <f>ROUND($F$66/$F$65,4)</f>
        <v>0.0684</v>
      </c>
      <c r="G67" s="63" t="s">
        <v>78</v>
      </c>
      <c r="H67" s="63"/>
      <c r="I67" s="160"/>
      <c r="J67" s="6"/>
      <c r="K67" s="6"/>
      <c r="L67" s="6"/>
      <c r="M67" s="6"/>
    </row>
    <row r="68" spans="2:13" s="2" customFormat="1" ht="3.75" customHeight="1">
      <c r="B68" s="7"/>
      <c r="C68" s="7"/>
      <c r="D68" s="7"/>
      <c r="E68" s="7"/>
      <c r="F68" s="16"/>
      <c r="G68" s="17"/>
      <c r="H68" s="17"/>
      <c r="I68" s="160"/>
      <c r="J68" s="6"/>
      <c r="K68" s="6"/>
      <c r="L68" s="6"/>
      <c r="M68" s="6"/>
    </row>
    <row r="69" spans="2:13" ht="19.5" customHeight="1">
      <c r="B69" s="224" t="s">
        <v>69</v>
      </c>
      <c r="C69" s="224"/>
      <c r="D69" s="224"/>
      <c r="E69" s="224"/>
      <c r="F69" s="224"/>
      <c r="G69" s="224"/>
      <c r="H69" s="224"/>
      <c r="I69" s="224"/>
      <c r="J69" s="224"/>
      <c r="K69" s="224"/>
      <c r="L69" s="224"/>
      <c r="M69" s="224"/>
    </row>
    <row r="70" spans="2:13" ht="19.5" customHeight="1">
      <c r="B70" s="116" t="s">
        <v>80</v>
      </c>
      <c r="C70" s="117"/>
      <c r="D70" s="14" t="s">
        <v>39</v>
      </c>
      <c r="E70" s="18" t="str">
        <f>IF(SUM($G$39:$G$59)=0,"0.00",$L$61/1000)</f>
        <v>0.00</v>
      </c>
      <c r="F70" s="19" t="s">
        <v>40</v>
      </c>
      <c r="G70" s="19"/>
      <c r="H70" s="120" t="s">
        <v>22</v>
      </c>
      <c r="I70" s="121"/>
      <c r="J70" s="12" t="s">
        <v>39</v>
      </c>
      <c r="K70" s="18" t="str">
        <f>IF(SUM($G$39:$G$59)=0,"0.00",ROUND($K$71*$F$64,2))</f>
        <v>0.00</v>
      </c>
      <c r="L70" s="19" t="s">
        <v>38</v>
      </c>
      <c r="M70" s="19"/>
    </row>
    <row r="71" spans="2:13" ht="19.5" customHeight="1">
      <c r="B71" s="118"/>
      <c r="C71" s="119"/>
      <c r="D71" s="15" t="s">
        <v>36</v>
      </c>
      <c r="E71" s="18" t="str">
        <f>IF(SUM($G$39:$G$59)=0,"0.00",ROUND($E$70/$F$64,4))</f>
        <v>0.00</v>
      </c>
      <c r="F71" s="19" t="s">
        <v>37</v>
      </c>
      <c r="G71" s="19"/>
      <c r="H71" s="122"/>
      <c r="I71" s="123"/>
      <c r="J71" s="13" t="s">
        <v>36</v>
      </c>
      <c r="K71" s="18" t="str">
        <f>IF(SUM($G$39:$G$59)=0,"0.00",$F$67-$E$71)</f>
        <v>0.00</v>
      </c>
      <c r="L71" s="19" t="s">
        <v>35</v>
      </c>
      <c r="M71" s="19"/>
    </row>
    <row r="72" spans="2:13" ht="9.75" customHeight="1">
      <c r="B72" s="225"/>
      <c r="C72" s="225"/>
      <c r="D72" s="225"/>
      <c r="E72" s="172"/>
      <c r="F72" s="172"/>
      <c r="G72" s="225"/>
      <c r="H72" s="172"/>
      <c r="I72" s="172"/>
      <c r="J72" s="172"/>
      <c r="K72" s="172"/>
      <c r="L72" s="172"/>
      <c r="M72" s="172"/>
    </row>
    <row r="73" spans="2:13" ht="12.75">
      <c r="B73" s="87" t="s">
        <v>4</v>
      </c>
      <c r="C73" s="87"/>
      <c r="D73" s="87"/>
      <c r="E73" s="87"/>
      <c r="F73" s="87"/>
      <c r="G73" s="87"/>
      <c r="H73" s="87"/>
      <c r="I73" s="87"/>
      <c r="J73" s="87"/>
      <c r="K73" s="87"/>
      <c r="L73" s="87"/>
      <c r="M73" s="87"/>
    </row>
    <row r="74" spans="2:13" ht="3.75" customHeight="1">
      <c r="B74" s="172"/>
      <c r="C74" s="172"/>
      <c r="D74" s="172"/>
      <c r="E74" s="172"/>
      <c r="F74" s="172"/>
      <c r="G74" s="172"/>
      <c r="H74" s="172"/>
      <c r="I74" s="172"/>
      <c r="J74" s="172"/>
      <c r="K74" s="172"/>
      <c r="L74" s="172"/>
      <c r="M74" s="172"/>
    </row>
    <row r="75" spans="2:13" ht="33.75" customHeight="1">
      <c r="B75" s="60" t="s">
        <v>91</v>
      </c>
      <c r="C75" s="61"/>
      <c r="D75" s="62">
        <f>IF(ISERROR(($E$20-$G$56)*1000*$K$70)=TRUE,0,($E$20-$G$56)*1000*$K$70)</f>
        <v>0</v>
      </c>
      <c r="E75" s="62"/>
      <c r="F75" s="34" t="s">
        <v>84</v>
      </c>
      <c r="G75" s="213" t="s">
        <v>70</v>
      </c>
      <c r="H75" s="214"/>
      <c r="I75" s="235" t="s">
        <v>91</v>
      </c>
      <c r="J75" s="61"/>
      <c r="K75" s="212">
        <f>IF(ISERROR($D$75/1000)=TRUE,0,$D$75/1000)</f>
        <v>0</v>
      </c>
      <c r="L75" s="212"/>
      <c r="M75" s="35" t="s">
        <v>85</v>
      </c>
    </row>
    <row r="76" spans="2:13" ht="33.75" customHeight="1">
      <c r="B76" s="102" t="s">
        <v>92</v>
      </c>
      <c r="C76" s="103"/>
      <c r="D76" s="62">
        <f>IF(ISERROR(($E$21-$G$56)*1000*$K$70)=TRUE,0,($E$21-$G$56)*1000*$K$70)</f>
        <v>0</v>
      </c>
      <c r="E76" s="62"/>
      <c r="F76" s="34" t="s">
        <v>84</v>
      </c>
      <c r="G76" s="213" t="s">
        <v>70</v>
      </c>
      <c r="H76" s="214"/>
      <c r="I76" s="236" t="s">
        <v>92</v>
      </c>
      <c r="J76" s="103"/>
      <c r="K76" s="212">
        <f>IF(ISERROR($D$76/1000)=TRUE,0,$D$76/1000)</f>
        <v>0</v>
      </c>
      <c r="L76" s="212"/>
      <c r="M76" s="35" t="s">
        <v>85</v>
      </c>
    </row>
    <row r="77" spans="2:13" ht="33.75" customHeight="1">
      <c r="B77" s="226" t="s">
        <v>95</v>
      </c>
      <c r="C77" s="211"/>
      <c r="D77" s="62">
        <f>IF(ISERROR(($E$22-$G$56)*1000*$K$70)=TRUE,0,($E$22-$G$56)*1000*$K$70)</f>
        <v>0</v>
      </c>
      <c r="E77" s="62"/>
      <c r="F77" s="34" t="s">
        <v>84</v>
      </c>
      <c r="G77" s="213" t="s">
        <v>70</v>
      </c>
      <c r="H77" s="214"/>
      <c r="I77" s="210" t="s">
        <v>95</v>
      </c>
      <c r="J77" s="211"/>
      <c r="K77" s="212">
        <f>IF(ISERROR($D$77/1000)=TRUE,0,$D$77/1000)</f>
        <v>0</v>
      </c>
      <c r="L77" s="212"/>
      <c r="M77" s="35" t="s">
        <v>85</v>
      </c>
    </row>
    <row r="78" spans="2:13" ht="6" customHeight="1">
      <c r="B78" s="33"/>
      <c r="C78" s="33"/>
      <c r="D78" s="33"/>
      <c r="E78" s="33"/>
      <c r="F78" s="33"/>
      <c r="G78" s="33"/>
      <c r="H78" s="33"/>
      <c r="I78" s="33"/>
      <c r="J78" s="33"/>
      <c r="K78" s="33"/>
      <c r="L78" s="33"/>
      <c r="M78" s="36"/>
    </row>
    <row r="79" spans="2:13" ht="33.75" customHeight="1">
      <c r="B79" s="60" t="s">
        <v>96</v>
      </c>
      <c r="C79" s="61"/>
      <c r="D79" s="62">
        <f>IF(ISERROR($D$77*$D$26)=TRUE,0,$D$77*$D$26)</f>
        <v>0</v>
      </c>
      <c r="E79" s="62"/>
      <c r="F79" s="34" t="s">
        <v>100</v>
      </c>
      <c r="G79" s="213" t="s">
        <v>70</v>
      </c>
      <c r="H79" s="214"/>
      <c r="I79" s="235" t="s">
        <v>96</v>
      </c>
      <c r="J79" s="61"/>
      <c r="K79" s="212">
        <f>IF(ISERROR($D$79/1000)=TRUE,0,$D$79/1000)</f>
        <v>0</v>
      </c>
      <c r="L79" s="212"/>
      <c r="M79" s="35" t="s">
        <v>101</v>
      </c>
    </row>
    <row r="80" spans="2:13" ht="9.75" customHeight="1">
      <c r="B80" s="37"/>
      <c r="C80" s="37"/>
      <c r="D80" s="37"/>
      <c r="E80" s="37"/>
      <c r="F80" s="37"/>
      <c r="G80" s="37"/>
      <c r="H80" s="37"/>
      <c r="I80" s="37"/>
      <c r="J80" s="37"/>
      <c r="K80" s="37"/>
      <c r="L80" s="37"/>
      <c r="M80" s="37"/>
    </row>
    <row r="81" spans="2:13" ht="12.75" customHeight="1">
      <c r="B81" s="87" t="s">
        <v>81</v>
      </c>
      <c r="C81" s="87"/>
      <c r="D81" s="87"/>
      <c r="E81" s="87"/>
      <c r="F81" s="87"/>
      <c r="G81" s="87"/>
      <c r="H81" s="87"/>
      <c r="I81" s="87"/>
      <c r="J81" s="87"/>
      <c r="K81" s="87"/>
      <c r="L81" s="87"/>
      <c r="M81" s="87"/>
    </row>
    <row r="82" spans="2:13" ht="3.75" customHeight="1">
      <c r="B82" s="37"/>
      <c r="C82" s="37"/>
      <c r="D82" s="37"/>
      <c r="E82" s="37"/>
      <c r="F82" s="37"/>
      <c r="G82" s="37"/>
      <c r="H82" s="37"/>
      <c r="I82" s="37"/>
      <c r="J82" s="37"/>
      <c r="K82" s="37"/>
      <c r="L82" s="37"/>
      <c r="M82" s="37"/>
    </row>
    <row r="83" spans="2:13" ht="19.5" customHeight="1">
      <c r="B83" s="98" t="s">
        <v>18</v>
      </c>
      <c r="C83" s="99"/>
      <c r="D83" s="99"/>
      <c r="E83" s="100"/>
      <c r="F83" s="21">
        <f>$F$64</f>
        <v>38.2</v>
      </c>
      <c r="G83" s="101" t="s">
        <v>60</v>
      </c>
      <c r="H83" s="63"/>
      <c r="I83" s="37"/>
      <c r="J83" s="37"/>
      <c r="K83" s="37"/>
      <c r="L83" s="37"/>
      <c r="M83" s="37"/>
    </row>
    <row r="84" spans="2:13" ht="6.75" customHeight="1">
      <c r="B84" s="32"/>
      <c r="C84" s="32"/>
      <c r="D84" s="32"/>
      <c r="E84" s="32"/>
      <c r="F84" s="32"/>
      <c r="G84" s="32"/>
      <c r="H84" s="32"/>
      <c r="I84" s="37"/>
      <c r="J84" s="37"/>
      <c r="K84" s="37"/>
      <c r="L84" s="37"/>
      <c r="M84" s="37"/>
    </row>
    <row r="85" spans="2:13" ht="19.5" customHeight="1">
      <c r="B85" s="252" t="s">
        <v>89</v>
      </c>
      <c r="C85" s="253"/>
      <c r="D85" s="254" t="str">
        <f>$D$26</f>
        <v>記入してください</v>
      </c>
      <c r="E85" s="255"/>
      <c r="F85" s="256" t="str">
        <f>$H$26</f>
        <v>想定使用年数を記入</v>
      </c>
      <c r="G85" s="257"/>
      <c r="H85" s="258"/>
      <c r="I85" s="37"/>
      <c r="J85" s="37"/>
      <c r="K85" s="37"/>
      <c r="L85" s="37"/>
      <c r="M85" s="37"/>
    </row>
    <row r="86" ht="19.5" customHeight="1"/>
    <row r="87" ht="19.5" customHeight="1"/>
    <row r="88" ht="19.5" customHeight="1"/>
    <row r="89" ht="19.5" customHeight="1"/>
  </sheetData>
  <sheetProtection password="E9BB" sheet="1"/>
  <mergeCells count="179">
    <mergeCell ref="K79:L79"/>
    <mergeCell ref="B85:C85"/>
    <mergeCell ref="D85:E85"/>
    <mergeCell ref="F85:H85"/>
    <mergeCell ref="B79:C79"/>
    <mergeCell ref="D79:E79"/>
    <mergeCell ref="G79:H79"/>
    <mergeCell ref="I79:J79"/>
    <mergeCell ref="B2:M2"/>
    <mergeCell ref="B4:M4"/>
    <mergeCell ref="B6:M7"/>
    <mergeCell ref="B9:C9"/>
    <mergeCell ref="D9:M9"/>
    <mergeCell ref="B10:M10"/>
    <mergeCell ref="I75:J75"/>
    <mergeCell ref="K75:L75"/>
    <mergeCell ref="I76:J76"/>
    <mergeCell ref="K76:L76"/>
    <mergeCell ref="C59:F59"/>
    <mergeCell ref="C60:F60"/>
    <mergeCell ref="B64:E64"/>
    <mergeCell ref="L60:M60"/>
    <mergeCell ref="L59:M59"/>
    <mergeCell ref="J60:K60"/>
    <mergeCell ref="L37:M38"/>
    <mergeCell ref="B55:B57"/>
    <mergeCell ref="L57:M57"/>
    <mergeCell ref="B39:B54"/>
    <mergeCell ref="L50:M50"/>
    <mergeCell ref="L51:M51"/>
    <mergeCell ref="J44:K44"/>
    <mergeCell ref="J45:K45"/>
    <mergeCell ref="C55:C57"/>
    <mergeCell ref="L53:M53"/>
    <mergeCell ref="I77:J77"/>
    <mergeCell ref="K77:L77"/>
    <mergeCell ref="G75:H75"/>
    <mergeCell ref="G76:H76"/>
    <mergeCell ref="G77:H77"/>
    <mergeCell ref="J64:M66"/>
    <mergeCell ref="B69:M69"/>
    <mergeCell ref="B72:M72"/>
    <mergeCell ref="B74:M74"/>
    <mergeCell ref="B77:C77"/>
    <mergeCell ref="L61:M61"/>
    <mergeCell ref="J59:K59"/>
    <mergeCell ref="G64:H64"/>
    <mergeCell ref="B61:K61"/>
    <mergeCell ref="I64:I68"/>
    <mergeCell ref="G66:H66"/>
    <mergeCell ref="G67:H67"/>
    <mergeCell ref="B59:B60"/>
    <mergeCell ref="H60:I60"/>
    <mergeCell ref="D57:F57"/>
    <mergeCell ref="D55:F55"/>
    <mergeCell ref="D56:F56"/>
    <mergeCell ref="H55:I55"/>
    <mergeCell ref="J55:K55"/>
    <mergeCell ref="H56:I56"/>
    <mergeCell ref="J56:K56"/>
    <mergeCell ref="D45:F45"/>
    <mergeCell ref="L43:M43"/>
    <mergeCell ref="H51:I51"/>
    <mergeCell ref="J47:K47"/>
    <mergeCell ref="J48:K48"/>
    <mergeCell ref="L49:M49"/>
    <mergeCell ref="L55:M55"/>
    <mergeCell ref="L56:M56"/>
    <mergeCell ref="H52:I52"/>
    <mergeCell ref="H53:I53"/>
    <mergeCell ref="L48:M48"/>
    <mergeCell ref="L54:M54"/>
    <mergeCell ref="D40:F40"/>
    <mergeCell ref="B35:M35"/>
    <mergeCell ref="B29:M29"/>
    <mergeCell ref="J52:K52"/>
    <mergeCell ref="J53:K53"/>
    <mergeCell ref="J36:M36"/>
    <mergeCell ref="G36:I38"/>
    <mergeCell ref="H39:I39"/>
    <mergeCell ref="H40:I40"/>
    <mergeCell ref="L52:M52"/>
    <mergeCell ref="B18:D19"/>
    <mergeCell ref="G19:H19"/>
    <mergeCell ref="I19:M19"/>
    <mergeCell ref="H20:I20"/>
    <mergeCell ref="H21:I21"/>
    <mergeCell ref="F18:G18"/>
    <mergeCell ref="B21:D21"/>
    <mergeCell ref="B24:M24"/>
    <mergeCell ref="B22:D22"/>
    <mergeCell ref="J39:K39"/>
    <mergeCell ref="J43:K43"/>
    <mergeCell ref="B23:M23"/>
    <mergeCell ref="H22:I22"/>
    <mergeCell ref="J20:M22"/>
    <mergeCell ref="E22:F22"/>
    <mergeCell ref="B36:F38"/>
    <mergeCell ref="B26:C26"/>
    <mergeCell ref="B12:M12"/>
    <mergeCell ref="L45:M45"/>
    <mergeCell ref="L46:M46"/>
    <mergeCell ref="J46:K46"/>
    <mergeCell ref="L44:M44"/>
    <mergeCell ref="H41:I41"/>
    <mergeCell ref="H43:I43"/>
    <mergeCell ref="C39:C47"/>
    <mergeCell ref="E21:F21"/>
    <mergeCell ref="B20:D20"/>
    <mergeCell ref="H26:J26"/>
    <mergeCell ref="B28:M28"/>
    <mergeCell ref="H47:I47"/>
    <mergeCell ref="B30:M30"/>
    <mergeCell ref="J32:M34"/>
    <mergeCell ref="L40:M40"/>
    <mergeCell ref="B32:E34"/>
    <mergeCell ref="D42:F42"/>
    <mergeCell ref="H42:I42"/>
    <mergeCell ref="F32:I34"/>
    <mergeCell ref="B11:M11"/>
    <mergeCell ref="B62:M62"/>
    <mergeCell ref="B63:M63"/>
    <mergeCell ref="J40:K40"/>
    <mergeCell ref="J41:K41"/>
    <mergeCell ref="J49:K49"/>
    <mergeCell ref="J50:K50"/>
    <mergeCell ref="J51:K51"/>
    <mergeCell ref="L47:M47"/>
    <mergeCell ref="H46:I46"/>
    <mergeCell ref="J42:K42"/>
    <mergeCell ref="L42:M42"/>
    <mergeCell ref="L58:M58"/>
    <mergeCell ref="D44:F44"/>
    <mergeCell ref="H44:I44"/>
    <mergeCell ref="H45:I45"/>
    <mergeCell ref="H50:I50"/>
    <mergeCell ref="D50:F50"/>
    <mergeCell ref="H49:I49"/>
    <mergeCell ref="H48:I48"/>
    <mergeCell ref="B13:C14"/>
    <mergeCell ref="D13:H14"/>
    <mergeCell ref="E20:F20"/>
    <mergeCell ref="B70:C71"/>
    <mergeCell ref="H70:I71"/>
    <mergeCell ref="D43:F43"/>
    <mergeCell ref="D39:F39"/>
    <mergeCell ref="D46:F46"/>
    <mergeCell ref="B15:C16"/>
    <mergeCell ref="D26:F26"/>
    <mergeCell ref="D15:H16"/>
    <mergeCell ref="E19:F19"/>
    <mergeCell ref="H18:M18"/>
    <mergeCell ref="B81:M81"/>
    <mergeCell ref="B83:E83"/>
    <mergeCell ref="G83:H83"/>
    <mergeCell ref="B76:C76"/>
    <mergeCell ref="H59:I59"/>
    <mergeCell ref="D54:F54"/>
    <mergeCell ref="L39:M39"/>
    <mergeCell ref="J37:K38"/>
    <mergeCell ref="D76:E76"/>
    <mergeCell ref="D52:F52"/>
    <mergeCell ref="D53:F53"/>
    <mergeCell ref="D47:F47"/>
    <mergeCell ref="D48:F48"/>
    <mergeCell ref="D49:F49"/>
    <mergeCell ref="D51:F51"/>
    <mergeCell ref="C58:F58"/>
    <mergeCell ref="B73:M73"/>
    <mergeCell ref="B75:C75"/>
    <mergeCell ref="D75:E75"/>
    <mergeCell ref="G65:H65"/>
    <mergeCell ref="D77:E77"/>
    <mergeCell ref="L41:M41"/>
    <mergeCell ref="C48:C54"/>
    <mergeCell ref="B65:E65"/>
    <mergeCell ref="B66:E66"/>
    <mergeCell ref="B67:E67"/>
    <mergeCell ref="D41:F41"/>
  </mergeCells>
  <conditionalFormatting sqref="B36 B39 B66 B59 J36:J37 C59:C60 K54 H54 J59:J60 L61 J39:J41 D39:D41 L39:L41 B61:B64 H57:H58 K57:K58 G39:G53 G55:G56 D43:D53 J43:J53 L43:L54 C48">
    <cfRule type="expression" priority="43" dxfId="0" stopIfTrue="1">
      <formula>輸送用バイオディーゼル!#REF!="Ⅲ[再生可能エネルギー供給量]"</formula>
    </cfRule>
    <cfRule type="expression" priority="44" dxfId="0" stopIfTrue="1">
      <formula>輸送用バイオディーゼル!#REF!="Ⅰ[想定削減率]"</formula>
    </cfRule>
  </conditionalFormatting>
  <conditionalFormatting sqref="C39">
    <cfRule type="expression" priority="41" dxfId="0" stopIfTrue="1">
      <formula>輸送用バイオディーゼル!#REF!="Ⅲ[再生可能エネルギー供給量]"</formula>
    </cfRule>
    <cfRule type="expression" priority="42" dxfId="0" stopIfTrue="1">
      <formula>輸送用バイオディーゼル!#REF!="Ⅰ[想定削減率]"</formula>
    </cfRule>
  </conditionalFormatting>
  <conditionalFormatting sqref="L59">
    <cfRule type="expression" priority="39" dxfId="0" stopIfTrue="1">
      <formula>輸送用バイオディーゼル!#REF!="Ⅲ[再生可能エネルギー供給量]"</formula>
    </cfRule>
    <cfRule type="expression" priority="40" dxfId="0" stopIfTrue="1">
      <formula>輸送用バイオディーゼル!#REF!="Ⅰ[想定削減率]"</formula>
    </cfRule>
  </conditionalFormatting>
  <conditionalFormatting sqref="L60">
    <cfRule type="expression" priority="37" dxfId="0" stopIfTrue="1">
      <formula>輸送用バイオディーゼル!#REF!="Ⅲ[再生可能エネルギー供給量]"</formula>
    </cfRule>
    <cfRule type="expression" priority="38" dxfId="0" stopIfTrue="1">
      <formula>輸送用バイオディーゼル!#REF!="Ⅰ[想定削減率]"</formula>
    </cfRule>
  </conditionalFormatting>
  <conditionalFormatting sqref="D54">
    <cfRule type="expression" priority="35" dxfId="0" stopIfTrue="1">
      <formula>輸送用バイオディーゼル!#REF!="Ⅲ[再生可能エネルギー供給量]"</formula>
    </cfRule>
    <cfRule type="expression" priority="36" dxfId="0" stopIfTrue="1">
      <formula>輸送用バイオディーゼル!#REF!="Ⅰ[想定削減率]"</formula>
    </cfRule>
  </conditionalFormatting>
  <conditionalFormatting sqref="D57">
    <cfRule type="expression" priority="33" dxfId="0" stopIfTrue="1">
      <formula>輸送用バイオディーゼル!#REF!="Ⅲ[再生可能エネルギー供給量]"</formula>
    </cfRule>
    <cfRule type="expression" priority="34" dxfId="0" stopIfTrue="1">
      <formula>輸送用バイオディーゼル!#REF!="Ⅰ[想定削減率]"</formula>
    </cfRule>
  </conditionalFormatting>
  <conditionalFormatting sqref="D55">
    <cfRule type="expression" priority="31" dxfId="0" stopIfTrue="1">
      <formula>輸送用バイオディーゼル!#REF!="Ⅲ[再生可能エネルギー供給量]"</formula>
    </cfRule>
    <cfRule type="expression" priority="32" dxfId="0" stopIfTrue="1">
      <formula>輸送用バイオディーゼル!#REF!="Ⅰ[想定削減率]"</formula>
    </cfRule>
  </conditionalFormatting>
  <conditionalFormatting sqref="J55">
    <cfRule type="expression" priority="27" dxfId="0" stopIfTrue="1">
      <formula>輸送用バイオディーゼル!#REF!="Ⅲ[再生可能エネルギー供給量]"</formula>
    </cfRule>
    <cfRule type="expression" priority="28" dxfId="0" stopIfTrue="1">
      <formula>輸送用バイオディーゼル!#REF!="Ⅰ[想定削減率]"</formula>
    </cfRule>
  </conditionalFormatting>
  <conditionalFormatting sqref="J56">
    <cfRule type="expression" priority="25" dxfId="0" stopIfTrue="1">
      <formula>輸送用バイオディーゼル!#REF!="Ⅲ[再生可能エネルギー供給量]"</formula>
    </cfRule>
    <cfRule type="expression" priority="26" dxfId="0" stopIfTrue="1">
      <formula>輸送用バイオディーゼル!#REF!="Ⅰ[想定削減率]"</formula>
    </cfRule>
  </conditionalFormatting>
  <conditionalFormatting sqref="L55">
    <cfRule type="expression" priority="23" dxfId="0" stopIfTrue="1">
      <formula>輸送用バイオディーゼル!#REF!="Ⅲ[再生可能エネルギー供給量]"</formula>
    </cfRule>
    <cfRule type="expression" priority="24" dxfId="0" stopIfTrue="1">
      <formula>輸送用バイオディーゼル!#REF!="Ⅰ[想定削減率]"</formula>
    </cfRule>
  </conditionalFormatting>
  <conditionalFormatting sqref="L56">
    <cfRule type="expression" priority="21" dxfId="0" stopIfTrue="1">
      <formula>輸送用バイオディーゼル!#REF!="Ⅲ[再生可能エネルギー供給量]"</formula>
    </cfRule>
    <cfRule type="expression" priority="22" dxfId="0" stopIfTrue="1">
      <formula>輸送用バイオディーゼル!#REF!="Ⅰ[想定削減率]"</formula>
    </cfRule>
  </conditionalFormatting>
  <conditionalFormatting sqref="L57:L58">
    <cfRule type="expression" priority="19" dxfId="0" stopIfTrue="1">
      <formula>輸送用バイオディーゼル!#REF!="Ⅲ[再生可能エネルギー供給量]"</formula>
    </cfRule>
    <cfRule type="expression" priority="20" dxfId="0" stopIfTrue="1">
      <formula>輸送用バイオディーゼル!#REF!="Ⅰ[想定削減率]"</formula>
    </cfRule>
  </conditionalFormatting>
  <conditionalFormatting sqref="D56">
    <cfRule type="expression" priority="9" dxfId="0" stopIfTrue="1">
      <formula>輸送用バイオディーゼル!#REF!="Ⅲ[再生可能エネルギー供給量]"</formula>
    </cfRule>
    <cfRule type="expression" priority="10" dxfId="0" stopIfTrue="1">
      <formula>輸送用バイオディーゼル!#REF!="Ⅰ[想定削減率]"</formula>
    </cfRule>
  </conditionalFormatting>
  <conditionalFormatting sqref="D42">
    <cfRule type="expression" priority="7" dxfId="0" stopIfTrue="1">
      <formula>輸送用バイオディーゼル!#REF!="Ⅲ[再生可能エネルギー供給量]"</formula>
    </cfRule>
    <cfRule type="expression" priority="8" dxfId="0" stopIfTrue="1">
      <formula>輸送用バイオディーゼル!#REF!="Ⅰ[想定削減率]"</formula>
    </cfRule>
  </conditionalFormatting>
  <conditionalFormatting sqref="J42">
    <cfRule type="expression" priority="5" dxfId="0" stopIfTrue="1">
      <formula>輸送用バイオディーゼル!#REF!="Ⅲ[再生可能エネルギー供給量]"</formula>
    </cfRule>
    <cfRule type="expression" priority="6" dxfId="0" stopIfTrue="1">
      <formula>輸送用バイオディーゼル!#REF!="Ⅰ[想定削減率]"</formula>
    </cfRule>
  </conditionalFormatting>
  <conditionalFormatting sqref="L42">
    <cfRule type="expression" priority="3" dxfId="0" stopIfTrue="1">
      <formula>輸送用バイオディーゼル!#REF!="Ⅲ[再生可能エネルギー供給量]"</formula>
    </cfRule>
    <cfRule type="expression" priority="4" dxfId="0" stopIfTrue="1">
      <formula>輸送用バイオディーゼル!#REF!="Ⅰ[想定削減率]"</formula>
    </cfRule>
  </conditionalFormatting>
  <conditionalFormatting sqref="B83">
    <cfRule type="expression" priority="1" dxfId="0" stopIfTrue="1">
      <formula>輸送用バイオディーゼル!#REF!="Ⅲ[再生可能エネルギー供給量]"</formula>
    </cfRule>
    <cfRule type="expression" priority="2" dxfId="0" stopIfTrue="1">
      <formula>輸送用バイオディーゼル!#REF!="Ⅰ[想定削減率]"</formula>
    </cfRule>
  </conditionalFormatting>
  <dataValidations count="1">
    <dataValidation type="list" allowBlank="1" showInputMessage="1" showErrorMessage="1" sqref="H26:J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B2:E13"/>
  <sheetViews>
    <sheetView zoomScaleSheetLayoutView="100" zoomScalePageLayoutView="0" workbookViewId="0" topLeftCell="A1">
      <selection activeCell="B13" sqref="B13"/>
    </sheetView>
  </sheetViews>
  <sheetFormatPr defaultColWidth="0" defaultRowHeight="15"/>
  <cols>
    <col min="1" max="1" width="2.00390625" style="0" customWidth="1"/>
    <col min="2" max="2" width="11.57421875" style="0" customWidth="1"/>
    <col min="3" max="3" width="20.28125" style="0" customWidth="1"/>
    <col min="4" max="4" width="48.28125" style="0" customWidth="1"/>
    <col min="5" max="5" width="52.00390625" style="0" customWidth="1"/>
    <col min="6" max="6" width="2.00390625" style="0" customWidth="1"/>
    <col min="7" max="16384" width="0" style="0" hidden="1" customWidth="1"/>
  </cols>
  <sheetData>
    <row r="1" s="59" customFormat="1" ht="12.75"/>
    <row r="2" spans="2:5" s="59" customFormat="1" ht="15.75">
      <c r="B2" s="259" t="s">
        <v>120</v>
      </c>
      <c r="C2" s="259"/>
      <c r="D2" s="259"/>
      <c r="E2" s="259"/>
    </row>
    <row r="4" spans="2:5" ht="12.75">
      <c r="B4" s="58" t="s">
        <v>108</v>
      </c>
      <c r="C4" s="57" t="s">
        <v>107</v>
      </c>
      <c r="D4" s="57" t="s">
        <v>106</v>
      </c>
      <c r="E4" s="56" t="s">
        <v>105</v>
      </c>
    </row>
    <row r="5" spans="2:5" ht="26.25">
      <c r="B5" s="55">
        <v>42865</v>
      </c>
      <c r="C5" s="54" t="s">
        <v>109</v>
      </c>
      <c r="D5" s="53" t="s">
        <v>104</v>
      </c>
      <c r="E5" s="52" t="s">
        <v>117</v>
      </c>
    </row>
    <row r="6" spans="2:5" ht="26.25">
      <c r="B6" s="55">
        <v>42865</v>
      </c>
      <c r="C6" s="54" t="s">
        <v>110</v>
      </c>
      <c r="D6" s="53" t="s">
        <v>104</v>
      </c>
      <c r="E6" s="52" t="s">
        <v>117</v>
      </c>
    </row>
    <row r="7" spans="2:5" ht="26.25">
      <c r="B7" s="55">
        <v>42865</v>
      </c>
      <c r="C7" s="54" t="s">
        <v>111</v>
      </c>
      <c r="D7" s="53" t="s">
        <v>104</v>
      </c>
      <c r="E7" s="52" t="s">
        <v>117</v>
      </c>
    </row>
    <row r="8" spans="2:5" ht="26.25">
      <c r="B8" s="55">
        <v>42865</v>
      </c>
      <c r="C8" s="54" t="s">
        <v>112</v>
      </c>
      <c r="D8" s="53" t="s">
        <v>104</v>
      </c>
      <c r="E8" s="52" t="s">
        <v>117</v>
      </c>
    </row>
    <row r="9" spans="2:5" ht="26.25">
      <c r="B9" s="55">
        <v>42865</v>
      </c>
      <c r="C9" s="54" t="s">
        <v>113</v>
      </c>
      <c r="D9" s="53" t="s">
        <v>104</v>
      </c>
      <c r="E9" s="52" t="s">
        <v>117</v>
      </c>
    </row>
    <row r="10" spans="2:5" ht="26.25">
      <c r="B10" s="55">
        <v>42865</v>
      </c>
      <c r="C10" s="54" t="s">
        <v>114</v>
      </c>
      <c r="D10" s="53" t="s">
        <v>118</v>
      </c>
      <c r="E10" s="52" t="s">
        <v>119</v>
      </c>
    </row>
    <row r="11" spans="2:5" ht="26.25">
      <c r="B11" s="55">
        <v>42865</v>
      </c>
      <c r="C11" s="54" t="s">
        <v>115</v>
      </c>
      <c r="D11" s="53" t="s">
        <v>118</v>
      </c>
      <c r="E11" s="52" t="s">
        <v>119</v>
      </c>
    </row>
    <row r="12" spans="2:5" ht="26.25">
      <c r="B12" s="55">
        <v>42865</v>
      </c>
      <c r="C12" s="54" t="s">
        <v>116</v>
      </c>
      <c r="D12" s="53" t="s">
        <v>118</v>
      </c>
      <c r="E12" s="52" t="s">
        <v>119</v>
      </c>
    </row>
    <row r="13" spans="2:5" ht="12.75">
      <c r="B13" s="55">
        <v>42888</v>
      </c>
      <c r="C13" s="54" t="s">
        <v>121</v>
      </c>
      <c r="D13" s="53" t="s">
        <v>122</v>
      </c>
      <c r="E13" s="52" t="s">
        <v>123</v>
      </c>
    </row>
  </sheetData>
  <sheetProtection password="E9BB"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Maeki, Wataru (JP - Tokyo)</dc:creator>
  <cp:keywords/>
  <dc:description/>
  <cp:lastModifiedBy>Maeki, Wataru</cp:lastModifiedBy>
  <cp:lastPrinted>2016-12-26T01:32:40Z</cp:lastPrinted>
  <dcterms:created xsi:type="dcterms:W3CDTF">2015-11-24T01:48:43Z</dcterms:created>
  <dcterms:modified xsi:type="dcterms:W3CDTF">2017-06-02T08:11:52Z</dcterms:modified>
  <cp:category/>
  <cp:version/>
  <cp:contentType/>
  <cp:contentStatus/>
</cp:coreProperties>
</file>