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765" windowWidth="15255" windowHeight="11760" activeTab="0"/>
  </bookViews>
  <sheets>
    <sheet name="27" sheetId="1" r:id="rId1"/>
    <sheet name="26" sheetId="2" r:id="rId2"/>
    <sheet name="25" sheetId="3" r:id="rId3"/>
    <sheet name="24" sheetId="4" r:id="rId4"/>
    <sheet name="23-22" sheetId="5" r:id="rId5"/>
    <sheet name="21" sheetId="6" r:id="rId6"/>
  </sheets>
  <externalReferences>
    <externalReference r:id="rId9"/>
  </externalReferences>
  <definedNames>
    <definedName name="テスト" localSheetId="5">#REF!</definedName>
    <definedName name="テスト" localSheetId="4">#REF!</definedName>
    <definedName name="テスト" localSheetId="3">#REF!</definedName>
    <definedName name="テスト" localSheetId="2">#REF!</definedName>
    <definedName name="テスト" localSheetId="1">#REF!</definedName>
    <definedName name="テスト" localSheetId="0">#REF!</definedName>
    <definedName name="テスト">#REF!</definedName>
    <definedName name="自治体名称" localSheetId="5">#REF!</definedName>
    <definedName name="自治体名称" localSheetId="4">#REF!</definedName>
    <definedName name="自治体名称" localSheetId="3">#REF!</definedName>
    <definedName name="自治体名称" localSheetId="2">#REF!</definedName>
    <definedName name="自治体名称" localSheetId="1">#REF!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<sst xmlns="http://schemas.openxmlformats.org/spreadsheetml/2006/main" count="209" uniqueCount="63">
  <si>
    <t>小計</t>
  </si>
  <si>
    <t>　合　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</si>
  <si>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</si>
  <si>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</si>
  <si>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</si>
  <si>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</si>
  <si>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</si>
  <si>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</si>
  <si>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</si>
  <si>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</si>
  <si>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現在の設置基数</t>
  </si>
  <si>
    <t>廃棄物焼却炉に係る廃ガス洗浄施設、湿式集じん施設及び灰の貯留施設であって汚水又は廃液を排出するもの</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</si>
  <si>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</si>
  <si>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</si>
  <si>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</si>
  <si>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</si>
  <si>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</si>
  <si>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</si>
  <si>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</si>
  <si>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</si>
  <si>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</si>
  <si>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</si>
  <si>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</si>
  <si>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担体付き触媒からの金属の回収の用に供する施設のうちろ過施設、精製施設及び廃ガス洗浄施設</t>
  </si>
  <si>
    <t>ﾌﾛﾝ類の破壊の用に供する施設のうちﾌﾟﾗｽﾞﾏ反応施設、廃ガス洗浄施設及び湿式集じん施設</t>
  </si>
  <si>
    <t>出典：ダイオキシン類対策特別措置法施行状況</t>
  </si>
  <si>
    <t>-</t>
  </si>
  <si>
    <t>6.7　ダイオキシン類対策特別措置法に基づく水質基準対象施設の届出等の状況（届出内容別）</t>
  </si>
  <si>
    <t>現在の設置基数</t>
  </si>
  <si>
    <t>現在の設置基数</t>
  </si>
  <si>
    <t>-</t>
  </si>
  <si>
    <t>担体付き触媒からの金属の回収の用に供する施設のうちろ過施設、精製施設及び廃ガス洗浄施設</t>
  </si>
  <si>
    <t>廃棄物焼却炉に係る廃ガス洗浄施設、湿式集じん施設及び灰の貯留施設であって汚水又は廃液を排出するもの</t>
  </si>
  <si>
    <t>ﾌﾛﾝ類の破壊の用に供する施設のうちﾌﾟﾗｽﾞﾏ反応施設、廃ガス洗浄施設及び湿式集じん施設</t>
  </si>
  <si>
    <t>出典：環境省水・大気環境局総務課ダイオキシン対策室
　　　環境省水・大気環境局水環境課
　　　環境省水・大気環境局土壌環境課
　　　「ダイオキシン類対策特別措置法施行状況」</t>
  </si>
  <si>
    <t>現在の設置基数</t>
  </si>
  <si>
    <t>-</t>
  </si>
  <si>
    <t>担体付き触媒からの金属の回収の用に供する施設のうちろ過施設、精製施設及び廃ガス洗浄施設</t>
  </si>
  <si>
    <t>-</t>
  </si>
  <si>
    <t>廃棄物焼却炉に係る廃ガス洗浄施設、湿式集じん施設及び灰の貯留施設であって汚水又は廃液を排出するもの</t>
  </si>
  <si>
    <t>ﾌﾛﾝ類の破壊の用に供する施設のうちﾌﾟﾗｽﾞﾏ反応施設、廃ガス洗浄施設及び湿式集じん施設</t>
  </si>
  <si>
    <t>-</t>
  </si>
  <si>
    <t>出典：環境省水・大気環境局総務課ダイオキシン対策室
　　　環境省水・大気環境局水環境課
　　　環境省水・大気環境局土壌環境課
　　　「ダイオキシン類対策特別措置法施行状況」</t>
  </si>
  <si>
    <t>現在の設置基数</t>
  </si>
  <si>
    <t>合　計</t>
  </si>
  <si>
    <r>
      <rPr>
        <sz val="11"/>
        <color indexed="10"/>
        <rFont val="ＭＳ ゴシック"/>
        <family val="3"/>
      </rPr>
      <t>7.7</t>
    </r>
    <r>
      <rPr>
        <sz val="11"/>
        <rFont val="ＭＳ ゴシック"/>
        <family val="3"/>
      </rPr>
      <t>　ダイオキシン類対策特別措置法に基づく水質基準対象施設の届出等の状況（届出内容別）</t>
    </r>
  </si>
  <si>
    <t>現在の設置基数</t>
  </si>
  <si>
    <t>担体付き触媒からの金属の回収の用に供する施設のうちろ過施設、精製施設及び廃ガス洗浄施設</t>
  </si>
  <si>
    <t>廃棄物焼却炉に係る廃ガス洗浄施設、湿式集じん施設及び灰の貯留施設であって汚水又は廃液を排出するもの</t>
  </si>
  <si>
    <t>ﾌﾛﾝ類の破壊の用に供する施設のうちﾌﾟﾗｽﾞﾏ反応施設、廃ガス洗浄施設及び湿式集じん施設</t>
  </si>
  <si>
    <t>出典：環境省水・大気環境局総務課ダイオキシン対策室
　　　環境省水・大気環境局水環境課
　　　環境省水・大気環境局土壌環境課
　　　「ダイオキシン類対策特別措置法施行状況」</t>
  </si>
  <si>
    <t>各年度末日における設置基数</t>
  </si>
  <si>
    <t>平成19年度</t>
  </si>
  <si>
    <t>平成20年度</t>
  </si>
  <si>
    <t>平成21年度</t>
  </si>
  <si>
    <t>平成22年度</t>
  </si>
  <si>
    <t>平成23年度</t>
  </si>
  <si>
    <t>平成24年度</t>
  </si>
  <si>
    <t>平成25年度</t>
  </si>
  <si>
    <t>（単位：基）</t>
  </si>
  <si>
    <t>出典：環境省水・大気環境局総務課ダイオキシン対策室、水環境課、土壌環境課
　　　「ダイオキシン類対策特別措置法施行状況」より作成</t>
  </si>
  <si>
    <t>7.07　ダイオキシン類対策特別措置法に基づく水質基準対象施設の届出等の状況（届出内容別）</t>
  </si>
  <si>
    <t>平成26年度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</si>
</sst>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49">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sz val="11"/>
      <color indexed="10"/>
      <name val="ＭＳ ゴシック"/>
      <family val="3"/>
    </font>
    <font>
      <u val="single"/>
      <sz val="10.5"/>
      <color indexed="12"/>
      <name val="ＭＳ 明朝"/>
      <family val="1"/>
    </font>
    <font>
      <u val="single"/>
      <sz val="10.5"/>
      <color indexed="6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indexed="9"/>
      <name val="ＭＳ ゴシック"/>
      <family val="3"/>
    </font>
    <font>
      <sz val="11"/>
      <color indexed="8"/>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sz val="11"/>
      <color theme="0"/>
      <name val="ＭＳ ゴシック"/>
      <family val="3"/>
    </font>
    <font>
      <sz val="11"/>
      <color theme="1"/>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style="thin"/>
      <top/>
      <bottom/>
    </border>
    <border>
      <left style="thin"/>
      <right/>
      <top style="thin"/>
      <bottom style="thin"/>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style="thin"/>
      <top style="thin"/>
      <bottom style="thin"/>
    </border>
    <border>
      <left/>
      <right/>
      <top style="thin"/>
      <bottom style="thin"/>
    </border>
    <border>
      <left/>
      <right/>
      <top style="medium"/>
      <bottom/>
    </border>
    <border>
      <left style="hair"/>
      <right/>
      <top style="dotted"/>
      <bottom style="hair"/>
    </border>
    <border>
      <left style="hair"/>
      <right/>
      <top style="hair"/>
      <bottom style="hair"/>
    </border>
    <border>
      <left>
        <color indexed="63"/>
      </left>
      <right style="thin"/>
      <top style="hair"/>
      <bottom style="dotted"/>
    </border>
    <border>
      <left style="hair"/>
      <right style="hair"/>
      <top style="thin"/>
      <bottom style="dotted"/>
    </border>
    <border>
      <left style="hair"/>
      <right style="hair"/>
      <top style="dotted"/>
      <bottom style="dotted"/>
    </border>
    <border>
      <left style="hair"/>
      <right style="hair"/>
      <top style="dotted"/>
      <bottom style="hair"/>
    </border>
    <border>
      <left style="hair"/>
      <right style="hair"/>
      <top style="hair"/>
      <bottom style="hair"/>
    </border>
    <border>
      <left style="hair"/>
      <right style="hair"/>
      <top style="hair"/>
      <bottom style="dotted"/>
    </border>
    <border>
      <left style="hair"/>
      <right style="hair"/>
      <top style="dotted"/>
      <bottom style="medium"/>
    </border>
    <border>
      <left style="thin"/>
      <right/>
      <top style="thin"/>
      <bottom style="dotted"/>
    </border>
    <border>
      <left style="thin"/>
      <right/>
      <top style="dotted"/>
      <bottom style="dotted"/>
    </border>
    <border>
      <left style="thin"/>
      <right/>
      <top style="dotted"/>
      <bottom style="hair"/>
    </border>
    <border>
      <left style="thin"/>
      <right/>
      <top style="hair"/>
      <bottom style="hair"/>
    </border>
    <border>
      <left style="thin"/>
      <right/>
      <top style="hair"/>
      <bottom style="dotted"/>
    </border>
    <border>
      <left style="thin"/>
      <right/>
      <top style="dotted"/>
      <bottom style="medium"/>
    </border>
    <border>
      <left/>
      <right/>
      <top style="thin"/>
      <bottom style="dotted"/>
    </border>
    <border>
      <left/>
      <right/>
      <top style="dotted"/>
      <bottom style="dotted"/>
    </border>
    <border>
      <left>
        <color indexed="63"/>
      </left>
      <right/>
      <top style="dotted"/>
      <bottom style="hair"/>
    </border>
    <border>
      <left>
        <color indexed="63"/>
      </left>
      <right/>
      <top style="hair"/>
      <bottom style="hair"/>
    </border>
    <border>
      <left>
        <color indexed="63"/>
      </left>
      <right/>
      <top style="hair"/>
      <bottom style="dotted"/>
    </border>
    <border>
      <left/>
      <right/>
      <top style="dotted"/>
      <bottom style="medium"/>
    </border>
    <border>
      <left style="hair"/>
      <right style="hair"/>
      <top style="dashed"/>
      <bottom/>
    </border>
    <border>
      <left style="hair"/>
      <right>
        <color indexed="63"/>
      </right>
      <top style="dashed"/>
      <bottom/>
    </border>
    <border>
      <left/>
      <right style="thin"/>
      <top style="medium"/>
      <bottom/>
    </border>
    <border>
      <left>
        <color indexed="63"/>
      </left>
      <right style="thin"/>
      <top>
        <color indexed="63"/>
      </top>
      <bottom>
        <color indexed="63"/>
      </bottom>
    </border>
    <border>
      <left style="hair"/>
      <right style="thin"/>
      <top style="dotted"/>
      <bottom style="hair"/>
    </border>
    <border>
      <left style="hair"/>
      <right style="thin"/>
      <top style="hair"/>
      <bottom style="hair"/>
    </border>
    <border>
      <left style="thin"/>
      <right/>
      <top>
        <color indexed="63"/>
      </top>
      <bottom style="medium"/>
    </border>
    <border>
      <left style="hair"/>
      <right style="hair"/>
      <top>
        <color indexed="63"/>
      </top>
      <bottom style="medium"/>
    </border>
    <border>
      <left>
        <color indexed="63"/>
      </left>
      <right>
        <color indexed="63"/>
      </right>
      <top>
        <color indexed="63"/>
      </top>
      <bottom style="medium"/>
    </border>
    <border>
      <left style="thin"/>
      <right/>
      <top style="dotted"/>
      <bottom style="thin"/>
    </border>
    <border>
      <left style="hair"/>
      <right style="hair"/>
      <top style="dotted"/>
      <bottom style="thin"/>
    </border>
    <border>
      <left/>
      <right/>
      <top style="dotted"/>
      <bottom style="thin"/>
    </border>
    <border>
      <left/>
      <right style="thin"/>
      <top style="dotted"/>
      <bottom style="dotted"/>
    </border>
    <border>
      <left/>
      <right style="thin"/>
      <top style="dotted"/>
      <bottom style="thin"/>
    </border>
    <border>
      <left/>
      <right style="thin"/>
      <top>
        <color indexed="63"/>
      </top>
      <bottom style="medium"/>
    </border>
    <border>
      <left style="thin"/>
      <right/>
      <top style="medium"/>
      <bottom style="dashed"/>
    </border>
    <border>
      <left/>
      <right/>
      <top style="medium"/>
      <bottom style="dashed"/>
    </border>
    <border>
      <left/>
      <right style="thin"/>
      <top style="thin"/>
      <bottom style="dotted"/>
    </border>
    <border>
      <left/>
      <right style="thin"/>
      <top style="dotted"/>
      <bottom style="medium"/>
    </border>
    <border>
      <left/>
      <right style="thin"/>
      <top style="thin"/>
      <bottom>
        <color indexed="63"/>
      </bottom>
    </border>
    <border>
      <left/>
      <right style="thin"/>
      <top style="thin"/>
      <bottom style="thin"/>
    </border>
    <border>
      <left style="thin"/>
      <right style="thin"/>
      <top/>
      <bottom style="thin"/>
    </border>
    <border>
      <left>
        <color indexed="63"/>
      </left>
      <right>
        <color indexed="63"/>
      </right>
      <top style="dashed"/>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34" fillId="0" borderId="3" applyNumberFormat="0" applyFill="0" applyAlignment="0" applyProtection="0"/>
    <xf numFmtId="0" fontId="35" fillId="26" borderId="0" applyNumberFormat="0" applyBorder="0" applyAlignment="0" applyProtection="0"/>
    <xf numFmtId="0" fontId="36" fillId="27"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7"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28" borderId="4" applyNumberFormat="0" applyAlignment="0" applyProtection="0"/>
    <xf numFmtId="0" fontId="2" fillId="0" borderId="0">
      <alignment/>
      <protection/>
    </xf>
    <xf numFmtId="0" fontId="2" fillId="0" borderId="0">
      <alignment/>
      <protection/>
    </xf>
    <xf numFmtId="0" fontId="3" fillId="0" borderId="0">
      <alignment/>
      <protection/>
    </xf>
    <xf numFmtId="0" fontId="9" fillId="0" borderId="0" applyNumberFormat="0" applyFill="0" applyBorder="0" applyAlignment="0" applyProtection="0"/>
    <xf numFmtId="0" fontId="45" fillId="29" borderId="0" applyNumberFormat="0" applyBorder="0" applyAlignment="0" applyProtection="0"/>
  </cellStyleXfs>
  <cellXfs count="118">
    <xf numFmtId="0" fontId="0" fillId="0" borderId="0" xfId="0" applyAlignment="1">
      <alignment/>
    </xf>
    <xf numFmtId="0" fontId="6" fillId="0" borderId="0" xfId="61" applyFont="1">
      <alignment/>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vertical="center"/>
      <protection/>
    </xf>
    <xf numFmtId="0" fontId="6" fillId="0" borderId="12" xfId="61" applyNumberFormat="1" applyFont="1" applyFill="1" applyBorder="1" applyAlignment="1">
      <alignment vertical="center"/>
      <protection/>
    </xf>
    <xf numFmtId="0" fontId="6" fillId="0" borderId="0" xfId="61" applyNumberFormat="1" applyFont="1" applyFill="1" applyBorder="1" applyAlignment="1">
      <alignment vertical="center"/>
      <protection/>
    </xf>
    <xf numFmtId="0" fontId="6" fillId="0" borderId="13" xfId="61" applyNumberFormat="1" applyFont="1" applyFill="1" applyBorder="1" applyAlignment="1">
      <alignment horizontal="center" vertical="center"/>
      <protection/>
    </xf>
    <xf numFmtId="0" fontId="6" fillId="0" borderId="14" xfId="61" applyNumberFormat="1" applyFont="1" applyFill="1" applyBorder="1" applyAlignment="1">
      <alignment vertical="center" wrapText="1"/>
      <protection/>
    </xf>
    <xf numFmtId="176" fontId="6" fillId="0" borderId="15" xfId="61" applyNumberFormat="1" applyFont="1" applyFill="1" applyBorder="1" applyAlignment="1">
      <alignment horizontal="right" vertical="center"/>
      <protection/>
    </xf>
    <xf numFmtId="176" fontId="6" fillId="0" borderId="15" xfId="61" applyNumberFormat="1" applyFont="1" applyFill="1" applyBorder="1" applyAlignment="1">
      <alignment vertical="center"/>
      <protection/>
    </xf>
    <xf numFmtId="0" fontId="6" fillId="0" borderId="16" xfId="61" applyNumberFormat="1" applyFont="1" applyFill="1" applyBorder="1" applyAlignment="1">
      <alignment vertical="center"/>
      <protection/>
    </xf>
    <xf numFmtId="0" fontId="6" fillId="0" borderId="17" xfId="61" applyNumberFormat="1" applyFont="1" applyFill="1" applyBorder="1" applyAlignment="1">
      <alignment vertical="center"/>
      <protection/>
    </xf>
    <xf numFmtId="176" fontId="6" fillId="0" borderId="18" xfId="61" applyNumberFormat="1" applyFont="1" applyFill="1" applyBorder="1" applyAlignment="1">
      <alignment vertical="center"/>
      <protection/>
    </xf>
    <xf numFmtId="0" fontId="6" fillId="0" borderId="0" xfId="61" applyNumberFormat="1" applyFont="1" applyAlignment="1">
      <alignment vertical="center"/>
      <protection/>
    </xf>
    <xf numFmtId="0" fontId="6" fillId="0" borderId="0" xfId="61" applyNumberFormat="1" applyFont="1">
      <alignment/>
      <protection/>
    </xf>
    <xf numFmtId="0" fontId="6" fillId="0" borderId="0" xfId="63" applyNumberFormat="1" applyFont="1" applyAlignment="1">
      <alignment/>
      <protection/>
    </xf>
    <xf numFmtId="176" fontId="6" fillId="0" borderId="19" xfId="61" applyNumberFormat="1" applyFont="1" applyFill="1" applyBorder="1" applyAlignment="1">
      <alignment horizontal="right" vertical="center"/>
      <protection/>
    </xf>
    <xf numFmtId="176" fontId="6" fillId="0" borderId="19" xfId="61" applyNumberFormat="1" applyFont="1" applyFill="1" applyBorder="1" applyAlignment="1">
      <alignment vertical="center"/>
      <protection/>
    </xf>
    <xf numFmtId="0" fontId="6" fillId="0" borderId="14" xfId="61" applyNumberFormat="1" applyFont="1" applyFill="1" applyBorder="1" applyAlignment="1">
      <alignment vertical="center"/>
      <protection/>
    </xf>
    <xf numFmtId="0" fontId="6" fillId="0" borderId="0" xfId="62" applyNumberFormat="1" applyFont="1" applyAlignment="1">
      <alignment horizontal="left"/>
      <protection/>
    </xf>
    <xf numFmtId="58" fontId="6" fillId="0" borderId="15" xfId="61" applyNumberFormat="1" applyFont="1" applyFill="1" applyBorder="1" applyAlignment="1">
      <alignment horizontal="center" vertical="center"/>
      <protection/>
    </xf>
    <xf numFmtId="58" fontId="7" fillId="0" borderId="15" xfId="61" applyNumberFormat="1" applyFont="1" applyFill="1" applyBorder="1" applyAlignment="1">
      <alignment horizontal="center" vertical="center"/>
      <protection/>
    </xf>
    <xf numFmtId="0" fontId="7" fillId="0" borderId="13" xfId="61" applyNumberFormat="1" applyFont="1" applyFill="1" applyBorder="1" applyAlignment="1">
      <alignment horizontal="center" vertical="center"/>
      <protection/>
    </xf>
    <xf numFmtId="176" fontId="7" fillId="0" borderId="15" xfId="61" applyNumberFormat="1" applyFont="1" applyFill="1" applyBorder="1" applyAlignment="1">
      <alignment vertical="center"/>
      <protection/>
    </xf>
    <xf numFmtId="176" fontId="7" fillId="0" borderId="19" xfId="61" applyNumberFormat="1" applyFont="1" applyFill="1" applyBorder="1" applyAlignment="1">
      <alignment vertical="center"/>
      <protection/>
    </xf>
    <xf numFmtId="176" fontId="7" fillId="0" borderId="18" xfId="61" applyNumberFormat="1" applyFont="1" applyFill="1" applyBorder="1" applyAlignment="1">
      <alignment vertical="center"/>
      <protection/>
    </xf>
    <xf numFmtId="0" fontId="6" fillId="0" borderId="20" xfId="61" applyNumberFormat="1" applyFont="1" applyFill="1" applyBorder="1" applyAlignment="1">
      <alignment vertical="center"/>
      <protection/>
    </xf>
    <xf numFmtId="0" fontId="46" fillId="0" borderId="0" xfId="62" applyNumberFormat="1" applyFont="1" applyFill="1" applyBorder="1" applyAlignment="1">
      <alignment horizontal="left" vertical="center"/>
      <protection/>
    </xf>
    <xf numFmtId="0" fontId="6" fillId="0" borderId="0" xfId="61" applyNumberFormat="1" applyFont="1" applyFill="1" applyAlignment="1">
      <alignment vertical="center"/>
      <protection/>
    </xf>
    <xf numFmtId="0" fontId="46" fillId="30" borderId="0" xfId="62" applyNumberFormat="1" applyFont="1" applyFill="1" applyBorder="1" applyAlignment="1">
      <alignment vertical="center"/>
      <protection/>
    </xf>
    <xf numFmtId="0" fontId="47" fillId="30" borderId="0" xfId="62" applyNumberFormat="1" applyFont="1" applyFill="1" applyBorder="1" applyAlignment="1">
      <alignment horizontal="left" vertical="center"/>
      <protection/>
    </xf>
    <xf numFmtId="0" fontId="47" fillId="30" borderId="0" xfId="61" applyFont="1" applyFill="1" applyBorder="1" applyAlignment="1">
      <alignment vertical="center"/>
      <protection/>
    </xf>
    <xf numFmtId="0" fontId="6" fillId="0" borderId="0" xfId="61" applyFont="1" applyFill="1" applyAlignment="1">
      <alignment vertical="center"/>
      <protection/>
    </xf>
    <xf numFmtId="0" fontId="6" fillId="0" borderId="0" xfId="62" applyNumberFormat="1" applyFont="1" applyFill="1" applyAlignment="1">
      <alignment horizontal="left" vertical="center"/>
      <protection/>
    </xf>
    <xf numFmtId="0" fontId="48" fillId="0" borderId="0" xfId="61" applyFont="1" applyFill="1" applyAlignment="1">
      <alignment vertical="center"/>
      <protection/>
    </xf>
    <xf numFmtId="176" fontId="48" fillId="0" borderId="0" xfId="61" applyNumberFormat="1" applyFont="1" applyFill="1" applyAlignment="1">
      <alignment vertical="center"/>
      <protection/>
    </xf>
    <xf numFmtId="0" fontId="0" fillId="0" borderId="0" xfId="0" applyFill="1" applyAlignment="1">
      <alignment vertical="center"/>
    </xf>
    <xf numFmtId="176" fontId="6" fillId="0" borderId="0" xfId="61" applyNumberFormat="1" applyFont="1" applyFill="1" applyAlignment="1">
      <alignment vertical="center"/>
      <protection/>
    </xf>
    <xf numFmtId="0" fontId="6" fillId="0" borderId="0" xfId="63" applyNumberFormat="1" applyFont="1" applyFill="1" applyAlignment="1">
      <alignment vertical="center"/>
      <protection/>
    </xf>
    <xf numFmtId="0" fontId="48" fillId="0" borderId="0" xfId="61" applyNumberFormat="1" applyFont="1" applyFill="1" applyAlignment="1">
      <alignment vertical="center"/>
      <protection/>
    </xf>
    <xf numFmtId="176" fontId="6" fillId="0" borderId="0" xfId="61" applyNumberFormat="1" applyFont="1">
      <alignment/>
      <protection/>
    </xf>
    <xf numFmtId="0" fontId="6" fillId="0" borderId="21" xfId="61" applyNumberFormat="1" applyFont="1" applyFill="1" applyBorder="1" applyAlignment="1">
      <alignment vertical="center"/>
      <protection/>
    </xf>
    <xf numFmtId="0" fontId="6" fillId="0" borderId="22" xfId="61" applyNumberFormat="1" applyFont="1" applyFill="1" applyBorder="1" applyAlignment="1">
      <alignment vertical="center" wrapText="1"/>
      <protection/>
    </xf>
    <xf numFmtId="0" fontId="6" fillId="0" borderId="23" xfId="61" applyNumberFormat="1" applyFont="1" applyFill="1" applyBorder="1" applyAlignment="1">
      <alignment vertical="center"/>
      <protection/>
    </xf>
    <xf numFmtId="0" fontId="6" fillId="0" borderId="24" xfId="61" applyNumberFormat="1" applyFont="1" applyFill="1" applyBorder="1" applyAlignment="1">
      <alignment horizontal="center" vertical="center"/>
      <protection/>
    </xf>
    <xf numFmtId="176" fontId="6" fillId="0" borderId="25" xfId="61" applyNumberFormat="1" applyFont="1" applyFill="1" applyBorder="1" applyAlignment="1">
      <alignment vertical="center"/>
      <protection/>
    </xf>
    <xf numFmtId="176" fontId="6" fillId="0" borderId="26" xfId="61" applyNumberFormat="1" applyFont="1" applyFill="1" applyBorder="1" applyAlignment="1">
      <alignment vertical="center"/>
      <protection/>
    </xf>
    <xf numFmtId="176" fontId="6" fillId="0" borderId="27" xfId="61" applyNumberFormat="1" applyFont="1" applyFill="1" applyBorder="1" applyAlignment="1">
      <alignment vertical="center"/>
      <protection/>
    </xf>
    <xf numFmtId="176" fontId="6" fillId="0" borderId="28" xfId="61" applyNumberFormat="1" applyFont="1" applyFill="1" applyBorder="1" applyAlignment="1">
      <alignment vertical="center"/>
      <protection/>
    </xf>
    <xf numFmtId="176" fontId="6" fillId="0" borderId="29" xfId="61" applyNumberFormat="1" applyFont="1" applyFill="1" applyBorder="1" applyAlignment="1">
      <alignment vertical="center"/>
      <protection/>
    </xf>
    <xf numFmtId="176" fontId="6" fillId="0" borderId="30" xfId="61" applyNumberFormat="1" applyFont="1" applyFill="1" applyBorder="1" applyAlignment="1">
      <alignment vertical="center"/>
      <protection/>
    </xf>
    <xf numFmtId="176" fontId="6" fillId="0" borderId="31" xfId="61" applyNumberFormat="1" applyFont="1" applyFill="1" applyBorder="1" applyAlignment="1">
      <alignment vertical="center"/>
      <protection/>
    </xf>
    <xf numFmtId="176" fontId="6" fillId="0" borderId="32" xfId="61" applyNumberFormat="1" applyFont="1" applyFill="1" applyBorder="1" applyAlignment="1">
      <alignment vertical="center"/>
      <protection/>
    </xf>
    <xf numFmtId="176" fontId="6" fillId="0" borderId="32" xfId="61" applyNumberFormat="1" applyFont="1" applyFill="1" applyBorder="1" applyAlignment="1">
      <alignment horizontal="right" vertical="center"/>
      <protection/>
    </xf>
    <xf numFmtId="176" fontId="6" fillId="0" borderId="33" xfId="61" applyNumberFormat="1" applyFont="1" applyFill="1" applyBorder="1" applyAlignment="1">
      <alignment vertical="center"/>
      <protection/>
    </xf>
    <xf numFmtId="176" fontId="6" fillId="0" borderId="34" xfId="61" applyNumberFormat="1" applyFont="1" applyFill="1" applyBorder="1" applyAlignment="1">
      <alignment vertical="center"/>
      <protection/>
    </xf>
    <xf numFmtId="176" fontId="6" fillId="0" borderId="35" xfId="61" applyNumberFormat="1" applyFont="1" applyFill="1" applyBorder="1" applyAlignment="1">
      <alignment vertical="center"/>
      <protection/>
    </xf>
    <xf numFmtId="176" fontId="6" fillId="0" borderId="36" xfId="61" applyNumberFormat="1" applyFont="1" applyFill="1" applyBorder="1" applyAlignment="1">
      <alignment vertical="center"/>
      <protection/>
    </xf>
    <xf numFmtId="176" fontId="48" fillId="0" borderId="37" xfId="61" applyNumberFormat="1" applyFont="1" applyFill="1" applyBorder="1" applyAlignment="1">
      <alignment vertical="center"/>
      <protection/>
    </xf>
    <xf numFmtId="176" fontId="48" fillId="0" borderId="38" xfId="61" applyNumberFormat="1" applyFont="1" applyFill="1" applyBorder="1" applyAlignment="1">
      <alignment vertical="center"/>
      <protection/>
    </xf>
    <xf numFmtId="176" fontId="48" fillId="0" borderId="39" xfId="61" applyNumberFormat="1" applyFont="1" applyFill="1" applyBorder="1" applyAlignment="1">
      <alignment vertical="center"/>
      <protection/>
    </xf>
    <xf numFmtId="176" fontId="48" fillId="0" borderId="40" xfId="61" applyNumberFormat="1" applyFont="1" applyFill="1" applyBorder="1" applyAlignment="1">
      <alignment vertical="center"/>
      <protection/>
    </xf>
    <xf numFmtId="176" fontId="48" fillId="0" borderId="41" xfId="61" applyNumberFormat="1" applyFont="1" applyFill="1" applyBorder="1" applyAlignment="1">
      <alignment vertical="center"/>
      <protection/>
    </xf>
    <xf numFmtId="176" fontId="48" fillId="0" borderId="42" xfId="61" applyNumberFormat="1" applyFont="1" applyFill="1" applyBorder="1" applyAlignment="1">
      <alignment vertical="center"/>
      <protection/>
    </xf>
    <xf numFmtId="176" fontId="48" fillId="0" borderId="25" xfId="61" applyNumberFormat="1" applyFont="1" applyFill="1" applyBorder="1" applyAlignment="1">
      <alignment vertical="center"/>
      <protection/>
    </xf>
    <xf numFmtId="176" fontId="48" fillId="0" borderId="26" xfId="61" applyNumberFormat="1" applyFont="1" applyFill="1" applyBorder="1" applyAlignment="1">
      <alignment vertical="center"/>
      <protection/>
    </xf>
    <xf numFmtId="176" fontId="48" fillId="0" borderId="27" xfId="61" applyNumberFormat="1" applyFont="1" applyFill="1" applyBorder="1" applyAlignment="1">
      <alignment vertical="center"/>
      <protection/>
    </xf>
    <xf numFmtId="176" fontId="48" fillId="0" borderId="28" xfId="61" applyNumberFormat="1" applyFont="1" applyFill="1" applyBorder="1" applyAlignment="1">
      <alignment vertical="center"/>
      <protection/>
    </xf>
    <xf numFmtId="176" fontId="48" fillId="0" borderId="29" xfId="61" applyNumberFormat="1" applyFont="1" applyFill="1" applyBorder="1" applyAlignment="1">
      <alignment vertical="center"/>
      <protection/>
    </xf>
    <xf numFmtId="176" fontId="48" fillId="0" borderId="30" xfId="61" applyNumberFormat="1" applyFont="1" applyFill="1" applyBorder="1" applyAlignment="1">
      <alignment vertical="center"/>
      <protection/>
    </xf>
    <xf numFmtId="0" fontId="6" fillId="0" borderId="0" xfId="61" applyFont="1" applyFill="1" applyBorder="1" applyAlignment="1">
      <alignment vertical="center"/>
      <protection/>
    </xf>
    <xf numFmtId="0" fontId="6" fillId="0" borderId="12" xfId="61" applyNumberFormat="1" applyFont="1" applyFill="1" applyBorder="1" applyAlignment="1">
      <alignment horizontal="center" vertical="center" shrinkToFit="1"/>
      <protection/>
    </xf>
    <xf numFmtId="0" fontId="6" fillId="0" borderId="43" xfId="61" applyNumberFormat="1" applyFont="1" applyFill="1" applyBorder="1" applyAlignment="1">
      <alignment horizontal="center" vertical="center" shrinkToFit="1"/>
      <protection/>
    </xf>
    <xf numFmtId="0" fontId="6" fillId="0" borderId="44" xfId="61" applyNumberFormat="1" applyFont="1" applyFill="1" applyBorder="1" applyAlignment="1">
      <alignment horizontal="center" vertical="center" shrinkToFit="1"/>
      <protection/>
    </xf>
    <xf numFmtId="0" fontId="48" fillId="0" borderId="0" xfId="61" applyFont="1" applyFill="1" applyAlignment="1">
      <alignment horizontal="right" vertical="center"/>
      <protection/>
    </xf>
    <xf numFmtId="0" fontId="6" fillId="30" borderId="0" xfId="61" applyFont="1" applyFill="1" applyAlignment="1">
      <alignment vertical="center"/>
      <protection/>
    </xf>
    <xf numFmtId="0" fontId="6" fillId="0" borderId="45" xfId="61" applyNumberFormat="1" applyFont="1" applyFill="1" applyBorder="1" applyAlignment="1">
      <alignment vertical="center"/>
      <protection/>
    </xf>
    <xf numFmtId="0" fontId="6" fillId="0" borderId="46" xfId="61" applyNumberFormat="1" applyFont="1" applyFill="1" applyBorder="1" applyAlignment="1">
      <alignment vertical="center"/>
      <protection/>
    </xf>
    <xf numFmtId="0" fontId="6" fillId="0" borderId="47" xfId="61" applyNumberFormat="1" applyFont="1" applyFill="1" applyBorder="1" applyAlignment="1">
      <alignment vertical="center" wrapText="1"/>
      <protection/>
    </xf>
    <xf numFmtId="0" fontId="6" fillId="0" borderId="48" xfId="61" applyNumberFormat="1" applyFont="1" applyFill="1" applyBorder="1" applyAlignment="1">
      <alignment vertical="center"/>
      <protection/>
    </xf>
    <xf numFmtId="176" fontId="6" fillId="0" borderId="49" xfId="61" applyNumberFormat="1" applyFont="1" applyFill="1" applyBorder="1" applyAlignment="1">
      <alignment vertical="center"/>
      <protection/>
    </xf>
    <xf numFmtId="176" fontId="6" fillId="0" borderId="50" xfId="61" applyNumberFormat="1" applyFont="1" applyFill="1" applyBorder="1" applyAlignment="1">
      <alignment vertical="center"/>
      <protection/>
    </xf>
    <xf numFmtId="176" fontId="48" fillId="0" borderId="50" xfId="61" applyNumberFormat="1" applyFont="1" applyFill="1" applyBorder="1" applyAlignment="1">
      <alignment vertical="center"/>
      <protection/>
    </xf>
    <xf numFmtId="176" fontId="48" fillId="0" borderId="51" xfId="61" applyNumberFormat="1" applyFont="1" applyFill="1" applyBorder="1" applyAlignment="1">
      <alignment vertical="center"/>
      <protection/>
    </xf>
    <xf numFmtId="176" fontId="6" fillId="0" borderId="52" xfId="61" applyNumberFormat="1" applyFont="1" applyFill="1" applyBorder="1" applyAlignment="1">
      <alignment vertical="center"/>
      <protection/>
    </xf>
    <xf numFmtId="176" fontId="6" fillId="0" borderId="53" xfId="61" applyNumberFormat="1" applyFont="1" applyFill="1" applyBorder="1" applyAlignment="1">
      <alignment vertical="center"/>
      <protection/>
    </xf>
    <xf numFmtId="176" fontId="48" fillId="0" borderId="53" xfId="61" applyNumberFormat="1" applyFont="1" applyFill="1" applyBorder="1" applyAlignment="1">
      <alignment vertical="center"/>
      <protection/>
    </xf>
    <xf numFmtId="176" fontId="48" fillId="0" borderId="54" xfId="61" applyNumberFormat="1" applyFont="1" applyFill="1" applyBorder="1" applyAlignment="1">
      <alignment vertical="center"/>
      <protection/>
    </xf>
    <xf numFmtId="0" fontId="6" fillId="0" borderId="38" xfId="61" applyNumberFormat="1" applyFont="1" applyFill="1" applyBorder="1" applyAlignment="1">
      <alignment vertical="center" wrapText="1"/>
      <protection/>
    </xf>
    <xf numFmtId="0" fontId="6" fillId="0" borderId="55" xfId="0" applyFont="1" applyFill="1" applyBorder="1" applyAlignment="1">
      <alignment vertical="center" wrapText="1"/>
    </xf>
    <xf numFmtId="0" fontId="6" fillId="0" borderId="54" xfId="61" applyNumberFormat="1" applyFont="1" applyFill="1" applyBorder="1" applyAlignment="1">
      <alignment vertical="center" wrapText="1"/>
      <protection/>
    </xf>
    <xf numFmtId="0" fontId="6" fillId="0" borderId="56" xfId="0" applyFont="1" applyFill="1" applyBorder="1" applyAlignment="1">
      <alignment vertical="center" wrapText="1"/>
    </xf>
    <xf numFmtId="0" fontId="6" fillId="0" borderId="51" xfId="61" applyNumberFormat="1" applyFont="1" applyFill="1" applyBorder="1" applyAlignment="1">
      <alignment horizontal="center" vertical="center"/>
      <protection/>
    </xf>
    <xf numFmtId="0" fontId="6" fillId="0" borderId="57" xfId="61" applyNumberFormat="1" applyFont="1" applyFill="1" applyBorder="1" applyAlignment="1">
      <alignment horizontal="center" vertical="center"/>
      <protection/>
    </xf>
    <xf numFmtId="0" fontId="6" fillId="0" borderId="0" xfId="61" applyNumberFormat="1" applyFont="1" applyFill="1" applyAlignment="1">
      <alignment vertical="center" wrapText="1"/>
      <protection/>
    </xf>
    <xf numFmtId="0" fontId="0" fillId="0" borderId="0" xfId="0" applyFill="1" applyAlignment="1">
      <alignment vertical="center"/>
    </xf>
    <xf numFmtId="58" fontId="6" fillId="0" borderId="58" xfId="61" applyNumberFormat="1" applyFont="1" applyFill="1" applyBorder="1" applyAlignment="1">
      <alignment horizontal="center" vertical="center" shrinkToFit="1"/>
      <protection/>
    </xf>
    <xf numFmtId="58" fontId="6" fillId="0" borderId="59" xfId="61" applyNumberFormat="1" applyFont="1" applyFill="1" applyBorder="1" applyAlignment="1">
      <alignment horizontal="center" vertical="center" shrinkToFit="1"/>
      <protection/>
    </xf>
    <xf numFmtId="0" fontId="6" fillId="0" borderId="55" xfId="61" applyNumberFormat="1" applyFont="1" applyFill="1" applyBorder="1" applyAlignment="1">
      <alignment vertical="center" wrapText="1"/>
      <protection/>
    </xf>
    <xf numFmtId="0" fontId="6" fillId="0" borderId="38" xfId="0" applyFont="1" applyFill="1" applyBorder="1" applyAlignment="1">
      <alignment vertical="center" wrapText="1"/>
    </xf>
    <xf numFmtId="0" fontId="6" fillId="0" borderId="37" xfId="61" applyNumberFormat="1" applyFont="1" applyFill="1" applyBorder="1" applyAlignment="1">
      <alignment vertical="center" wrapText="1"/>
      <protection/>
    </xf>
    <xf numFmtId="0" fontId="6" fillId="0" borderId="60" xfId="61" applyNumberFormat="1" applyFont="1" applyFill="1" applyBorder="1" applyAlignment="1">
      <alignment vertical="center" wrapText="1"/>
      <protection/>
    </xf>
    <xf numFmtId="0" fontId="6" fillId="0" borderId="42" xfId="61" applyNumberFormat="1" applyFont="1" applyFill="1" applyBorder="1" applyAlignment="1">
      <alignment horizontal="center" vertical="center"/>
      <protection/>
    </xf>
    <xf numFmtId="0" fontId="6" fillId="0" borderId="61" xfId="61" applyNumberFormat="1" applyFont="1" applyFill="1" applyBorder="1" applyAlignment="1">
      <alignment horizontal="center" vertical="center"/>
      <protection/>
    </xf>
    <xf numFmtId="0" fontId="6" fillId="0" borderId="10" xfId="61" applyNumberFormat="1" applyFont="1" applyFill="1" applyBorder="1" applyAlignment="1">
      <alignment vertical="center" wrapText="1"/>
      <protection/>
    </xf>
    <xf numFmtId="0" fontId="6" fillId="0" borderId="62" xfId="0" applyFont="1" applyBorder="1" applyAlignment="1">
      <alignment vertical="center" wrapText="1"/>
    </xf>
    <xf numFmtId="0" fontId="6" fillId="0" borderId="0" xfId="61" applyNumberFormat="1" applyFont="1" applyAlignment="1">
      <alignment horizontal="left" vertical="center" wrapText="1"/>
      <protection/>
    </xf>
    <xf numFmtId="0" fontId="6" fillId="0" borderId="0" xfId="61" applyNumberFormat="1" applyFont="1" applyAlignment="1">
      <alignment vertical="center" wrapText="1"/>
      <protection/>
    </xf>
    <xf numFmtId="0" fontId="0" fillId="0" borderId="0" xfId="0" applyAlignment="1">
      <alignment/>
    </xf>
    <xf numFmtId="0" fontId="6" fillId="0" borderId="14" xfId="61" applyNumberFormat="1" applyFont="1" applyFill="1" applyBorder="1" applyAlignment="1">
      <alignment vertical="center" wrapText="1"/>
      <protection/>
    </xf>
    <xf numFmtId="0" fontId="6" fillId="0" borderId="63" xfId="61" applyNumberFormat="1" applyFont="1" applyFill="1" applyBorder="1" applyAlignment="1">
      <alignment vertical="center" wrapText="1"/>
      <protection/>
    </xf>
    <xf numFmtId="0" fontId="6" fillId="0" borderId="63" xfId="0" applyFont="1" applyFill="1" applyBorder="1" applyAlignment="1">
      <alignment vertical="center" wrapText="1"/>
    </xf>
    <xf numFmtId="0" fontId="6" fillId="0" borderId="15" xfId="61" applyNumberFormat="1" applyFont="1" applyFill="1" applyBorder="1" applyAlignment="1">
      <alignment vertical="center" wrapText="1"/>
      <protection/>
    </xf>
    <xf numFmtId="0" fontId="6" fillId="0" borderId="13" xfId="0" applyFont="1" applyBorder="1" applyAlignment="1">
      <alignment vertical="center" wrapText="1"/>
    </xf>
    <xf numFmtId="0" fontId="6" fillId="0" borderId="64" xfId="0" applyFont="1" applyBorder="1" applyAlignment="1">
      <alignment vertical="center" wrapText="1"/>
    </xf>
    <xf numFmtId="0" fontId="6" fillId="0" borderId="63" xfId="0" applyFont="1" applyBorder="1" applyAlignment="1">
      <alignment vertical="center" wrapText="1"/>
    </xf>
    <xf numFmtId="0" fontId="6" fillId="0" borderId="20" xfId="61" applyNumberFormat="1" applyFont="1" applyFill="1" applyBorder="1" applyAlignment="1">
      <alignment vertical="center" wrapText="1"/>
      <protection/>
    </xf>
    <xf numFmtId="0" fontId="6" fillId="0" borderId="65" xfId="61"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4&#24179;&#25104;26&#24180;&#29256;&#29872;&#22659;&#32113;&#35336;&#38598;&#12487;&#12540;&#12479;&#65288;&#21508;&#23616;&#25552;&#20986;&#65289;\05&#27700;&#12539;&#22823;&#27671;&#23616;\&#12304;&#31532;7&#31456;&#12305;\&#65288;&#12480;&#12452;&#12458;&#12461;&#12471;&#12531;&#65289;&#24179;&#25104;26&#24180;&#29256;&#29872;&#22659;&#32113;&#35336;\&#12304;140520&#25552;&#20986;&#12305;7.7D&#27861;&#27700;&#36074;&#26045;&#35373;&#23626;&#20986;&#31561;&#65288;&#23626;&#20986;&#20869;&#23481;&#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修正】"/>
      <sheetName val="24"/>
      <sheetName val="23-22"/>
      <sheetName val="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K36"/>
  <sheetViews>
    <sheetView tabSelected="1" zoomScale="85" zoomScaleNormal="85" zoomScaleSheetLayoutView="100" workbookViewId="0" topLeftCell="A1">
      <selection activeCell="A1" sqref="A1"/>
    </sheetView>
  </sheetViews>
  <sheetFormatPr defaultColWidth="8.375" defaultRowHeight="15" customHeight="1" outlineLevelCol="1"/>
  <cols>
    <col min="1" max="1" width="22.75390625" style="28" customWidth="1"/>
    <col min="2" max="2" width="18.75390625" style="28" customWidth="1"/>
    <col min="3" max="3" width="13.75390625" style="32" hidden="1" customWidth="1" outlineLevel="1"/>
    <col min="4" max="4" width="13.75390625" style="32" customWidth="1" collapsed="1"/>
    <col min="5" max="7" width="13.75390625" style="32" customWidth="1"/>
    <col min="8" max="10" width="13.75390625" style="34" customWidth="1"/>
    <col min="11" max="16384" width="8.375" style="32" customWidth="1"/>
  </cols>
  <sheetData>
    <row r="1" spans="1:10" ht="30" customHeight="1">
      <c r="A1" s="29" t="s">
        <v>61</v>
      </c>
      <c r="B1" s="29"/>
      <c r="C1" s="29"/>
      <c r="D1" s="29"/>
      <c r="E1" s="29"/>
      <c r="F1" s="30"/>
      <c r="G1" s="30"/>
      <c r="H1" s="31"/>
      <c r="I1" s="75"/>
      <c r="J1" s="32"/>
    </row>
    <row r="2" spans="1:7" ht="19.5" customHeight="1">
      <c r="A2" s="27"/>
      <c r="B2" s="27"/>
      <c r="C2" s="27"/>
      <c r="D2" s="27"/>
      <c r="E2" s="27"/>
      <c r="F2" s="33"/>
      <c r="G2" s="33"/>
    </row>
    <row r="3" spans="1:10" ht="19.5" customHeight="1" thickBot="1">
      <c r="A3" s="27"/>
      <c r="B3" s="27"/>
      <c r="C3" s="27"/>
      <c r="D3" s="27"/>
      <c r="E3" s="27"/>
      <c r="F3" s="33"/>
      <c r="G3" s="33"/>
      <c r="I3" s="74"/>
      <c r="J3" s="74" t="s">
        <v>59</v>
      </c>
    </row>
    <row r="4" spans="1:10" ht="19.5" customHeight="1">
      <c r="A4" s="41"/>
      <c r="B4" s="76"/>
      <c r="C4" s="96" t="s">
        <v>51</v>
      </c>
      <c r="D4" s="97"/>
      <c r="E4" s="97"/>
      <c r="F4" s="97"/>
      <c r="G4" s="97"/>
      <c r="H4" s="97"/>
      <c r="I4" s="97"/>
      <c r="J4" s="97"/>
    </row>
    <row r="5" spans="1:11" ht="19.5" customHeight="1">
      <c r="A5" s="5"/>
      <c r="B5" s="77"/>
      <c r="C5" s="71" t="s">
        <v>52</v>
      </c>
      <c r="D5" s="72" t="s">
        <v>53</v>
      </c>
      <c r="E5" s="72" t="s">
        <v>54</v>
      </c>
      <c r="F5" s="72" t="s">
        <v>55</v>
      </c>
      <c r="G5" s="72" t="s">
        <v>56</v>
      </c>
      <c r="H5" s="72" t="s">
        <v>57</v>
      </c>
      <c r="I5" s="72" t="s">
        <v>58</v>
      </c>
      <c r="J5" s="117" t="s">
        <v>62</v>
      </c>
      <c r="K5" s="70"/>
    </row>
    <row r="6" spans="1:10" ht="49.5" customHeight="1">
      <c r="A6" s="100" t="s">
        <v>2</v>
      </c>
      <c r="B6" s="101"/>
      <c r="C6" s="51">
        <v>98</v>
      </c>
      <c r="D6" s="45">
        <v>91</v>
      </c>
      <c r="E6" s="45">
        <v>89</v>
      </c>
      <c r="F6" s="45">
        <v>75</v>
      </c>
      <c r="G6" s="45">
        <v>76</v>
      </c>
      <c r="H6" s="64">
        <f>63+14</f>
        <v>77</v>
      </c>
      <c r="I6" s="64">
        <f>63+13</f>
        <v>76</v>
      </c>
      <c r="J6" s="58">
        <v>72</v>
      </c>
    </row>
    <row r="7" spans="1:10" ht="34.5" customHeight="1">
      <c r="A7" s="88" t="s">
        <v>13</v>
      </c>
      <c r="B7" s="98"/>
      <c r="C7" s="52">
        <v>53</v>
      </c>
      <c r="D7" s="46">
        <v>57</v>
      </c>
      <c r="E7" s="46">
        <v>56</v>
      </c>
      <c r="F7" s="46">
        <v>55</v>
      </c>
      <c r="G7" s="46">
        <v>55</v>
      </c>
      <c r="H7" s="65">
        <f>52+3</f>
        <v>55</v>
      </c>
      <c r="I7" s="65">
        <f>54+3</f>
        <v>57</v>
      </c>
      <c r="J7" s="59">
        <v>57</v>
      </c>
    </row>
    <row r="8" spans="1:10" ht="34.5" customHeight="1">
      <c r="A8" s="88" t="s">
        <v>3</v>
      </c>
      <c r="B8" s="98"/>
      <c r="C8" s="52">
        <v>0</v>
      </c>
      <c r="D8" s="46">
        <v>0</v>
      </c>
      <c r="E8" s="46">
        <v>0</v>
      </c>
      <c r="F8" s="46">
        <v>0</v>
      </c>
      <c r="G8" s="46">
        <v>0</v>
      </c>
      <c r="H8" s="65">
        <v>0</v>
      </c>
      <c r="I8" s="65">
        <v>0</v>
      </c>
      <c r="J8" s="59">
        <v>0</v>
      </c>
    </row>
    <row r="9" spans="1:10" ht="34.5" customHeight="1">
      <c r="A9" s="88" t="s">
        <v>14</v>
      </c>
      <c r="B9" s="98"/>
      <c r="C9" s="52">
        <v>21</v>
      </c>
      <c r="D9" s="46">
        <v>21</v>
      </c>
      <c r="E9" s="46">
        <v>22</v>
      </c>
      <c r="F9" s="46">
        <v>22</v>
      </c>
      <c r="G9" s="46">
        <v>22</v>
      </c>
      <c r="H9" s="65">
        <f>23+0</f>
        <v>23</v>
      </c>
      <c r="I9" s="65">
        <f>27+0</f>
        <v>27</v>
      </c>
      <c r="J9" s="59">
        <v>26</v>
      </c>
    </row>
    <row r="10" spans="1:10" ht="45" customHeight="1">
      <c r="A10" s="88" t="s">
        <v>15</v>
      </c>
      <c r="B10" s="98"/>
      <c r="C10" s="52">
        <v>6</v>
      </c>
      <c r="D10" s="46">
        <v>6</v>
      </c>
      <c r="E10" s="46">
        <v>7</v>
      </c>
      <c r="F10" s="46">
        <v>7</v>
      </c>
      <c r="G10" s="46">
        <v>7</v>
      </c>
      <c r="H10" s="65">
        <f>7+0</f>
        <v>7</v>
      </c>
      <c r="I10" s="65">
        <f>7+0</f>
        <v>7</v>
      </c>
      <c r="J10" s="59">
        <v>9</v>
      </c>
    </row>
    <row r="11" spans="1:10" ht="34.5" customHeight="1">
      <c r="A11" s="88" t="s">
        <v>4</v>
      </c>
      <c r="B11" s="98"/>
      <c r="C11" s="52">
        <v>32</v>
      </c>
      <c r="D11" s="46">
        <v>32</v>
      </c>
      <c r="E11" s="46">
        <v>32</v>
      </c>
      <c r="F11" s="46">
        <v>32</v>
      </c>
      <c r="G11" s="46">
        <v>32</v>
      </c>
      <c r="H11" s="65">
        <f>15+17</f>
        <v>32</v>
      </c>
      <c r="I11" s="65">
        <f>15+17</f>
        <v>32</v>
      </c>
      <c r="J11" s="59">
        <v>32</v>
      </c>
    </row>
    <row r="12" spans="1:10" ht="34.5" customHeight="1">
      <c r="A12" s="88" t="s">
        <v>16</v>
      </c>
      <c r="B12" s="98"/>
      <c r="C12" s="52">
        <v>5</v>
      </c>
      <c r="D12" s="46">
        <v>5</v>
      </c>
      <c r="E12" s="46">
        <v>5</v>
      </c>
      <c r="F12" s="46">
        <v>3</v>
      </c>
      <c r="G12" s="46">
        <v>5</v>
      </c>
      <c r="H12" s="65">
        <f>5+0</f>
        <v>5</v>
      </c>
      <c r="I12" s="65">
        <f>5+0</f>
        <v>5</v>
      </c>
      <c r="J12" s="59">
        <v>5</v>
      </c>
    </row>
    <row r="13" spans="1:10" ht="34.5" customHeight="1">
      <c r="A13" s="88" t="s">
        <v>17</v>
      </c>
      <c r="B13" s="98"/>
      <c r="C13" s="52">
        <v>5</v>
      </c>
      <c r="D13" s="46">
        <v>4</v>
      </c>
      <c r="E13" s="46">
        <v>2</v>
      </c>
      <c r="F13" s="46">
        <v>2</v>
      </c>
      <c r="G13" s="46">
        <v>2</v>
      </c>
      <c r="H13" s="65">
        <f>2+0</f>
        <v>2</v>
      </c>
      <c r="I13" s="65">
        <f>2+0</f>
        <v>2</v>
      </c>
      <c r="J13" s="59">
        <v>2</v>
      </c>
    </row>
    <row r="14" spans="1:10" ht="34.5" customHeight="1">
      <c r="A14" s="88" t="s">
        <v>18</v>
      </c>
      <c r="B14" s="98"/>
      <c r="C14" s="53">
        <v>6</v>
      </c>
      <c r="D14" s="46">
        <v>6</v>
      </c>
      <c r="E14" s="46">
        <v>6</v>
      </c>
      <c r="F14" s="46">
        <v>3</v>
      </c>
      <c r="G14" s="46">
        <v>3</v>
      </c>
      <c r="H14" s="65">
        <v>3</v>
      </c>
      <c r="I14" s="65">
        <v>3</v>
      </c>
      <c r="J14" s="59">
        <v>3</v>
      </c>
    </row>
    <row r="15" spans="1:10" ht="34.5" customHeight="1">
      <c r="A15" s="88" t="s">
        <v>19</v>
      </c>
      <c r="B15" s="98"/>
      <c r="C15" s="53">
        <v>3</v>
      </c>
      <c r="D15" s="46">
        <v>3</v>
      </c>
      <c r="E15" s="46">
        <v>3</v>
      </c>
      <c r="F15" s="46">
        <v>3</v>
      </c>
      <c r="G15" s="46">
        <v>3</v>
      </c>
      <c r="H15" s="65">
        <v>3</v>
      </c>
      <c r="I15" s="65">
        <v>3</v>
      </c>
      <c r="J15" s="59">
        <v>3</v>
      </c>
    </row>
    <row r="16" spans="1:10" ht="64.5" customHeight="1">
      <c r="A16" s="88" t="s">
        <v>20</v>
      </c>
      <c r="B16" s="98"/>
      <c r="C16" s="52">
        <v>7</v>
      </c>
      <c r="D16" s="46">
        <v>7</v>
      </c>
      <c r="E16" s="46">
        <v>7</v>
      </c>
      <c r="F16" s="46">
        <v>7</v>
      </c>
      <c r="G16" s="46">
        <v>7</v>
      </c>
      <c r="H16" s="65">
        <v>7</v>
      </c>
      <c r="I16" s="65">
        <v>7</v>
      </c>
      <c r="J16" s="59">
        <v>7</v>
      </c>
    </row>
    <row r="17" spans="1:10" ht="45" customHeight="1">
      <c r="A17" s="88" t="s">
        <v>21</v>
      </c>
      <c r="B17" s="98"/>
      <c r="C17" s="52">
        <v>77</v>
      </c>
      <c r="D17" s="46">
        <v>82</v>
      </c>
      <c r="E17" s="46">
        <v>80</v>
      </c>
      <c r="F17" s="46">
        <v>79</v>
      </c>
      <c r="G17" s="46">
        <v>80</v>
      </c>
      <c r="H17" s="65">
        <f>71+2</f>
        <v>73</v>
      </c>
      <c r="I17" s="65">
        <f>70+2</f>
        <v>72</v>
      </c>
      <c r="J17" s="59">
        <v>72</v>
      </c>
    </row>
    <row r="18" spans="1:10" ht="34.5" customHeight="1">
      <c r="A18" s="88" t="s">
        <v>22</v>
      </c>
      <c r="B18" s="98"/>
      <c r="C18" s="52">
        <v>16</v>
      </c>
      <c r="D18" s="46">
        <v>16</v>
      </c>
      <c r="E18" s="46">
        <v>19</v>
      </c>
      <c r="F18" s="46">
        <v>38</v>
      </c>
      <c r="G18" s="46">
        <v>44</v>
      </c>
      <c r="H18" s="65">
        <f>34+11</f>
        <v>45</v>
      </c>
      <c r="I18" s="65">
        <f>32+11</f>
        <v>43</v>
      </c>
      <c r="J18" s="59">
        <v>43</v>
      </c>
    </row>
    <row r="19" spans="1:10" ht="45" customHeight="1">
      <c r="A19" s="88" t="s">
        <v>23</v>
      </c>
      <c r="B19" s="89"/>
      <c r="C19" s="52">
        <v>253</v>
      </c>
      <c r="D19" s="46">
        <v>254</v>
      </c>
      <c r="E19" s="46">
        <v>253</v>
      </c>
      <c r="F19" s="46">
        <v>252</v>
      </c>
      <c r="G19" s="46">
        <v>251</v>
      </c>
      <c r="H19" s="65">
        <f>249+0</f>
        <v>249</v>
      </c>
      <c r="I19" s="65">
        <f>255+0</f>
        <v>255</v>
      </c>
      <c r="J19" s="59">
        <v>246</v>
      </c>
    </row>
    <row r="20" spans="1:10" ht="34.5" customHeight="1">
      <c r="A20" s="88" t="s">
        <v>11</v>
      </c>
      <c r="B20" s="78" t="s">
        <v>5</v>
      </c>
      <c r="C20" s="54">
        <v>2215</v>
      </c>
      <c r="D20" s="47">
        <v>2215</v>
      </c>
      <c r="E20" s="47">
        <v>2199</v>
      </c>
      <c r="F20" s="47">
        <v>2137</v>
      </c>
      <c r="G20" s="47">
        <v>2110</v>
      </c>
      <c r="H20" s="66">
        <f>1823+180</f>
        <v>2003</v>
      </c>
      <c r="I20" s="66">
        <f>1793+183</f>
        <v>1976</v>
      </c>
      <c r="J20" s="60">
        <v>1899</v>
      </c>
    </row>
    <row r="21" spans="1:10" ht="34.5" customHeight="1">
      <c r="A21" s="99"/>
      <c r="B21" s="79" t="s">
        <v>6</v>
      </c>
      <c r="C21" s="55">
        <v>853</v>
      </c>
      <c r="D21" s="48">
        <v>849</v>
      </c>
      <c r="E21" s="48">
        <v>834</v>
      </c>
      <c r="F21" s="48">
        <v>877</v>
      </c>
      <c r="G21" s="48">
        <v>875</v>
      </c>
      <c r="H21" s="67">
        <f>865+28</f>
        <v>893</v>
      </c>
      <c r="I21" s="67">
        <f>851+28</f>
        <v>879</v>
      </c>
      <c r="J21" s="61">
        <v>862</v>
      </c>
    </row>
    <row r="22" spans="1:10" ht="19.5" customHeight="1">
      <c r="A22" s="99"/>
      <c r="B22" s="44" t="s">
        <v>0</v>
      </c>
      <c r="C22" s="56">
        <v>3068</v>
      </c>
      <c r="D22" s="49">
        <v>3064</v>
      </c>
      <c r="E22" s="49">
        <v>3033</v>
      </c>
      <c r="F22" s="49">
        <v>3014</v>
      </c>
      <c r="G22" s="49">
        <v>2985</v>
      </c>
      <c r="H22" s="68">
        <f>H20+H21</f>
        <v>2896</v>
      </c>
      <c r="I22" s="68">
        <f>I20+I21</f>
        <v>2855</v>
      </c>
      <c r="J22" s="62">
        <v>2761</v>
      </c>
    </row>
    <row r="23" spans="1:10" ht="34.5" customHeight="1">
      <c r="A23" s="88" t="s">
        <v>7</v>
      </c>
      <c r="B23" s="89"/>
      <c r="C23" s="52">
        <v>160</v>
      </c>
      <c r="D23" s="46">
        <v>130</v>
      </c>
      <c r="E23" s="46">
        <v>128</v>
      </c>
      <c r="F23" s="46">
        <v>127</v>
      </c>
      <c r="G23" s="46">
        <v>126</v>
      </c>
      <c r="H23" s="65">
        <f>128+0</f>
        <v>128</v>
      </c>
      <c r="I23" s="65">
        <f>130+0</f>
        <v>130</v>
      </c>
      <c r="J23" s="59">
        <v>129</v>
      </c>
    </row>
    <row r="24" spans="1:10" ht="49.5" customHeight="1">
      <c r="A24" s="88" t="s">
        <v>24</v>
      </c>
      <c r="B24" s="89"/>
      <c r="C24" s="52">
        <v>54</v>
      </c>
      <c r="D24" s="46">
        <v>54</v>
      </c>
      <c r="E24" s="46">
        <v>59</v>
      </c>
      <c r="F24" s="46">
        <v>61</v>
      </c>
      <c r="G24" s="46">
        <v>62</v>
      </c>
      <c r="H24" s="65">
        <f>60+1</f>
        <v>61</v>
      </c>
      <c r="I24" s="65">
        <f>60+1</f>
        <v>61</v>
      </c>
      <c r="J24" s="59">
        <v>61</v>
      </c>
    </row>
    <row r="25" spans="1:10" ht="34.5" customHeight="1">
      <c r="A25" s="88" t="s">
        <v>8</v>
      </c>
      <c r="B25" s="89"/>
      <c r="C25" s="52">
        <v>253</v>
      </c>
      <c r="D25" s="46">
        <v>252</v>
      </c>
      <c r="E25" s="46">
        <v>252</v>
      </c>
      <c r="F25" s="46">
        <v>256</v>
      </c>
      <c r="G25" s="46">
        <v>258</v>
      </c>
      <c r="H25" s="65">
        <f>258+0</f>
        <v>258</v>
      </c>
      <c r="I25" s="65">
        <v>253</v>
      </c>
      <c r="J25" s="59">
        <v>249</v>
      </c>
    </row>
    <row r="26" spans="1:10" ht="34.5" customHeight="1">
      <c r="A26" s="90" t="s">
        <v>9</v>
      </c>
      <c r="B26" s="91"/>
      <c r="C26" s="84">
        <v>53</v>
      </c>
      <c r="D26" s="85">
        <v>55</v>
      </c>
      <c r="E26" s="85">
        <v>54</v>
      </c>
      <c r="F26" s="85">
        <v>54</v>
      </c>
      <c r="G26" s="85">
        <v>58</v>
      </c>
      <c r="H26" s="86">
        <f>44+12</f>
        <v>56</v>
      </c>
      <c r="I26" s="86">
        <f>43+12</f>
        <v>55</v>
      </c>
      <c r="J26" s="87">
        <v>57</v>
      </c>
    </row>
    <row r="27" spans="1:10" ht="34.5" customHeight="1" thickBot="1">
      <c r="A27" s="92" t="s">
        <v>44</v>
      </c>
      <c r="B27" s="93"/>
      <c r="C27" s="80">
        <f>SUM(C6:C26)-C22</f>
        <v>4170</v>
      </c>
      <c r="D27" s="81">
        <f>SUM(D6:D26)-D22</f>
        <v>4139</v>
      </c>
      <c r="E27" s="81">
        <v>4107</v>
      </c>
      <c r="F27" s="81">
        <v>4090</v>
      </c>
      <c r="G27" s="81">
        <v>4076</v>
      </c>
      <c r="H27" s="82">
        <f>3705+275</f>
        <v>3980</v>
      </c>
      <c r="I27" s="82">
        <f>3666+277</f>
        <v>3943</v>
      </c>
      <c r="J27" s="83">
        <v>3834</v>
      </c>
    </row>
    <row r="28" spans="1:10" ht="15" customHeight="1">
      <c r="A28" s="5" t="s">
        <v>12</v>
      </c>
      <c r="B28" s="5"/>
      <c r="C28" s="5"/>
      <c r="D28" s="5"/>
      <c r="E28" s="5"/>
      <c r="F28" s="5"/>
      <c r="G28" s="5"/>
      <c r="H28" s="35"/>
      <c r="I28" s="35"/>
      <c r="J28" s="35"/>
    </row>
    <row r="29" spans="1:10" ht="15" customHeight="1">
      <c r="A29" s="5"/>
      <c r="B29" s="5"/>
      <c r="C29" s="5"/>
      <c r="D29" s="5"/>
      <c r="E29" s="5"/>
      <c r="F29" s="5"/>
      <c r="G29" s="5"/>
      <c r="H29" s="35"/>
      <c r="I29" s="35"/>
      <c r="J29" s="35"/>
    </row>
    <row r="30" spans="1:7" ht="30" customHeight="1">
      <c r="A30" s="94" t="s">
        <v>60</v>
      </c>
      <c r="B30" s="95"/>
      <c r="C30" s="95"/>
      <c r="D30" s="95"/>
      <c r="E30" s="95"/>
      <c r="F30" s="95"/>
      <c r="G30" s="36"/>
    </row>
    <row r="31" spans="3:10" ht="15" customHeight="1">
      <c r="C31" s="37"/>
      <c r="D31" s="37"/>
      <c r="E31" s="37"/>
      <c r="F31" s="37"/>
      <c r="G31" s="37"/>
      <c r="H31" s="37"/>
      <c r="I31" s="37"/>
      <c r="J31" s="37"/>
    </row>
    <row r="35" ht="15" customHeight="1">
      <c r="A35" s="38"/>
    </row>
    <row r="36" spans="3:10" s="28" customFormat="1" ht="15" customHeight="1">
      <c r="C36" s="32"/>
      <c r="D36" s="32"/>
      <c r="E36" s="32"/>
      <c r="F36" s="32"/>
      <c r="G36" s="32"/>
      <c r="H36" s="39"/>
      <c r="I36" s="39"/>
      <c r="J36" s="39"/>
    </row>
  </sheetData>
  <sheetProtection/>
  <mergeCells count="22">
    <mergeCell ref="A6:B6"/>
    <mergeCell ref="A7:B7"/>
    <mergeCell ref="A8:B8"/>
    <mergeCell ref="A9:B9"/>
    <mergeCell ref="A10:B10"/>
    <mergeCell ref="A24:B24"/>
    <mergeCell ref="A11:B11"/>
    <mergeCell ref="A12:B12"/>
    <mergeCell ref="A13:B13"/>
    <mergeCell ref="A14:B14"/>
    <mergeCell ref="A15:B15"/>
    <mergeCell ref="A16:B16"/>
    <mergeCell ref="A25:B25"/>
    <mergeCell ref="A26:B26"/>
    <mergeCell ref="A27:B27"/>
    <mergeCell ref="A30:F30"/>
    <mergeCell ref="C4:J4"/>
    <mergeCell ref="A17:B17"/>
    <mergeCell ref="A18:B18"/>
    <mergeCell ref="A19:B19"/>
    <mergeCell ref="A20:A22"/>
    <mergeCell ref="A23:B23"/>
  </mergeCells>
  <printOptions/>
  <pageMargins left="0.7874015748031497" right="0.7874015748031497" top="0.7874015748031497" bottom="0.7874015748031497" header="0.3937007874015748" footer="0.3937007874015748"/>
  <pageSetup horizontalDpi="300" verticalDpi="300" orientation="portrait" paperSize="9" scale="65" r:id="rId1"/>
  <headerFooter alignWithMargins="0">
    <oddHeader>&amp;L&amp;"ＭＳ ゴシック,標準"&amp;11平成27年版　環境統計集&amp;R&amp;"ＭＳ ゴシック,標準"7章 化学物質（ダイオキシン類）</oddHeader>
    <oddFooter>&amp;C&amp;"ＭＳ ゴシック,標準"&amp;11 337</oddFooter>
  </headerFooter>
</worksheet>
</file>

<file path=xl/worksheets/sheet2.xml><?xml version="1.0" encoding="utf-8"?>
<worksheet xmlns="http://schemas.openxmlformats.org/spreadsheetml/2006/main" xmlns:r="http://schemas.openxmlformats.org/officeDocument/2006/relationships">
  <sheetPr>
    <tabColor rgb="FFFFFF00"/>
  </sheetPr>
  <dimension ref="A1:J36"/>
  <sheetViews>
    <sheetView zoomScale="85" zoomScaleNormal="85" zoomScaleSheetLayoutView="100" workbookViewId="0" topLeftCell="A1">
      <selection activeCell="A1" sqref="A1"/>
    </sheetView>
  </sheetViews>
  <sheetFormatPr defaultColWidth="8.375" defaultRowHeight="15" customHeight="1"/>
  <cols>
    <col min="1" max="1" width="22.75390625" style="28" customWidth="1"/>
    <col min="2" max="2" width="18.75390625" style="28" customWidth="1"/>
    <col min="3" max="7" width="13.75390625" style="32" customWidth="1"/>
    <col min="8" max="9" width="13.75390625" style="34" customWidth="1"/>
    <col min="10" max="16384" width="8.375" style="32" customWidth="1"/>
  </cols>
  <sheetData>
    <row r="1" spans="1:9" ht="30" customHeight="1">
      <c r="A1" s="29" t="s">
        <v>61</v>
      </c>
      <c r="B1" s="29"/>
      <c r="C1" s="29"/>
      <c r="D1" s="29"/>
      <c r="E1" s="29"/>
      <c r="F1" s="30"/>
      <c r="G1" s="30"/>
      <c r="H1" s="31"/>
      <c r="I1" s="32"/>
    </row>
    <row r="2" spans="1:7" ht="19.5" customHeight="1">
      <c r="A2" s="27"/>
      <c r="B2" s="27"/>
      <c r="C2" s="27"/>
      <c r="D2" s="27"/>
      <c r="E2" s="27"/>
      <c r="F2" s="33"/>
      <c r="G2" s="33"/>
    </row>
    <row r="3" spans="1:9" ht="19.5" customHeight="1" thickBot="1">
      <c r="A3" s="27"/>
      <c r="B3" s="27"/>
      <c r="C3" s="27"/>
      <c r="D3" s="27"/>
      <c r="E3" s="27"/>
      <c r="F3" s="33"/>
      <c r="G3" s="33"/>
      <c r="I3" s="74" t="s">
        <v>59</v>
      </c>
    </row>
    <row r="4" spans="1:9" ht="19.5" customHeight="1">
      <c r="A4" s="41"/>
      <c r="B4" s="41"/>
      <c r="C4" s="96" t="s">
        <v>51</v>
      </c>
      <c r="D4" s="97"/>
      <c r="E4" s="97"/>
      <c r="F4" s="97"/>
      <c r="G4" s="97"/>
      <c r="H4" s="97"/>
      <c r="I4" s="97"/>
    </row>
    <row r="5" spans="1:10" ht="19.5" customHeight="1">
      <c r="A5" s="5"/>
      <c r="B5" s="5"/>
      <c r="C5" s="71" t="s">
        <v>52</v>
      </c>
      <c r="D5" s="72" t="s">
        <v>53</v>
      </c>
      <c r="E5" s="72" t="s">
        <v>54</v>
      </c>
      <c r="F5" s="72" t="s">
        <v>55</v>
      </c>
      <c r="G5" s="72" t="s">
        <v>56</v>
      </c>
      <c r="H5" s="72" t="s">
        <v>57</v>
      </c>
      <c r="I5" s="73" t="s">
        <v>58</v>
      </c>
      <c r="J5" s="70"/>
    </row>
    <row r="6" spans="1:9" ht="49.5" customHeight="1">
      <c r="A6" s="100" t="s">
        <v>2</v>
      </c>
      <c r="B6" s="100"/>
      <c r="C6" s="51">
        <v>98</v>
      </c>
      <c r="D6" s="45">
        <v>91</v>
      </c>
      <c r="E6" s="45">
        <v>89</v>
      </c>
      <c r="F6" s="45">
        <v>75</v>
      </c>
      <c r="G6" s="45">
        <v>76</v>
      </c>
      <c r="H6" s="64">
        <f>63+14</f>
        <v>77</v>
      </c>
      <c r="I6" s="58">
        <f>63+13</f>
        <v>76</v>
      </c>
    </row>
    <row r="7" spans="1:9" ht="34.5" customHeight="1">
      <c r="A7" s="88" t="s">
        <v>13</v>
      </c>
      <c r="B7" s="98"/>
      <c r="C7" s="52">
        <v>53</v>
      </c>
      <c r="D7" s="46">
        <v>57</v>
      </c>
      <c r="E7" s="46">
        <v>56</v>
      </c>
      <c r="F7" s="46">
        <v>55</v>
      </c>
      <c r="G7" s="46">
        <v>55</v>
      </c>
      <c r="H7" s="65">
        <f>52+3</f>
        <v>55</v>
      </c>
      <c r="I7" s="59">
        <f>54+3</f>
        <v>57</v>
      </c>
    </row>
    <row r="8" spans="1:9" ht="34.5" customHeight="1">
      <c r="A8" s="88" t="s">
        <v>3</v>
      </c>
      <c r="B8" s="98"/>
      <c r="C8" s="52">
        <v>0</v>
      </c>
      <c r="D8" s="46">
        <v>0</v>
      </c>
      <c r="E8" s="46">
        <v>0</v>
      </c>
      <c r="F8" s="46">
        <v>0</v>
      </c>
      <c r="G8" s="46">
        <v>0</v>
      </c>
      <c r="H8" s="65">
        <v>0</v>
      </c>
      <c r="I8" s="59">
        <v>0</v>
      </c>
    </row>
    <row r="9" spans="1:9" ht="34.5" customHeight="1">
      <c r="A9" s="88" t="s">
        <v>14</v>
      </c>
      <c r="B9" s="98"/>
      <c r="C9" s="52">
        <v>21</v>
      </c>
      <c r="D9" s="46">
        <v>21</v>
      </c>
      <c r="E9" s="46">
        <v>22</v>
      </c>
      <c r="F9" s="46">
        <v>22</v>
      </c>
      <c r="G9" s="46">
        <v>22</v>
      </c>
      <c r="H9" s="65">
        <f>23+0</f>
        <v>23</v>
      </c>
      <c r="I9" s="59">
        <f>27+0</f>
        <v>27</v>
      </c>
    </row>
    <row r="10" spans="1:9" ht="45" customHeight="1">
      <c r="A10" s="88" t="s">
        <v>15</v>
      </c>
      <c r="B10" s="98"/>
      <c r="C10" s="52">
        <v>6</v>
      </c>
      <c r="D10" s="46">
        <v>6</v>
      </c>
      <c r="E10" s="46">
        <v>7</v>
      </c>
      <c r="F10" s="46">
        <v>7</v>
      </c>
      <c r="G10" s="46">
        <v>7</v>
      </c>
      <c r="H10" s="65">
        <f>7+0</f>
        <v>7</v>
      </c>
      <c r="I10" s="59">
        <f>7+0</f>
        <v>7</v>
      </c>
    </row>
    <row r="11" spans="1:9" ht="34.5" customHeight="1">
      <c r="A11" s="88" t="s">
        <v>4</v>
      </c>
      <c r="B11" s="98"/>
      <c r="C11" s="52">
        <v>32</v>
      </c>
      <c r="D11" s="46">
        <v>32</v>
      </c>
      <c r="E11" s="46">
        <v>32</v>
      </c>
      <c r="F11" s="46">
        <v>32</v>
      </c>
      <c r="G11" s="46">
        <v>32</v>
      </c>
      <c r="H11" s="65">
        <f>15+17</f>
        <v>32</v>
      </c>
      <c r="I11" s="59">
        <f>15+17</f>
        <v>32</v>
      </c>
    </row>
    <row r="12" spans="1:9" ht="34.5" customHeight="1">
      <c r="A12" s="88" t="s">
        <v>16</v>
      </c>
      <c r="B12" s="98"/>
      <c r="C12" s="52">
        <v>5</v>
      </c>
      <c r="D12" s="46">
        <v>5</v>
      </c>
      <c r="E12" s="46">
        <v>5</v>
      </c>
      <c r="F12" s="46">
        <v>3</v>
      </c>
      <c r="G12" s="46">
        <v>5</v>
      </c>
      <c r="H12" s="65">
        <f>5+0</f>
        <v>5</v>
      </c>
      <c r="I12" s="59">
        <f>5+0</f>
        <v>5</v>
      </c>
    </row>
    <row r="13" spans="1:9" ht="34.5" customHeight="1">
      <c r="A13" s="88" t="s">
        <v>17</v>
      </c>
      <c r="B13" s="98"/>
      <c r="C13" s="52">
        <v>5</v>
      </c>
      <c r="D13" s="46">
        <v>4</v>
      </c>
      <c r="E13" s="46">
        <v>2</v>
      </c>
      <c r="F13" s="46">
        <v>2</v>
      </c>
      <c r="G13" s="46">
        <v>2</v>
      </c>
      <c r="H13" s="65">
        <f>2+0</f>
        <v>2</v>
      </c>
      <c r="I13" s="59">
        <f>2+0</f>
        <v>2</v>
      </c>
    </row>
    <row r="14" spans="1:9" ht="34.5" customHeight="1">
      <c r="A14" s="88" t="s">
        <v>18</v>
      </c>
      <c r="B14" s="98"/>
      <c r="C14" s="53">
        <v>6</v>
      </c>
      <c r="D14" s="46">
        <v>6</v>
      </c>
      <c r="E14" s="46">
        <v>6</v>
      </c>
      <c r="F14" s="46">
        <v>3</v>
      </c>
      <c r="G14" s="46">
        <v>3</v>
      </c>
      <c r="H14" s="65">
        <v>3</v>
      </c>
      <c r="I14" s="59">
        <v>3</v>
      </c>
    </row>
    <row r="15" spans="1:9" ht="34.5" customHeight="1">
      <c r="A15" s="88" t="s">
        <v>19</v>
      </c>
      <c r="B15" s="98"/>
      <c r="C15" s="53">
        <v>3</v>
      </c>
      <c r="D15" s="46">
        <v>3</v>
      </c>
      <c r="E15" s="46">
        <v>3</v>
      </c>
      <c r="F15" s="46">
        <v>3</v>
      </c>
      <c r="G15" s="46">
        <v>3</v>
      </c>
      <c r="H15" s="65">
        <v>3</v>
      </c>
      <c r="I15" s="59">
        <v>3</v>
      </c>
    </row>
    <row r="16" spans="1:9" ht="64.5" customHeight="1">
      <c r="A16" s="88" t="s">
        <v>20</v>
      </c>
      <c r="B16" s="98"/>
      <c r="C16" s="52">
        <v>7</v>
      </c>
      <c r="D16" s="46">
        <v>7</v>
      </c>
      <c r="E16" s="46">
        <v>7</v>
      </c>
      <c r="F16" s="46">
        <v>7</v>
      </c>
      <c r="G16" s="46">
        <v>7</v>
      </c>
      <c r="H16" s="65">
        <v>7</v>
      </c>
      <c r="I16" s="59">
        <v>7</v>
      </c>
    </row>
    <row r="17" spans="1:9" ht="45" customHeight="1">
      <c r="A17" s="88" t="s">
        <v>21</v>
      </c>
      <c r="B17" s="98"/>
      <c r="C17" s="52">
        <v>77</v>
      </c>
      <c r="D17" s="46">
        <v>82</v>
      </c>
      <c r="E17" s="46">
        <v>80</v>
      </c>
      <c r="F17" s="46">
        <v>79</v>
      </c>
      <c r="G17" s="46">
        <v>80</v>
      </c>
      <c r="H17" s="65">
        <f>71+2</f>
        <v>73</v>
      </c>
      <c r="I17" s="59">
        <f>70+2</f>
        <v>72</v>
      </c>
    </row>
    <row r="18" spans="1:9" ht="34.5" customHeight="1">
      <c r="A18" s="88" t="s">
        <v>22</v>
      </c>
      <c r="B18" s="98"/>
      <c r="C18" s="52">
        <v>16</v>
      </c>
      <c r="D18" s="46">
        <v>16</v>
      </c>
      <c r="E18" s="46">
        <v>19</v>
      </c>
      <c r="F18" s="46">
        <v>38</v>
      </c>
      <c r="G18" s="46">
        <v>44</v>
      </c>
      <c r="H18" s="65">
        <f>34+11</f>
        <v>45</v>
      </c>
      <c r="I18" s="59">
        <f>32+11</f>
        <v>43</v>
      </c>
    </row>
    <row r="19" spans="1:9" ht="45" customHeight="1">
      <c r="A19" s="88" t="s">
        <v>23</v>
      </c>
      <c r="B19" s="89"/>
      <c r="C19" s="52">
        <v>253</v>
      </c>
      <c r="D19" s="46">
        <v>254</v>
      </c>
      <c r="E19" s="46">
        <v>253</v>
      </c>
      <c r="F19" s="46">
        <v>252</v>
      </c>
      <c r="G19" s="46">
        <v>251</v>
      </c>
      <c r="H19" s="65">
        <f>249+0</f>
        <v>249</v>
      </c>
      <c r="I19" s="59">
        <f>255+0</f>
        <v>255</v>
      </c>
    </row>
    <row r="20" spans="1:9" ht="34.5" customHeight="1">
      <c r="A20" s="88" t="s">
        <v>11</v>
      </c>
      <c r="B20" s="42" t="s">
        <v>5</v>
      </c>
      <c r="C20" s="54">
        <v>2215</v>
      </c>
      <c r="D20" s="47">
        <v>2215</v>
      </c>
      <c r="E20" s="47">
        <v>2199</v>
      </c>
      <c r="F20" s="47">
        <v>2137</v>
      </c>
      <c r="G20" s="47">
        <v>2110</v>
      </c>
      <c r="H20" s="66">
        <f>1823+180</f>
        <v>2003</v>
      </c>
      <c r="I20" s="60">
        <f>1793+183</f>
        <v>1976</v>
      </c>
    </row>
    <row r="21" spans="1:9" ht="34.5" customHeight="1">
      <c r="A21" s="99"/>
      <c r="B21" s="43" t="s">
        <v>6</v>
      </c>
      <c r="C21" s="55">
        <v>853</v>
      </c>
      <c r="D21" s="48">
        <v>849</v>
      </c>
      <c r="E21" s="48">
        <v>834</v>
      </c>
      <c r="F21" s="48">
        <v>877</v>
      </c>
      <c r="G21" s="48">
        <v>875</v>
      </c>
      <c r="H21" s="67">
        <f>865+28</f>
        <v>893</v>
      </c>
      <c r="I21" s="61">
        <f>851+28</f>
        <v>879</v>
      </c>
    </row>
    <row r="22" spans="1:9" ht="19.5" customHeight="1">
      <c r="A22" s="99"/>
      <c r="B22" s="44" t="s">
        <v>0</v>
      </c>
      <c r="C22" s="56">
        <v>3068</v>
      </c>
      <c r="D22" s="49">
        <v>3064</v>
      </c>
      <c r="E22" s="49">
        <v>3033</v>
      </c>
      <c r="F22" s="49">
        <v>3014</v>
      </c>
      <c r="G22" s="49">
        <v>2985</v>
      </c>
      <c r="H22" s="68">
        <f>H20+H21</f>
        <v>2896</v>
      </c>
      <c r="I22" s="62">
        <f>I20+I21</f>
        <v>2855</v>
      </c>
    </row>
    <row r="23" spans="1:9" ht="34.5" customHeight="1">
      <c r="A23" s="88" t="s">
        <v>7</v>
      </c>
      <c r="B23" s="89"/>
      <c r="C23" s="52">
        <v>160</v>
      </c>
      <c r="D23" s="46">
        <v>130</v>
      </c>
      <c r="E23" s="46">
        <v>128</v>
      </c>
      <c r="F23" s="46">
        <v>127</v>
      </c>
      <c r="G23" s="46">
        <v>126</v>
      </c>
      <c r="H23" s="65">
        <f>128+0</f>
        <v>128</v>
      </c>
      <c r="I23" s="59">
        <f>130+0</f>
        <v>130</v>
      </c>
    </row>
    <row r="24" spans="1:9" ht="49.5" customHeight="1">
      <c r="A24" s="88" t="s">
        <v>24</v>
      </c>
      <c r="B24" s="89"/>
      <c r="C24" s="52">
        <v>54</v>
      </c>
      <c r="D24" s="46">
        <v>54</v>
      </c>
      <c r="E24" s="46">
        <v>59</v>
      </c>
      <c r="F24" s="46">
        <v>61</v>
      </c>
      <c r="G24" s="46">
        <v>62</v>
      </c>
      <c r="H24" s="65">
        <f>60+1</f>
        <v>61</v>
      </c>
      <c r="I24" s="59">
        <f>60+1</f>
        <v>61</v>
      </c>
    </row>
    <row r="25" spans="1:9" ht="34.5" customHeight="1">
      <c r="A25" s="88" t="s">
        <v>8</v>
      </c>
      <c r="B25" s="89"/>
      <c r="C25" s="52">
        <v>253</v>
      </c>
      <c r="D25" s="46">
        <v>252</v>
      </c>
      <c r="E25" s="46">
        <v>252</v>
      </c>
      <c r="F25" s="46">
        <v>256</v>
      </c>
      <c r="G25" s="46">
        <v>258</v>
      </c>
      <c r="H25" s="65">
        <f>258+0</f>
        <v>258</v>
      </c>
      <c r="I25" s="59">
        <v>253</v>
      </c>
    </row>
    <row r="26" spans="1:9" ht="34.5" customHeight="1">
      <c r="A26" s="88" t="s">
        <v>9</v>
      </c>
      <c r="B26" s="89"/>
      <c r="C26" s="52">
        <v>53</v>
      </c>
      <c r="D26" s="46">
        <v>55</v>
      </c>
      <c r="E26" s="46">
        <v>54</v>
      </c>
      <c r="F26" s="46">
        <v>54</v>
      </c>
      <c r="G26" s="46">
        <v>58</v>
      </c>
      <c r="H26" s="65">
        <f>44+12</f>
        <v>56</v>
      </c>
      <c r="I26" s="59">
        <f>43+12</f>
        <v>55</v>
      </c>
    </row>
    <row r="27" spans="1:9" ht="34.5" customHeight="1" thickBot="1">
      <c r="A27" s="102" t="s">
        <v>44</v>
      </c>
      <c r="B27" s="103"/>
      <c r="C27" s="57">
        <f>SUM(C6:C26)-C22</f>
        <v>4170</v>
      </c>
      <c r="D27" s="50">
        <f>SUM(D6:D26)-D22</f>
        <v>4139</v>
      </c>
      <c r="E27" s="50">
        <v>4107</v>
      </c>
      <c r="F27" s="50">
        <v>4090</v>
      </c>
      <c r="G27" s="50">
        <v>4076</v>
      </c>
      <c r="H27" s="69">
        <f>3705+275</f>
        <v>3980</v>
      </c>
      <c r="I27" s="63">
        <f>3666+277</f>
        <v>3943</v>
      </c>
    </row>
    <row r="28" spans="1:9" ht="15" customHeight="1">
      <c r="A28" s="5" t="s">
        <v>12</v>
      </c>
      <c r="B28" s="5"/>
      <c r="C28" s="5"/>
      <c r="D28" s="5"/>
      <c r="E28" s="5"/>
      <c r="F28" s="5"/>
      <c r="G28" s="5"/>
      <c r="H28" s="35"/>
      <c r="I28" s="35"/>
    </row>
    <row r="29" spans="1:9" ht="15" customHeight="1">
      <c r="A29" s="5"/>
      <c r="B29" s="5"/>
      <c r="C29" s="5"/>
      <c r="D29" s="5"/>
      <c r="E29" s="5"/>
      <c r="F29" s="5"/>
      <c r="G29" s="5"/>
      <c r="H29" s="35"/>
      <c r="I29" s="35"/>
    </row>
    <row r="30" spans="1:7" ht="30" customHeight="1">
      <c r="A30" s="94" t="s">
        <v>60</v>
      </c>
      <c r="B30" s="95"/>
      <c r="C30" s="95"/>
      <c r="D30" s="95"/>
      <c r="E30" s="95"/>
      <c r="F30" s="95"/>
      <c r="G30" s="36"/>
    </row>
    <row r="31" spans="3:9" ht="15" customHeight="1">
      <c r="C31" s="37"/>
      <c r="D31" s="37"/>
      <c r="E31" s="37"/>
      <c r="F31" s="37"/>
      <c r="G31" s="37"/>
      <c r="H31" s="37"/>
      <c r="I31" s="37"/>
    </row>
    <row r="35" ht="15" customHeight="1">
      <c r="A35" s="38"/>
    </row>
    <row r="36" spans="3:9" s="28" customFormat="1" ht="15" customHeight="1">
      <c r="C36" s="32"/>
      <c r="D36" s="32"/>
      <c r="E36" s="32"/>
      <c r="F36" s="32"/>
      <c r="G36" s="32"/>
      <c r="H36" s="39"/>
      <c r="I36" s="39"/>
    </row>
  </sheetData>
  <sheetProtection/>
  <mergeCells count="22">
    <mergeCell ref="C4:I4"/>
    <mergeCell ref="A26:B26"/>
    <mergeCell ref="A30:F30"/>
    <mergeCell ref="A18:B18"/>
    <mergeCell ref="A19:B19"/>
    <mergeCell ref="A20:A22"/>
    <mergeCell ref="A23:B23"/>
    <mergeCell ref="A24:B24"/>
    <mergeCell ref="A25:B25"/>
    <mergeCell ref="A27:B27"/>
    <mergeCell ref="A12:B12"/>
    <mergeCell ref="A13:B13"/>
    <mergeCell ref="A14:B14"/>
    <mergeCell ref="A15:B15"/>
    <mergeCell ref="A16:B16"/>
    <mergeCell ref="A17:B17"/>
    <mergeCell ref="A6:B6"/>
    <mergeCell ref="A7:B7"/>
    <mergeCell ref="A8:B8"/>
    <mergeCell ref="A9:B9"/>
    <mergeCell ref="A10:B10"/>
    <mergeCell ref="A11:B11"/>
  </mergeCells>
  <printOptions/>
  <pageMargins left="0.7874015748031497" right="0.7874015748031497" top="0.7874015748031497" bottom="0.7874015748031497" header="0.3937007874015748" footer="0.3937007874015748"/>
  <pageSetup horizontalDpi="300" verticalDpi="300" orientation="portrait" paperSize="9" scale="65" r:id="rId1"/>
  <headerFooter alignWithMargins="0">
    <oddHeader>&amp;L&amp;"ＭＳ ゴシック,標準"&amp;11平成26年版　環境統計集&amp;R&amp;"ＭＳ ゴシック,標準"7章 化学物質（ダイオキシン類）</oddHeader>
    <oddFooter>&amp;C&amp;"ＭＳ ゴシック,標準"&amp;11 336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zoomScale="85" zoomScaleNormal="85" zoomScaleSheetLayoutView="100"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
    </sheetView>
  </sheetViews>
  <sheetFormatPr defaultColWidth="8.375" defaultRowHeight="12.75"/>
  <cols>
    <col min="1" max="1" width="37.375" style="14" customWidth="1"/>
    <col min="2" max="2" width="40.25390625" style="14" customWidth="1"/>
    <col min="3" max="3" width="18.00390625" style="14" customWidth="1"/>
    <col min="4" max="7" width="18.00390625" style="1" customWidth="1"/>
    <col min="8" max="9" width="20.00390625" style="1" bestFit="1" customWidth="1"/>
    <col min="10" max="16384" width="8.375" style="1" customWidth="1"/>
  </cols>
  <sheetData>
    <row r="1" spans="1:7" ht="24.75" customHeight="1">
      <c r="A1" s="19" t="s">
        <v>45</v>
      </c>
      <c r="B1" s="19"/>
      <c r="C1" s="19"/>
      <c r="D1" s="19"/>
      <c r="E1" s="19"/>
      <c r="F1" s="19"/>
      <c r="G1" s="19"/>
    </row>
    <row r="2" spans="1:9" ht="24.75" customHeight="1">
      <c r="A2" s="2"/>
      <c r="B2" s="3"/>
      <c r="C2" s="20">
        <v>38807</v>
      </c>
      <c r="D2" s="20">
        <v>39172</v>
      </c>
      <c r="E2" s="20">
        <v>39538</v>
      </c>
      <c r="F2" s="20">
        <v>39903</v>
      </c>
      <c r="G2" s="20">
        <v>40268</v>
      </c>
      <c r="H2" s="20">
        <v>40633</v>
      </c>
      <c r="I2" s="20">
        <v>40999</v>
      </c>
    </row>
    <row r="3" spans="1:9" ht="24.75" customHeight="1">
      <c r="A3" s="4"/>
      <c r="B3" s="5"/>
      <c r="C3" s="6" t="s">
        <v>46</v>
      </c>
      <c r="D3" s="6" t="s">
        <v>46</v>
      </c>
      <c r="E3" s="6" t="s">
        <v>46</v>
      </c>
      <c r="F3" s="6" t="s">
        <v>46</v>
      </c>
      <c r="G3" s="6" t="s">
        <v>43</v>
      </c>
      <c r="H3" s="6" t="s">
        <v>43</v>
      </c>
      <c r="I3" s="6" t="s">
        <v>43</v>
      </c>
    </row>
    <row r="4" spans="1:9" ht="42" customHeight="1">
      <c r="A4" s="109" t="s">
        <v>2</v>
      </c>
      <c r="B4" s="116"/>
      <c r="C4" s="8">
        <v>92</v>
      </c>
      <c r="D4" s="9">
        <v>98</v>
      </c>
      <c r="E4" s="9">
        <v>91</v>
      </c>
      <c r="F4" s="9">
        <v>89</v>
      </c>
      <c r="G4" s="9">
        <v>75</v>
      </c>
      <c r="H4" s="9">
        <v>76</v>
      </c>
      <c r="I4" s="9">
        <v>75</v>
      </c>
    </row>
    <row r="5" spans="1:9" ht="24.75" customHeight="1">
      <c r="A5" s="109" t="s">
        <v>13</v>
      </c>
      <c r="B5" s="110"/>
      <c r="C5" s="8">
        <v>53</v>
      </c>
      <c r="D5" s="9">
        <v>53</v>
      </c>
      <c r="E5" s="9">
        <v>57</v>
      </c>
      <c r="F5" s="9">
        <v>56</v>
      </c>
      <c r="G5" s="9">
        <v>55</v>
      </c>
      <c r="H5" s="9">
        <v>55</v>
      </c>
      <c r="I5" s="9">
        <v>55</v>
      </c>
    </row>
    <row r="6" spans="1:9" ht="24.75" customHeight="1">
      <c r="A6" s="109" t="s">
        <v>3</v>
      </c>
      <c r="B6" s="110"/>
      <c r="C6" s="8">
        <v>0</v>
      </c>
      <c r="D6" s="9">
        <v>0</v>
      </c>
      <c r="E6" s="9">
        <v>0</v>
      </c>
      <c r="F6" s="9">
        <v>0</v>
      </c>
      <c r="G6" s="9">
        <v>0</v>
      </c>
      <c r="H6" s="9">
        <v>0</v>
      </c>
      <c r="I6" s="9">
        <v>0</v>
      </c>
    </row>
    <row r="7" spans="1:9" ht="24.75" customHeight="1">
      <c r="A7" s="109" t="s">
        <v>14</v>
      </c>
      <c r="B7" s="110"/>
      <c r="C7" s="8">
        <v>16</v>
      </c>
      <c r="D7" s="9">
        <v>21</v>
      </c>
      <c r="E7" s="9">
        <v>21</v>
      </c>
      <c r="F7" s="9">
        <v>22</v>
      </c>
      <c r="G7" s="9">
        <v>22</v>
      </c>
      <c r="H7" s="9">
        <v>22</v>
      </c>
      <c r="I7" s="9">
        <v>23</v>
      </c>
    </row>
    <row r="8" spans="1:9" ht="27" customHeight="1">
      <c r="A8" s="109" t="s">
        <v>15</v>
      </c>
      <c r="B8" s="110"/>
      <c r="C8" s="8">
        <v>6</v>
      </c>
      <c r="D8" s="9">
        <v>6</v>
      </c>
      <c r="E8" s="9">
        <v>6</v>
      </c>
      <c r="F8" s="9">
        <v>7</v>
      </c>
      <c r="G8" s="9">
        <v>7</v>
      </c>
      <c r="H8" s="9">
        <v>7</v>
      </c>
      <c r="I8" s="9">
        <v>7</v>
      </c>
    </row>
    <row r="9" spans="1:9" ht="24.75" customHeight="1">
      <c r="A9" s="109" t="s">
        <v>4</v>
      </c>
      <c r="B9" s="110"/>
      <c r="C9" s="8">
        <v>32</v>
      </c>
      <c r="D9" s="9">
        <v>32</v>
      </c>
      <c r="E9" s="9">
        <v>32</v>
      </c>
      <c r="F9" s="9">
        <v>32</v>
      </c>
      <c r="G9" s="9">
        <v>32</v>
      </c>
      <c r="H9" s="9">
        <v>32</v>
      </c>
      <c r="I9" s="9">
        <v>32</v>
      </c>
    </row>
    <row r="10" spans="1:9" ht="24.75" customHeight="1">
      <c r="A10" s="109" t="s">
        <v>16</v>
      </c>
      <c r="B10" s="110"/>
      <c r="C10" s="8">
        <v>5</v>
      </c>
      <c r="D10" s="9">
        <v>5</v>
      </c>
      <c r="E10" s="9">
        <v>5</v>
      </c>
      <c r="F10" s="9">
        <v>5</v>
      </c>
      <c r="G10" s="9">
        <v>3</v>
      </c>
      <c r="H10" s="9">
        <v>5</v>
      </c>
      <c r="I10" s="9">
        <v>5</v>
      </c>
    </row>
    <row r="11" spans="1:9" ht="24.75" customHeight="1">
      <c r="A11" s="109" t="s">
        <v>17</v>
      </c>
      <c r="B11" s="110"/>
      <c r="C11" s="8">
        <v>4</v>
      </c>
      <c r="D11" s="9">
        <v>5</v>
      </c>
      <c r="E11" s="9">
        <v>4</v>
      </c>
      <c r="F11" s="9">
        <v>2</v>
      </c>
      <c r="G11" s="9">
        <v>2</v>
      </c>
      <c r="H11" s="9">
        <v>2</v>
      </c>
      <c r="I11" s="9">
        <v>2</v>
      </c>
    </row>
    <row r="12" spans="1:9" ht="24.75" customHeight="1">
      <c r="A12" s="109" t="s">
        <v>18</v>
      </c>
      <c r="B12" s="110"/>
      <c r="C12" s="8">
        <v>6</v>
      </c>
      <c r="D12" s="8">
        <v>6</v>
      </c>
      <c r="E12" s="9">
        <v>6</v>
      </c>
      <c r="F12" s="9">
        <v>6</v>
      </c>
      <c r="G12" s="9">
        <v>3</v>
      </c>
      <c r="H12" s="9">
        <v>3</v>
      </c>
      <c r="I12" s="9">
        <v>3</v>
      </c>
    </row>
    <row r="13" spans="1:9" ht="24.75" customHeight="1">
      <c r="A13" s="109" t="s">
        <v>19</v>
      </c>
      <c r="B13" s="110"/>
      <c r="C13" s="8">
        <v>3</v>
      </c>
      <c r="D13" s="8">
        <v>3</v>
      </c>
      <c r="E13" s="9">
        <v>3</v>
      </c>
      <c r="F13" s="9">
        <v>3</v>
      </c>
      <c r="G13" s="9">
        <v>3</v>
      </c>
      <c r="H13" s="9">
        <v>3</v>
      </c>
      <c r="I13" s="9">
        <v>3</v>
      </c>
    </row>
    <row r="14" spans="1:9" ht="44.25" customHeight="1">
      <c r="A14" s="109" t="s">
        <v>20</v>
      </c>
      <c r="B14" s="110"/>
      <c r="C14" s="8">
        <v>7</v>
      </c>
      <c r="D14" s="9">
        <v>7</v>
      </c>
      <c r="E14" s="9">
        <v>7</v>
      </c>
      <c r="F14" s="9">
        <v>7</v>
      </c>
      <c r="G14" s="9">
        <v>7</v>
      </c>
      <c r="H14" s="9">
        <v>7</v>
      </c>
      <c r="I14" s="9">
        <v>7</v>
      </c>
    </row>
    <row r="15" spans="1:9" ht="31.5" customHeight="1">
      <c r="A15" s="109" t="s">
        <v>21</v>
      </c>
      <c r="B15" s="110"/>
      <c r="C15" s="8">
        <v>78</v>
      </c>
      <c r="D15" s="9">
        <v>77</v>
      </c>
      <c r="E15" s="9">
        <v>82</v>
      </c>
      <c r="F15" s="9">
        <v>80</v>
      </c>
      <c r="G15" s="9">
        <v>79</v>
      </c>
      <c r="H15" s="9">
        <v>80</v>
      </c>
      <c r="I15" s="9">
        <v>72</v>
      </c>
    </row>
    <row r="16" spans="1:9" ht="30" customHeight="1">
      <c r="A16" s="109" t="s">
        <v>22</v>
      </c>
      <c r="B16" s="110"/>
      <c r="C16" s="8">
        <v>16</v>
      </c>
      <c r="D16" s="9">
        <v>16</v>
      </c>
      <c r="E16" s="9">
        <v>16</v>
      </c>
      <c r="F16" s="9">
        <v>19</v>
      </c>
      <c r="G16" s="9">
        <v>38</v>
      </c>
      <c r="H16" s="9">
        <v>44</v>
      </c>
      <c r="I16" s="9">
        <v>44</v>
      </c>
    </row>
    <row r="17" spans="1:9" ht="30.75" customHeight="1">
      <c r="A17" s="109" t="s">
        <v>47</v>
      </c>
      <c r="B17" s="111"/>
      <c r="C17" s="8">
        <v>225</v>
      </c>
      <c r="D17" s="9">
        <v>253</v>
      </c>
      <c r="E17" s="9">
        <v>254</v>
      </c>
      <c r="F17" s="9">
        <v>253</v>
      </c>
      <c r="G17" s="9">
        <v>252</v>
      </c>
      <c r="H17" s="9">
        <v>251</v>
      </c>
      <c r="I17" s="9">
        <v>250</v>
      </c>
    </row>
    <row r="18" spans="1:9" ht="24.75" customHeight="1">
      <c r="A18" s="112" t="s">
        <v>48</v>
      </c>
      <c r="B18" s="7" t="s">
        <v>5</v>
      </c>
      <c r="C18" s="16">
        <v>2222</v>
      </c>
      <c r="D18" s="17">
        <v>2215</v>
      </c>
      <c r="E18" s="17">
        <v>2215</v>
      </c>
      <c r="F18" s="17">
        <v>2199</v>
      </c>
      <c r="G18" s="17">
        <v>2137</v>
      </c>
      <c r="H18" s="17">
        <v>2110</v>
      </c>
      <c r="I18" s="17">
        <v>2039</v>
      </c>
    </row>
    <row r="19" spans="1:9" ht="24.75" customHeight="1">
      <c r="A19" s="113"/>
      <c r="B19" s="18" t="s">
        <v>6</v>
      </c>
      <c r="C19" s="16">
        <v>838</v>
      </c>
      <c r="D19" s="17">
        <v>853</v>
      </c>
      <c r="E19" s="17">
        <v>849</v>
      </c>
      <c r="F19" s="17">
        <v>834</v>
      </c>
      <c r="G19" s="17">
        <v>877</v>
      </c>
      <c r="H19" s="17">
        <v>875</v>
      </c>
      <c r="I19" s="17">
        <v>880</v>
      </c>
    </row>
    <row r="20" spans="1:9" ht="24.75" customHeight="1">
      <c r="A20" s="114"/>
      <c r="B20" s="18" t="s">
        <v>0</v>
      </c>
      <c r="C20" s="16">
        <v>3060</v>
      </c>
      <c r="D20" s="17">
        <v>3068</v>
      </c>
      <c r="E20" s="17">
        <v>3064</v>
      </c>
      <c r="F20" s="17">
        <v>3033</v>
      </c>
      <c r="G20" s="17">
        <v>3014</v>
      </c>
      <c r="H20" s="17">
        <v>2985</v>
      </c>
      <c r="I20" s="17">
        <v>2919</v>
      </c>
    </row>
    <row r="21" spans="1:9" ht="24.75" customHeight="1">
      <c r="A21" s="109" t="s">
        <v>7</v>
      </c>
      <c r="B21" s="115"/>
      <c r="C21" s="8">
        <v>160</v>
      </c>
      <c r="D21" s="9">
        <v>160</v>
      </c>
      <c r="E21" s="9">
        <v>130</v>
      </c>
      <c r="F21" s="9">
        <v>128</v>
      </c>
      <c r="G21" s="9">
        <v>127</v>
      </c>
      <c r="H21" s="9">
        <v>126</v>
      </c>
      <c r="I21" s="9">
        <v>128</v>
      </c>
    </row>
    <row r="22" spans="1:9" ht="24.75" customHeight="1">
      <c r="A22" s="109" t="s">
        <v>49</v>
      </c>
      <c r="B22" s="111"/>
      <c r="C22" s="8">
        <v>55</v>
      </c>
      <c r="D22" s="9">
        <v>54</v>
      </c>
      <c r="E22" s="9">
        <v>54</v>
      </c>
      <c r="F22" s="9">
        <v>59</v>
      </c>
      <c r="G22" s="9">
        <v>61</v>
      </c>
      <c r="H22" s="9">
        <v>62</v>
      </c>
      <c r="I22" s="9">
        <v>61</v>
      </c>
    </row>
    <row r="23" spans="1:9" ht="24.75" customHeight="1">
      <c r="A23" s="109" t="s">
        <v>8</v>
      </c>
      <c r="B23" s="115"/>
      <c r="C23" s="8">
        <v>255</v>
      </c>
      <c r="D23" s="9">
        <v>253</v>
      </c>
      <c r="E23" s="9">
        <v>252</v>
      </c>
      <c r="F23" s="9">
        <v>252</v>
      </c>
      <c r="G23" s="9">
        <v>256</v>
      </c>
      <c r="H23" s="9">
        <v>258</v>
      </c>
      <c r="I23" s="9">
        <v>256</v>
      </c>
    </row>
    <row r="24" spans="1:9" ht="24.75" customHeight="1">
      <c r="A24" s="104" t="s">
        <v>9</v>
      </c>
      <c r="B24" s="105"/>
      <c r="C24" s="8">
        <v>103</v>
      </c>
      <c r="D24" s="9">
        <v>53</v>
      </c>
      <c r="E24" s="9">
        <v>55</v>
      </c>
      <c r="F24" s="9">
        <v>54</v>
      </c>
      <c r="G24" s="9">
        <v>54</v>
      </c>
      <c r="H24" s="9">
        <v>58</v>
      </c>
      <c r="I24" s="9">
        <v>58</v>
      </c>
    </row>
    <row r="25" spans="1:9" ht="24.75" customHeight="1">
      <c r="A25" s="18" t="s">
        <v>1</v>
      </c>
      <c r="B25" s="26"/>
      <c r="C25" s="17">
        <f>SUM(C4:C24)-C20</f>
        <v>4176</v>
      </c>
      <c r="D25" s="17">
        <f>SUM(D4:D24)-D20</f>
        <v>4170</v>
      </c>
      <c r="E25" s="17">
        <f>SUM(E4:E24)-E20</f>
        <v>4139</v>
      </c>
      <c r="F25" s="17">
        <v>4107</v>
      </c>
      <c r="G25" s="17">
        <v>4090</v>
      </c>
      <c r="H25" s="17">
        <v>4076</v>
      </c>
      <c r="I25" s="17">
        <v>4000</v>
      </c>
    </row>
    <row r="26" spans="1:9" ht="24.75" customHeight="1">
      <c r="A26" s="106" t="s">
        <v>12</v>
      </c>
      <c r="B26" s="106"/>
      <c r="C26" s="106"/>
      <c r="D26" s="106"/>
      <c r="E26" s="106"/>
      <c r="F26" s="106"/>
      <c r="G26" s="106"/>
      <c r="H26" s="40"/>
      <c r="I26" s="40"/>
    </row>
    <row r="27" spans="1:7" ht="84" customHeight="1">
      <c r="A27" s="107" t="s">
        <v>50</v>
      </c>
      <c r="B27" s="108"/>
      <c r="C27" s="108"/>
      <c r="D27" s="108"/>
      <c r="E27" s="108"/>
      <c r="F27" s="108"/>
      <c r="G27" s="108"/>
    </row>
    <row r="28" ht="24.75" customHeight="1">
      <c r="A28" s="13"/>
    </row>
    <row r="29" ht="24.75" customHeight="1">
      <c r="A29" s="13"/>
    </row>
    <row r="30" ht="24.75" customHeight="1">
      <c r="A30" s="13"/>
    </row>
    <row r="31" ht="24.75" customHeight="1">
      <c r="A31" s="13"/>
    </row>
    <row r="32" ht="24.75" customHeight="1">
      <c r="A32" s="15"/>
    </row>
    <row r="33" spans="1:7" s="14" customFormat="1" ht="24.75" customHeight="1">
      <c r="A33" s="13"/>
      <c r="D33" s="1"/>
      <c r="E33" s="1"/>
      <c r="F33" s="1"/>
      <c r="G33" s="1"/>
    </row>
    <row r="34" ht="24.75" customHeight="1"/>
    <row r="35" ht="24.75" customHeight="1"/>
    <row r="36" ht="24.75" customHeight="1"/>
    <row r="37" ht="24.75" customHeight="1"/>
  </sheetData>
  <sheetProtection/>
  <mergeCells count="21">
    <mergeCell ref="A4:B4"/>
    <mergeCell ref="A5:B5"/>
    <mergeCell ref="A6:B6"/>
    <mergeCell ref="A7:B7"/>
    <mergeCell ref="A8:B8"/>
    <mergeCell ref="A9:B9"/>
    <mergeCell ref="A10:B10"/>
    <mergeCell ref="A11:B11"/>
    <mergeCell ref="A12:B12"/>
    <mergeCell ref="A13:B13"/>
    <mergeCell ref="A14:B14"/>
    <mergeCell ref="A15:B15"/>
    <mergeCell ref="A24:B24"/>
    <mergeCell ref="A26:G26"/>
    <mergeCell ref="A27:G27"/>
    <mergeCell ref="A16:B16"/>
    <mergeCell ref="A17:B17"/>
    <mergeCell ref="A18:A20"/>
    <mergeCell ref="A21:B21"/>
    <mergeCell ref="A22:B22"/>
    <mergeCell ref="A23:B23"/>
  </mergeCells>
  <printOptions/>
  <pageMargins left="0.3937007874015748" right="0.3937007874015748" top="0.3937007874015748" bottom="0.3937007874015748" header="0.1968503937007874" footer="0.1968503937007874"/>
  <pageSetup fitToHeight="1" fitToWidth="1" horizontalDpi="300" verticalDpi="300" orientation="landscape" paperSize="9" scale="71" r:id="rId1"/>
  <headerFooter alignWithMargins="0">
    <oddHeader>&amp;L&amp;"ＭＳ Ｐゴシック,標準"&amp;11環境統計集　平成&amp;A年版</oddHead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85" zoomScaleNormal="85" zoomScaleSheetLayoutView="100" zoomScalePageLayoutView="0" workbookViewId="0" topLeftCell="A1">
      <selection activeCell="I2" sqref="I2"/>
    </sheetView>
  </sheetViews>
  <sheetFormatPr defaultColWidth="8.375" defaultRowHeight="12.75"/>
  <cols>
    <col min="1" max="1" width="37.375" style="14" customWidth="1"/>
    <col min="2" max="2" width="40.25390625" style="14" customWidth="1"/>
    <col min="3" max="4" width="18.00390625" style="14" customWidth="1"/>
    <col min="5" max="8" width="18.00390625" style="1" customWidth="1"/>
    <col min="9" max="9" width="20.00390625" style="1" bestFit="1" customWidth="1"/>
    <col min="10" max="16384" width="8.375" style="1" customWidth="1"/>
  </cols>
  <sheetData>
    <row r="1" spans="1:8" ht="24.75" customHeight="1">
      <c r="A1" s="19" t="s">
        <v>27</v>
      </c>
      <c r="B1" s="19"/>
      <c r="C1" s="19"/>
      <c r="D1" s="19"/>
      <c r="E1" s="19"/>
      <c r="F1" s="19"/>
      <c r="G1" s="19"/>
      <c r="H1" s="19"/>
    </row>
    <row r="2" spans="1:9" ht="24.75" customHeight="1">
      <c r="A2" s="2"/>
      <c r="B2" s="3"/>
      <c r="C2" s="20">
        <v>38442</v>
      </c>
      <c r="D2" s="20">
        <v>38807</v>
      </c>
      <c r="E2" s="20">
        <v>39172</v>
      </c>
      <c r="F2" s="20">
        <v>39538</v>
      </c>
      <c r="G2" s="20">
        <v>39903</v>
      </c>
      <c r="H2" s="20">
        <v>40268</v>
      </c>
      <c r="I2" s="20">
        <v>40633</v>
      </c>
    </row>
    <row r="3" spans="1:9" ht="24.75" customHeight="1">
      <c r="A3" s="4"/>
      <c r="B3" s="5"/>
      <c r="C3" s="6" t="s">
        <v>29</v>
      </c>
      <c r="D3" s="6" t="s">
        <v>29</v>
      </c>
      <c r="E3" s="6" t="s">
        <v>29</v>
      </c>
      <c r="F3" s="6" t="s">
        <v>29</v>
      </c>
      <c r="G3" s="6" t="s">
        <v>29</v>
      </c>
      <c r="H3" s="6" t="s">
        <v>29</v>
      </c>
      <c r="I3" s="6" t="s">
        <v>29</v>
      </c>
    </row>
    <row r="4" spans="1:9" ht="42" customHeight="1">
      <c r="A4" s="109" t="s">
        <v>2</v>
      </c>
      <c r="B4" s="116"/>
      <c r="C4" s="8">
        <v>97</v>
      </c>
      <c r="D4" s="8">
        <v>92</v>
      </c>
      <c r="E4" s="9">
        <v>98</v>
      </c>
      <c r="F4" s="9">
        <v>91</v>
      </c>
      <c r="G4" s="9">
        <v>89</v>
      </c>
      <c r="H4" s="9">
        <v>84</v>
      </c>
      <c r="I4" s="9">
        <v>75</v>
      </c>
    </row>
    <row r="5" spans="1:9" ht="24.75" customHeight="1">
      <c r="A5" s="109" t="s">
        <v>13</v>
      </c>
      <c r="B5" s="110"/>
      <c r="C5" s="8">
        <v>53</v>
      </c>
      <c r="D5" s="8">
        <v>53</v>
      </c>
      <c r="E5" s="9">
        <v>53</v>
      </c>
      <c r="F5" s="9">
        <v>57</v>
      </c>
      <c r="G5" s="9">
        <v>56</v>
      </c>
      <c r="H5" s="9">
        <v>55</v>
      </c>
      <c r="I5" s="9">
        <v>55</v>
      </c>
    </row>
    <row r="6" spans="1:9" ht="24.75" customHeight="1">
      <c r="A6" s="109" t="s">
        <v>3</v>
      </c>
      <c r="B6" s="110"/>
      <c r="C6" s="8">
        <v>0</v>
      </c>
      <c r="D6" s="8">
        <v>0</v>
      </c>
      <c r="E6" s="9">
        <v>0</v>
      </c>
      <c r="F6" s="9">
        <v>0</v>
      </c>
      <c r="G6" s="9">
        <v>0</v>
      </c>
      <c r="H6" s="9">
        <v>0</v>
      </c>
      <c r="I6" s="9">
        <v>0</v>
      </c>
    </row>
    <row r="7" spans="1:9" ht="24.75" customHeight="1">
      <c r="A7" s="109" t="s">
        <v>14</v>
      </c>
      <c r="B7" s="110"/>
      <c r="C7" s="8">
        <v>9</v>
      </c>
      <c r="D7" s="8">
        <v>16</v>
      </c>
      <c r="E7" s="9">
        <v>21</v>
      </c>
      <c r="F7" s="9">
        <v>21</v>
      </c>
      <c r="G7" s="9">
        <v>22</v>
      </c>
      <c r="H7" s="9">
        <v>22</v>
      </c>
      <c r="I7" s="9">
        <v>22</v>
      </c>
    </row>
    <row r="8" spans="1:9" ht="27" customHeight="1">
      <c r="A8" s="109" t="s">
        <v>15</v>
      </c>
      <c r="B8" s="110"/>
      <c r="C8" s="8" t="s">
        <v>30</v>
      </c>
      <c r="D8" s="8">
        <v>6</v>
      </c>
      <c r="E8" s="9">
        <v>6</v>
      </c>
      <c r="F8" s="9">
        <v>6</v>
      </c>
      <c r="G8" s="9">
        <v>7</v>
      </c>
      <c r="H8" s="9">
        <v>7</v>
      </c>
      <c r="I8" s="9">
        <v>7</v>
      </c>
    </row>
    <row r="9" spans="1:9" ht="24.75" customHeight="1">
      <c r="A9" s="109" t="s">
        <v>4</v>
      </c>
      <c r="B9" s="110"/>
      <c r="C9" s="8">
        <v>32</v>
      </c>
      <c r="D9" s="8">
        <v>32</v>
      </c>
      <c r="E9" s="9">
        <v>32</v>
      </c>
      <c r="F9" s="9">
        <v>32</v>
      </c>
      <c r="G9" s="9">
        <v>32</v>
      </c>
      <c r="H9" s="9">
        <v>32</v>
      </c>
      <c r="I9" s="9">
        <v>32</v>
      </c>
    </row>
    <row r="10" spans="1:9" ht="24.75" customHeight="1">
      <c r="A10" s="109" t="s">
        <v>16</v>
      </c>
      <c r="B10" s="110"/>
      <c r="C10" s="8">
        <v>5</v>
      </c>
      <c r="D10" s="8">
        <v>5</v>
      </c>
      <c r="E10" s="9">
        <v>5</v>
      </c>
      <c r="F10" s="9">
        <v>5</v>
      </c>
      <c r="G10" s="9">
        <v>5</v>
      </c>
      <c r="H10" s="9">
        <v>3</v>
      </c>
      <c r="I10" s="9">
        <v>3</v>
      </c>
    </row>
    <row r="11" spans="1:9" ht="24.75" customHeight="1">
      <c r="A11" s="109" t="s">
        <v>17</v>
      </c>
      <c r="B11" s="110"/>
      <c r="C11" s="8">
        <v>4</v>
      </c>
      <c r="D11" s="8">
        <v>4</v>
      </c>
      <c r="E11" s="9">
        <v>5</v>
      </c>
      <c r="F11" s="9">
        <v>4</v>
      </c>
      <c r="G11" s="9">
        <v>2</v>
      </c>
      <c r="H11" s="9">
        <v>2</v>
      </c>
      <c r="I11" s="9">
        <v>2</v>
      </c>
    </row>
    <row r="12" spans="1:9" ht="24.75" customHeight="1">
      <c r="A12" s="109" t="s">
        <v>18</v>
      </c>
      <c r="B12" s="110"/>
      <c r="C12" s="8">
        <v>6</v>
      </c>
      <c r="D12" s="8">
        <v>6</v>
      </c>
      <c r="E12" s="8">
        <v>6</v>
      </c>
      <c r="F12" s="9">
        <v>6</v>
      </c>
      <c r="G12" s="9">
        <v>6</v>
      </c>
      <c r="H12" s="9">
        <v>3</v>
      </c>
      <c r="I12" s="9">
        <v>3</v>
      </c>
    </row>
    <row r="13" spans="1:9" ht="24.75" customHeight="1">
      <c r="A13" s="109" t="s">
        <v>19</v>
      </c>
      <c r="B13" s="110"/>
      <c r="C13" s="8">
        <v>3</v>
      </c>
      <c r="D13" s="8">
        <v>3</v>
      </c>
      <c r="E13" s="8">
        <v>3</v>
      </c>
      <c r="F13" s="9">
        <v>3</v>
      </c>
      <c r="G13" s="9">
        <v>3</v>
      </c>
      <c r="H13" s="9">
        <v>3</v>
      </c>
      <c r="I13" s="9">
        <v>3</v>
      </c>
    </row>
    <row r="14" spans="1:9" ht="33.75" customHeight="1">
      <c r="A14" s="109" t="s">
        <v>20</v>
      </c>
      <c r="B14" s="110"/>
      <c r="C14" s="8">
        <v>7</v>
      </c>
      <c r="D14" s="8">
        <v>7</v>
      </c>
      <c r="E14" s="9">
        <v>7</v>
      </c>
      <c r="F14" s="9">
        <v>7</v>
      </c>
      <c r="G14" s="9">
        <v>7</v>
      </c>
      <c r="H14" s="9">
        <v>7</v>
      </c>
      <c r="I14" s="9">
        <v>7</v>
      </c>
    </row>
    <row r="15" spans="1:9" ht="31.5" customHeight="1">
      <c r="A15" s="109" t="s">
        <v>21</v>
      </c>
      <c r="B15" s="110"/>
      <c r="C15" s="8">
        <v>77</v>
      </c>
      <c r="D15" s="8">
        <v>78</v>
      </c>
      <c r="E15" s="9">
        <v>77</v>
      </c>
      <c r="F15" s="9">
        <v>82</v>
      </c>
      <c r="G15" s="9">
        <v>80</v>
      </c>
      <c r="H15" s="9">
        <v>79</v>
      </c>
      <c r="I15" s="9">
        <v>81</v>
      </c>
    </row>
    <row r="16" spans="1:9" ht="30" customHeight="1">
      <c r="A16" s="109" t="s">
        <v>22</v>
      </c>
      <c r="B16" s="110"/>
      <c r="C16" s="8">
        <v>18</v>
      </c>
      <c r="D16" s="8">
        <v>16</v>
      </c>
      <c r="E16" s="9">
        <v>16</v>
      </c>
      <c r="F16" s="9">
        <v>16</v>
      </c>
      <c r="G16" s="9">
        <v>19</v>
      </c>
      <c r="H16" s="9">
        <v>39</v>
      </c>
      <c r="I16" s="9">
        <v>45</v>
      </c>
    </row>
    <row r="17" spans="1:9" ht="30.75" customHeight="1">
      <c r="A17" s="109" t="s">
        <v>31</v>
      </c>
      <c r="B17" s="111"/>
      <c r="C17" s="8" t="s">
        <v>30</v>
      </c>
      <c r="D17" s="8">
        <v>225</v>
      </c>
      <c r="E17" s="9">
        <v>253</v>
      </c>
      <c r="F17" s="9">
        <v>254</v>
      </c>
      <c r="G17" s="9">
        <v>253</v>
      </c>
      <c r="H17" s="9">
        <v>252</v>
      </c>
      <c r="I17" s="9">
        <v>251</v>
      </c>
    </row>
    <row r="18" spans="1:9" ht="24.75" customHeight="1">
      <c r="A18" s="112" t="s">
        <v>32</v>
      </c>
      <c r="B18" s="7" t="s">
        <v>5</v>
      </c>
      <c r="C18" s="16">
        <v>2255</v>
      </c>
      <c r="D18" s="16">
        <v>2222</v>
      </c>
      <c r="E18" s="17">
        <v>2215</v>
      </c>
      <c r="F18" s="17">
        <v>2215</v>
      </c>
      <c r="G18" s="17">
        <v>2199</v>
      </c>
      <c r="H18" s="17">
        <v>2143</v>
      </c>
      <c r="I18" s="17">
        <v>2101</v>
      </c>
    </row>
    <row r="19" spans="1:9" ht="24.75" customHeight="1">
      <c r="A19" s="113"/>
      <c r="B19" s="18" t="s">
        <v>6</v>
      </c>
      <c r="C19" s="16">
        <v>836</v>
      </c>
      <c r="D19" s="16">
        <v>838</v>
      </c>
      <c r="E19" s="17">
        <v>853</v>
      </c>
      <c r="F19" s="17">
        <v>849</v>
      </c>
      <c r="G19" s="17">
        <v>834</v>
      </c>
      <c r="H19" s="17">
        <v>859</v>
      </c>
      <c r="I19" s="17">
        <v>882</v>
      </c>
    </row>
    <row r="20" spans="1:9" ht="24.75" customHeight="1">
      <c r="A20" s="114"/>
      <c r="B20" s="18" t="s">
        <v>0</v>
      </c>
      <c r="C20" s="16">
        <v>3091</v>
      </c>
      <c r="D20" s="16">
        <v>3060</v>
      </c>
      <c r="E20" s="17">
        <v>3068</v>
      </c>
      <c r="F20" s="17">
        <v>3064</v>
      </c>
      <c r="G20" s="17">
        <v>3033</v>
      </c>
      <c r="H20" s="17">
        <v>3002</v>
      </c>
      <c r="I20" s="17">
        <v>2983</v>
      </c>
    </row>
    <row r="21" spans="1:9" ht="24.75" customHeight="1">
      <c r="A21" s="109" t="s">
        <v>7</v>
      </c>
      <c r="B21" s="115"/>
      <c r="C21" s="8">
        <v>124</v>
      </c>
      <c r="D21" s="8">
        <v>160</v>
      </c>
      <c r="E21" s="9">
        <v>160</v>
      </c>
      <c r="F21" s="9">
        <v>130</v>
      </c>
      <c r="G21" s="9">
        <v>128</v>
      </c>
      <c r="H21" s="9">
        <v>128</v>
      </c>
      <c r="I21" s="9">
        <v>126</v>
      </c>
    </row>
    <row r="22" spans="1:9" ht="24.75" customHeight="1">
      <c r="A22" s="109" t="s">
        <v>33</v>
      </c>
      <c r="B22" s="111"/>
      <c r="C22" s="8" t="s">
        <v>30</v>
      </c>
      <c r="D22" s="8">
        <v>55</v>
      </c>
      <c r="E22" s="9">
        <v>54</v>
      </c>
      <c r="F22" s="9">
        <v>54</v>
      </c>
      <c r="G22" s="9">
        <v>59</v>
      </c>
      <c r="H22" s="9">
        <v>61</v>
      </c>
      <c r="I22" s="9">
        <v>62</v>
      </c>
    </row>
    <row r="23" spans="1:9" ht="24.75" customHeight="1">
      <c r="A23" s="109" t="s">
        <v>8</v>
      </c>
      <c r="B23" s="115"/>
      <c r="C23" s="8">
        <v>246</v>
      </c>
      <c r="D23" s="8">
        <v>255</v>
      </c>
      <c r="E23" s="9">
        <v>253</v>
      </c>
      <c r="F23" s="9">
        <v>252</v>
      </c>
      <c r="G23" s="9">
        <v>252</v>
      </c>
      <c r="H23" s="9">
        <v>252</v>
      </c>
      <c r="I23" s="9">
        <v>259</v>
      </c>
    </row>
    <row r="24" spans="1:9" ht="24.75" customHeight="1">
      <c r="A24" s="104" t="s">
        <v>9</v>
      </c>
      <c r="B24" s="105"/>
      <c r="C24" s="8">
        <v>108</v>
      </c>
      <c r="D24" s="8">
        <v>103</v>
      </c>
      <c r="E24" s="9">
        <v>53</v>
      </c>
      <c r="F24" s="9">
        <v>55</v>
      </c>
      <c r="G24" s="9">
        <v>54</v>
      </c>
      <c r="H24" s="9">
        <v>52</v>
      </c>
      <c r="I24" s="9">
        <v>54</v>
      </c>
    </row>
    <row r="25" spans="1:9" ht="24.75" customHeight="1">
      <c r="A25" s="18" t="s">
        <v>1</v>
      </c>
      <c r="B25" s="26"/>
      <c r="C25" s="17">
        <f>SUM(C4:C24)-C20</f>
        <v>3880</v>
      </c>
      <c r="D25" s="17">
        <f>SUM(D4:D24)-D20</f>
        <v>4176</v>
      </c>
      <c r="E25" s="17">
        <f>SUM(E4:E24)-E20</f>
        <v>4170</v>
      </c>
      <c r="F25" s="17">
        <f>SUM(F4:F24)-F20</f>
        <v>4139</v>
      </c>
      <c r="G25" s="17">
        <v>4107</v>
      </c>
      <c r="H25" s="17">
        <v>4083</v>
      </c>
      <c r="I25" s="17">
        <v>4070</v>
      </c>
    </row>
    <row r="26" spans="1:8" ht="24.75" customHeight="1">
      <c r="A26" s="106" t="s">
        <v>12</v>
      </c>
      <c r="B26" s="106"/>
      <c r="C26" s="106"/>
      <c r="D26" s="106"/>
      <c r="E26" s="106"/>
      <c r="F26" s="106"/>
      <c r="G26" s="106"/>
      <c r="H26" s="106"/>
    </row>
    <row r="27" spans="1:8" ht="84" customHeight="1">
      <c r="A27" s="107" t="s">
        <v>34</v>
      </c>
      <c r="B27" s="108"/>
      <c r="C27" s="108"/>
      <c r="D27" s="108"/>
      <c r="E27" s="108"/>
      <c r="F27" s="108"/>
      <c r="G27" s="108"/>
      <c r="H27" s="108"/>
    </row>
    <row r="28" ht="24.75" customHeight="1">
      <c r="A28" s="13"/>
    </row>
    <row r="29" ht="24.75" customHeight="1">
      <c r="A29" s="13"/>
    </row>
    <row r="30" ht="24.75" customHeight="1">
      <c r="A30" s="13"/>
    </row>
    <row r="31" ht="24.75" customHeight="1">
      <c r="A31" s="13"/>
    </row>
    <row r="32" ht="24.75" customHeight="1">
      <c r="A32" s="15"/>
    </row>
    <row r="33" spans="1:8" s="14" customFormat="1" ht="24.75" customHeight="1">
      <c r="A33" s="13"/>
      <c r="E33" s="1"/>
      <c r="F33" s="1"/>
      <c r="G33" s="1"/>
      <c r="H33" s="1"/>
    </row>
    <row r="34" ht="24.75" customHeight="1"/>
    <row r="35" ht="24.75" customHeight="1"/>
    <row r="36" ht="24.75" customHeight="1"/>
    <row r="37" ht="24.75" customHeight="1"/>
  </sheetData>
  <sheetProtection/>
  <mergeCells count="21">
    <mergeCell ref="A23:B23"/>
    <mergeCell ref="A22:B22"/>
    <mergeCell ref="A24:B24"/>
    <mergeCell ref="A9:B9"/>
    <mergeCell ref="A16:B16"/>
    <mergeCell ref="A13:B13"/>
    <mergeCell ref="A4:B4"/>
    <mergeCell ref="A5:B5"/>
    <mergeCell ref="A6:B6"/>
    <mergeCell ref="A7:B7"/>
    <mergeCell ref="A14:B14"/>
    <mergeCell ref="A27:H27"/>
    <mergeCell ref="A11:B11"/>
    <mergeCell ref="A12:B12"/>
    <mergeCell ref="A18:A20"/>
    <mergeCell ref="A21:B21"/>
    <mergeCell ref="A8:B8"/>
    <mergeCell ref="A26:H26"/>
    <mergeCell ref="A10:B10"/>
    <mergeCell ref="A15:B15"/>
    <mergeCell ref="A17:B17"/>
  </mergeCells>
  <printOptions/>
  <pageMargins left="0.3937007874015748" right="0.3937007874015748" top="0.3937007874015748" bottom="0.3937007874015748" header="0.1968503937007874" footer="0.1968503937007874"/>
  <pageSetup fitToHeight="1" fitToWidth="1" horizontalDpi="300" verticalDpi="300" orientation="landscape" paperSize="9" scale="89"/>
  <headerFooter alignWithMargins="0">
    <oddHeader>&amp;L&amp;"ＭＳ Ｐゴシック,標準"&amp;11環境統計集　平成&amp;A年版</oddHead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zoomScale="85" zoomScaleNormal="85" zoomScaleSheetLayoutView="100" zoomScalePageLayoutView="0" workbookViewId="0" topLeftCell="A1">
      <selection activeCell="A1" sqref="A1"/>
    </sheetView>
  </sheetViews>
  <sheetFormatPr defaultColWidth="8.375" defaultRowHeight="12.75"/>
  <cols>
    <col min="1" max="1" width="37.375" style="14" customWidth="1"/>
    <col min="2" max="2" width="37.875" style="14" customWidth="1"/>
    <col min="3" max="4" width="18.00390625" style="14" customWidth="1"/>
    <col min="5" max="8" width="18.00390625" style="1" customWidth="1"/>
    <col min="9" max="16384" width="8.375" style="1" customWidth="1"/>
  </cols>
  <sheetData>
    <row r="1" spans="1:8" ht="13.5">
      <c r="A1" s="19" t="s">
        <v>27</v>
      </c>
      <c r="B1" s="19"/>
      <c r="C1" s="19"/>
      <c r="D1" s="19"/>
      <c r="E1" s="19"/>
      <c r="F1" s="19"/>
      <c r="G1" s="19"/>
      <c r="H1" s="19"/>
    </row>
    <row r="2" spans="1:8" ht="13.5" customHeight="1">
      <c r="A2" s="2"/>
      <c r="B2" s="3"/>
      <c r="C2" s="20">
        <v>38442</v>
      </c>
      <c r="D2" s="20">
        <v>38807</v>
      </c>
      <c r="E2" s="20">
        <v>39172</v>
      </c>
      <c r="F2" s="20">
        <v>39538</v>
      </c>
      <c r="G2" s="20">
        <v>39903</v>
      </c>
      <c r="H2" s="20">
        <v>40268</v>
      </c>
    </row>
    <row r="3" spans="1:8" ht="13.5" customHeight="1">
      <c r="A3" s="4"/>
      <c r="B3" s="5"/>
      <c r="C3" s="6" t="s">
        <v>35</v>
      </c>
      <c r="D3" s="6" t="s">
        <v>35</v>
      </c>
      <c r="E3" s="6" t="s">
        <v>35</v>
      </c>
      <c r="F3" s="6" t="s">
        <v>35</v>
      </c>
      <c r="G3" s="6" t="s">
        <v>35</v>
      </c>
      <c r="H3" s="6" t="s">
        <v>35</v>
      </c>
    </row>
    <row r="4" spans="1:8" ht="27" customHeight="1">
      <c r="A4" s="109" t="s">
        <v>2</v>
      </c>
      <c r="B4" s="116"/>
      <c r="C4" s="8">
        <v>97</v>
      </c>
      <c r="D4" s="8">
        <v>92</v>
      </c>
      <c r="E4" s="9">
        <v>98</v>
      </c>
      <c r="F4" s="9">
        <v>91</v>
      </c>
      <c r="G4" s="9">
        <v>89</v>
      </c>
      <c r="H4" s="9">
        <v>84</v>
      </c>
    </row>
    <row r="5" spans="1:8" ht="13.5" customHeight="1">
      <c r="A5" s="109" t="s">
        <v>13</v>
      </c>
      <c r="B5" s="110"/>
      <c r="C5" s="8">
        <v>53</v>
      </c>
      <c r="D5" s="8">
        <v>53</v>
      </c>
      <c r="E5" s="9">
        <v>53</v>
      </c>
      <c r="F5" s="9">
        <v>57</v>
      </c>
      <c r="G5" s="9">
        <v>56</v>
      </c>
      <c r="H5" s="9">
        <v>55</v>
      </c>
    </row>
    <row r="6" spans="1:8" ht="13.5" customHeight="1">
      <c r="A6" s="109" t="s">
        <v>3</v>
      </c>
      <c r="B6" s="110"/>
      <c r="C6" s="8">
        <v>0</v>
      </c>
      <c r="D6" s="8">
        <v>0</v>
      </c>
      <c r="E6" s="9">
        <v>0</v>
      </c>
      <c r="F6" s="9">
        <v>0</v>
      </c>
      <c r="G6" s="9">
        <v>0</v>
      </c>
      <c r="H6" s="9">
        <v>0</v>
      </c>
    </row>
    <row r="7" spans="1:8" ht="13.5" customHeight="1">
      <c r="A7" s="109" t="s">
        <v>14</v>
      </c>
      <c r="B7" s="110"/>
      <c r="C7" s="8">
        <v>9</v>
      </c>
      <c r="D7" s="8">
        <v>16</v>
      </c>
      <c r="E7" s="9">
        <v>21</v>
      </c>
      <c r="F7" s="9">
        <v>21</v>
      </c>
      <c r="G7" s="9">
        <v>22</v>
      </c>
      <c r="H7" s="9">
        <v>22</v>
      </c>
    </row>
    <row r="8" spans="1:8" ht="13.5" customHeight="1">
      <c r="A8" s="109" t="s">
        <v>15</v>
      </c>
      <c r="B8" s="110"/>
      <c r="C8" s="8" t="s">
        <v>36</v>
      </c>
      <c r="D8" s="8">
        <v>6</v>
      </c>
      <c r="E8" s="9">
        <v>6</v>
      </c>
      <c r="F8" s="9">
        <v>6</v>
      </c>
      <c r="G8" s="9">
        <v>7</v>
      </c>
      <c r="H8" s="9">
        <v>7</v>
      </c>
    </row>
    <row r="9" spans="1:8" ht="13.5" customHeight="1">
      <c r="A9" s="109" t="s">
        <v>4</v>
      </c>
      <c r="B9" s="110"/>
      <c r="C9" s="8">
        <v>32</v>
      </c>
      <c r="D9" s="8">
        <v>32</v>
      </c>
      <c r="E9" s="9">
        <v>32</v>
      </c>
      <c r="F9" s="9">
        <v>32</v>
      </c>
      <c r="G9" s="9">
        <v>32</v>
      </c>
      <c r="H9" s="9">
        <v>32</v>
      </c>
    </row>
    <row r="10" spans="1:8" ht="27" customHeight="1">
      <c r="A10" s="109" t="s">
        <v>16</v>
      </c>
      <c r="B10" s="110"/>
      <c r="C10" s="8">
        <v>5</v>
      </c>
      <c r="D10" s="8">
        <v>5</v>
      </c>
      <c r="E10" s="9">
        <v>5</v>
      </c>
      <c r="F10" s="9">
        <v>5</v>
      </c>
      <c r="G10" s="9">
        <v>5</v>
      </c>
      <c r="H10" s="9">
        <v>3</v>
      </c>
    </row>
    <row r="11" spans="1:8" ht="13.5" customHeight="1">
      <c r="A11" s="109" t="s">
        <v>17</v>
      </c>
      <c r="B11" s="110"/>
      <c r="C11" s="8">
        <v>4</v>
      </c>
      <c r="D11" s="8">
        <v>4</v>
      </c>
      <c r="E11" s="9">
        <v>5</v>
      </c>
      <c r="F11" s="9">
        <v>4</v>
      </c>
      <c r="G11" s="9">
        <v>2</v>
      </c>
      <c r="H11" s="9">
        <v>2</v>
      </c>
    </row>
    <row r="12" spans="1:8" ht="27" customHeight="1">
      <c r="A12" s="109" t="s">
        <v>18</v>
      </c>
      <c r="B12" s="110"/>
      <c r="C12" s="8">
        <v>6</v>
      </c>
      <c r="D12" s="8">
        <v>6</v>
      </c>
      <c r="E12" s="8">
        <v>6</v>
      </c>
      <c r="F12" s="9">
        <v>6</v>
      </c>
      <c r="G12" s="9">
        <v>6</v>
      </c>
      <c r="H12" s="9">
        <v>3</v>
      </c>
    </row>
    <row r="13" spans="1:8" ht="13.5" customHeight="1">
      <c r="A13" s="109" t="s">
        <v>19</v>
      </c>
      <c r="B13" s="110"/>
      <c r="C13" s="8">
        <v>3</v>
      </c>
      <c r="D13" s="8">
        <v>3</v>
      </c>
      <c r="E13" s="8">
        <v>3</v>
      </c>
      <c r="F13" s="9">
        <v>3</v>
      </c>
      <c r="G13" s="9">
        <v>3</v>
      </c>
      <c r="H13" s="9">
        <v>3</v>
      </c>
    </row>
    <row r="14" spans="1:8" ht="40.5" customHeight="1">
      <c r="A14" s="109" t="s">
        <v>20</v>
      </c>
      <c r="B14" s="110"/>
      <c r="C14" s="8">
        <v>7</v>
      </c>
      <c r="D14" s="8">
        <v>7</v>
      </c>
      <c r="E14" s="9">
        <v>7</v>
      </c>
      <c r="F14" s="9">
        <v>7</v>
      </c>
      <c r="G14" s="9">
        <v>7</v>
      </c>
      <c r="H14" s="9">
        <v>7</v>
      </c>
    </row>
    <row r="15" spans="1:8" ht="27" customHeight="1">
      <c r="A15" s="109" t="s">
        <v>21</v>
      </c>
      <c r="B15" s="110"/>
      <c r="C15" s="8">
        <v>77</v>
      </c>
      <c r="D15" s="8">
        <v>78</v>
      </c>
      <c r="E15" s="9">
        <v>77</v>
      </c>
      <c r="F15" s="9">
        <v>82</v>
      </c>
      <c r="G15" s="9">
        <v>80</v>
      </c>
      <c r="H15" s="9">
        <v>79</v>
      </c>
    </row>
    <row r="16" spans="1:8" ht="13.5" customHeight="1">
      <c r="A16" s="109" t="s">
        <v>22</v>
      </c>
      <c r="B16" s="110"/>
      <c r="C16" s="8">
        <v>18</v>
      </c>
      <c r="D16" s="8">
        <v>16</v>
      </c>
      <c r="E16" s="9">
        <v>16</v>
      </c>
      <c r="F16" s="9">
        <v>16</v>
      </c>
      <c r="G16" s="9">
        <v>19</v>
      </c>
      <c r="H16" s="9">
        <v>39</v>
      </c>
    </row>
    <row r="17" spans="1:8" ht="27" customHeight="1">
      <c r="A17" s="109" t="s">
        <v>37</v>
      </c>
      <c r="B17" s="111"/>
      <c r="C17" s="8" t="s">
        <v>38</v>
      </c>
      <c r="D17" s="8">
        <v>225</v>
      </c>
      <c r="E17" s="9">
        <v>253</v>
      </c>
      <c r="F17" s="9">
        <v>254</v>
      </c>
      <c r="G17" s="9">
        <v>253</v>
      </c>
      <c r="H17" s="9">
        <v>252</v>
      </c>
    </row>
    <row r="18" spans="1:8" ht="13.5" customHeight="1">
      <c r="A18" s="112" t="s">
        <v>39</v>
      </c>
      <c r="B18" s="7" t="s">
        <v>5</v>
      </c>
      <c r="C18" s="16">
        <v>2255</v>
      </c>
      <c r="D18" s="16">
        <v>2222</v>
      </c>
      <c r="E18" s="17">
        <v>2215</v>
      </c>
      <c r="F18" s="17">
        <v>2215</v>
      </c>
      <c r="G18" s="17">
        <v>2199</v>
      </c>
      <c r="H18" s="17">
        <v>2143</v>
      </c>
    </row>
    <row r="19" spans="1:8" ht="13.5" customHeight="1">
      <c r="A19" s="113"/>
      <c r="B19" s="18" t="s">
        <v>6</v>
      </c>
      <c r="C19" s="16">
        <v>836</v>
      </c>
      <c r="D19" s="16">
        <v>838</v>
      </c>
      <c r="E19" s="17">
        <v>853</v>
      </c>
      <c r="F19" s="17">
        <v>849</v>
      </c>
      <c r="G19" s="17">
        <v>834</v>
      </c>
      <c r="H19" s="17">
        <v>859</v>
      </c>
    </row>
    <row r="20" spans="1:8" ht="13.5" customHeight="1">
      <c r="A20" s="114"/>
      <c r="B20" s="18" t="s">
        <v>0</v>
      </c>
      <c r="C20" s="16">
        <v>3091</v>
      </c>
      <c r="D20" s="16">
        <v>3060</v>
      </c>
      <c r="E20" s="17">
        <v>3068</v>
      </c>
      <c r="F20" s="17">
        <v>3064</v>
      </c>
      <c r="G20" s="17">
        <v>3033</v>
      </c>
      <c r="H20" s="17">
        <v>3002</v>
      </c>
    </row>
    <row r="21" spans="1:8" ht="27" customHeight="1">
      <c r="A21" s="109" t="s">
        <v>7</v>
      </c>
      <c r="B21" s="115"/>
      <c r="C21" s="8">
        <v>124</v>
      </c>
      <c r="D21" s="8">
        <v>160</v>
      </c>
      <c r="E21" s="9">
        <v>160</v>
      </c>
      <c r="F21" s="9">
        <v>130</v>
      </c>
      <c r="G21" s="9">
        <v>128</v>
      </c>
      <c r="H21" s="9">
        <v>128</v>
      </c>
    </row>
    <row r="22" spans="1:8" ht="13.5">
      <c r="A22" s="109" t="s">
        <v>40</v>
      </c>
      <c r="B22" s="111"/>
      <c r="C22" s="8" t="s">
        <v>41</v>
      </c>
      <c r="D22" s="8">
        <v>55</v>
      </c>
      <c r="E22" s="9">
        <v>54</v>
      </c>
      <c r="F22" s="9">
        <v>54</v>
      </c>
      <c r="G22" s="9">
        <v>59</v>
      </c>
      <c r="H22" s="9">
        <v>61</v>
      </c>
    </row>
    <row r="23" spans="1:8" ht="13.5">
      <c r="A23" s="109" t="s">
        <v>8</v>
      </c>
      <c r="B23" s="115"/>
      <c r="C23" s="8">
        <v>246</v>
      </c>
      <c r="D23" s="8">
        <v>255</v>
      </c>
      <c r="E23" s="9">
        <v>253</v>
      </c>
      <c r="F23" s="9">
        <v>252</v>
      </c>
      <c r="G23" s="9">
        <v>252</v>
      </c>
      <c r="H23" s="9">
        <v>252</v>
      </c>
    </row>
    <row r="24" spans="1:8" ht="13.5">
      <c r="A24" s="104" t="s">
        <v>9</v>
      </c>
      <c r="B24" s="105"/>
      <c r="C24" s="8">
        <v>108</v>
      </c>
      <c r="D24" s="8">
        <v>103</v>
      </c>
      <c r="E24" s="9">
        <v>53</v>
      </c>
      <c r="F24" s="9">
        <v>55</v>
      </c>
      <c r="G24" s="9">
        <v>54</v>
      </c>
      <c r="H24" s="9">
        <v>52</v>
      </c>
    </row>
    <row r="25" spans="1:8" ht="13.5">
      <c r="A25" s="18" t="s">
        <v>1</v>
      </c>
      <c r="B25" s="26"/>
      <c r="C25" s="17">
        <f>SUM(C4:C24)-C20</f>
        <v>3880</v>
      </c>
      <c r="D25" s="17">
        <f>SUM(D4:D24)-D20</f>
        <v>4176</v>
      </c>
      <c r="E25" s="17">
        <f>SUM(E4:E24)-E20</f>
        <v>4170</v>
      </c>
      <c r="F25" s="17">
        <f>SUM(F4:F24)-F20</f>
        <v>4139</v>
      </c>
      <c r="G25" s="17">
        <v>4107</v>
      </c>
      <c r="H25" s="17">
        <v>4083</v>
      </c>
    </row>
    <row r="26" spans="1:8" ht="19.5" customHeight="1">
      <c r="A26" s="106" t="s">
        <v>12</v>
      </c>
      <c r="B26" s="106"/>
      <c r="C26" s="106"/>
      <c r="D26" s="106"/>
      <c r="E26" s="106"/>
      <c r="F26" s="106"/>
      <c r="G26" s="106"/>
      <c r="H26" s="106"/>
    </row>
    <row r="27" spans="1:8" ht="52.5" customHeight="1">
      <c r="A27" s="107" t="s">
        <v>42</v>
      </c>
      <c r="B27" s="108"/>
      <c r="C27" s="108"/>
      <c r="D27" s="108"/>
      <c r="E27" s="108"/>
      <c r="F27" s="108"/>
      <c r="G27" s="108"/>
      <c r="H27" s="108"/>
    </row>
    <row r="28" ht="13.5">
      <c r="A28" s="13"/>
    </row>
    <row r="29" ht="13.5">
      <c r="A29" s="13"/>
    </row>
    <row r="30" ht="13.5">
      <c r="A30" s="13"/>
    </row>
    <row r="31" ht="13.5">
      <c r="A31" s="13"/>
    </row>
    <row r="32" ht="13.5">
      <c r="A32" s="15"/>
    </row>
    <row r="33" spans="1:8" s="14" customFormat="1" ht="13.5">
      <c r="A33" s="13"/>
      <c r="E33" s="1"/>
      <c r="F33" s="1"/>
      <c r="G33" s="1"/>
      <c r="H33" s="1"/>
    </row>
  </sheetData>
  <sheetProtection/>
  <mergeCells count="21">
    <mergeCell ref="A22:B22"/>
    <mergeCell ref="A8:B8"/>
    <mergeCell ref="A24:B24"/>
    <mergeCell ref="A9:B9"/>
    <mergeCell ref="A27:H27"/>
    <mergeCell ref="A11:B11"/>
    <mergeCell ref="A12:B12"/>
    <mergeCell ref="A18:A20"/>
    <mergeCell ref="A21:B21"/>
    <mergeCell ref="A16:B16"/>
    <mergeCell ref="A17:B17"/>
    <mergeCell ref="A10:B10"/>
    <mergeCell ref="A23:B23"/>
    <mergeCell ref="A26:H26"/>
    <mergeCell ref="A4:B4"/>
    <mergeCell ref="A5:B5"/>
    <mergeCell ref="A6:B6"/>
    <mergeCell ref="A7:B7"/>
    <mergeCell ref="A15:B15"/>
    <mergeCell ref="A13:B13"/>
    <mergeCell ref="A14:B14"/>
  </mergeCells>
  <printOptions/>
  <pageMargins left="0.3937007874015748" right="0.3937007874015748" top="0.3937007874015748" bottom="0.3937007874015748" header="0.1968503937007874" footer="0.1968503937007874"/>
  <pageSetup fitToHeight="1" fitToWidth="1" horizontalDpi="300" verticalDpi="300" orientation="landscape" paperSize="9" scale="89"/>
  <headerFooter alignWithMargins="0">
    <oddHeader>&amp;L&amp;"ＭＳ Ｐゴシック,標準"&amp;11環境統計集　平成&amp;A年版</oddHeader>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3"/>
  <sheetViews>
    <sheetView zoomScale="85" zoomScaleNormal="85" zoomScaleSheetLayoutView="100" zoomScalePageLayoutView="0" workbookViewId="0" topLeftCell="A1">
      <selection activeCell="A1" sqref="A1"/>
    </sheetView>
  </sheetViews>
  <sheetFormatPr defaultColWidth="8.375" defaultRowHeight="12.75"/>
  <cols>
    <col min="1" max="1" width="37.375" style="14" customWidth="1"/>
    <col min="2" max="2" width="37.875" style="14" customWidth="1"/>
    <col min="3" max="4" width="18.00390625" style="14" customWidth="1"/>
    <col min="5" max="7" width="18.00390625" style="1" customWidth="1"/>
    <col min="8" max="16384" width="8.375" style="1" customWidth="1"/>
  </cols>
  <sheetData>
    <row r="1" spans="1:7" ht="13.5" customHeight="1">
      <c r="A1" s="19" t="s">
        <v>27</v>
      </c>
      <c r="B1" s="19"/>
      <c r="C1" s="19"/>
      <c r="D1" s="19"/>
      <c r="E1" s="19"/>
      <c r="F1" s="19"/>
      <c r="G1" s="19"/>
    </row>
    <row r="2" spans="1:7" ht="13.5" customHeight="1">
      <c r="A2" s="2"/>
      <c r="B2" s="3"/>
      <c r="C2" s="20">
        <v>38442</v>
      </c>
      <c r="D2" s="20">
        <v>38807</v>
      </c>
      <c r="E2" s="20">
        <v>39172</v>
      </c>
      <c r="F2" s="20">
        <v>39538</v>
      </c>
      <c r="G2" s="21">
        <v>39903</v>
      </c>
    </row>
    <row r="3" spans="1:7" ht="13.5" customHeight="1">
      <c r="A3" s="4"/>
      <c r="B3" s="5"/>
      <c r="C3" s="6" t="s">
        <v>10</v>
      </c>
      <c r="D3" s="6" t="s">
        <v>10</v>
      </c>
      <c r="E3" s="6" t="s">
        <v>10</v>
      </c>
      <c r="F3" s="6" t="s">
        <v>10</v>
      </c>
      <c r="G3" s="22" t="s">
        <v>28</v>
      </c>
    </row>
    <row r="4" spans="1:7" ht="27" customHeight="1">
      <c r="A4" s="109" t="s">
        <v>2</v>
      </c>
      <c r="B4" s="116"/>
      <c r="C4" s="8">
        <v>97</v>
      </c>
      <c r="D4" s="8">
        <v>92</v>
      </c>
      <c r="E4" s="9">
        <v>98</v>
      </c>
      <c r="F4" s="9">
        <v>91</v>
      </c>
      <c r="G4" s="23">
        <v>89</v>
      </c>
    </row>
    <row r="5" spans="1:7" ht="13.5" customHeight="1">
      <c r="A5" s="109" t="s">
        <v>13</v>
      </c>
      <c r="B5" s="110"/>
      <c r="C5" s="8">
        <v>53</v>
      </c>
      <c r="D5" s="8">
        <v>53</v>
      </c>
      <c r="E5" s="9">
        <v>53</v>
      </c>
      <c r="F5" s="9">
        <v>57</v>
      </c>
      <c r="G5" s="23">
        <v>56</v>
      </c>
    </row>
    <row r="6" spans="1:7" ht="13.5" customHeight="1">
      <c r="A6" s="109" t="s">
        <v>3</v>
      </c>
      <c r="B6" s="110"/>
      <c r="C6" s="8">
        <v>0</v>
      </c>
      <c r="D6" s="8">
        <v>0</v>
      </c>
      <c r="E6" s="9">
        <v>0</v>
      </c>
      <c r="F6" s="9">
        <v>0</v>
      </c>
      <c r="G6" s="23">
        <v>0</v>
      </c>
    </row>
    <row r="7" spans="1:7" ht="13.5" customHeight="1">
      <c r="A7" s="109" t="s">
        <v>14</v>
      </c>
      <c r="B7" s="110"/>
      <c r="C7" s="8">
        <v>9</v>
      </c>
      <c r="D7" s="8">
        <v>16</v>
      </c>
      <c r="E7" s="9">
        <v>21</v>
      </c>
      <c r="F7" s="9">
        <v>21</v>
      </c>
      <c r="G7" s="23">
        <v>22</v>
      </c>
    </row>
    <row r="8" spans="1:7" ht="13.5" customHeight="1">
      <c r="A8" s="109" t="s">
        <v>15</v>
      </c>
      <c r="B8" s="110"/>
      <c r="C8" s="8" t="s">
        <v>26</v>
      </c>
      <c r="D8" s="8">
        <v>6</v>
      </c>
      <c r="E8" s="9">
        <v>6</v>
      </c>
      <c r="F8" s="9">
        <v>6</v>
      </c>
      <c r="G8" s="23">
        <v>7</v>
      </c>
    </row>
    <row r="9" spans="1:7" ht="13.5" customHeight="1">
      <c r="A9" s="109" t="s">
        <v>4</v>
      </c>
      <c r="B9" s="110"/>
      <c r="C9" s="8">
        <v>32</v>
      </c>
      <c r="D9" s="8">
        <v>32</v>
      </c>
      <c r="E9" s="9">
        <v>32</v>
      </c>
      <c r="F9" s="9">
        <v>32</v>
      </c>
      <c r="G9" s="23">
        <v>32</v>
      </c>
    </row>
    <row r="10" spans="1:7" ht="27" customHeight="1">
      <c r="A10" s="109" t="s">
        <v>16</v>
      </c>
      <c r="B10" s="110"/>
      <c r="C10" s="8">
        <v>5</v>
      </c>
      <c r="D10" s="8">
        <v>5</v>
      </c>
      <c r="E10" s="9">
        <v>5</v>
      </c>
      <c r="F10" s="9">
        <v>5</v>
      </c>
      <c r="G10" s="23">
        <v>5</v>
      </c>
    </row>
    <row r="11" spans="1:7" ht="13.5" customHeight="1">
      <c r="A11" s="109" t="s">
        <v>17</v>
      </c>
      <c r="B11" s="110"/>
      <c r="C11" s="8">
        <v>4</v>
      </c>
      <c r="D11" s="8">
        <v>4</v>
      </c>
      <c r="E11" s="9">
        <v>5</v>
      </c>
      <c r="F11" s="9">
        <v>4</v>
      </c>
      <c r="G11" s="23">
        <v>2</v>
      </c>
    </row>
    <row r="12" spans="1:7" ht="27" customHeight="1">
      <c r="A12" s="109" t="s">
        <v>18</v>
      </c>
      <c r="B12" s="110"/>
      <c r="C12" s="8">
        <v>6</v>
      </c>
      <c r="D12" s="8">
        <v>6</v>
      </c>
      <c r="E12" s="8">
        <v>6</v>
      </c>
      <c r="F12" s="9">
        <v>6</v>
      </c>
      <c r="G12" s="23">
        <v>6</v>
      </c>
    </row>
    <row r="13" spans="1:7" ht="13.5" customHeight="1">
      <c r="A13" s="109" t="s">
        <v>19</v>
      </c>
      <c r="B13" s="110"/>
      <c r="C13" s="8">
        <v>3</v>
      </c>
      <c r="D13" s="8">
        <v>3</v>
      </c>
      <c r="E13" s="8">
        <v>3</v>
      </c>
      <c r="F13" s="9">
        <v>3</v>
      </c>
      <c r="G13" s="23">
        <v>3</v>
      </c>
    </row>
    <row r="14" spans="1:7" ht="40.5" customHeight="1">
      <c r="A14" s="109" t="s">
        <v>20</v>
      </c>
      <c r="B14" s="110"/>
      <c r="C14" s="8">
        <v>7</v>
      </c>
      <c r="D14" s="8">
        <v>7</v>
      </c>
      <c r="E14" s="9">
        <v>7</v>
      </c>
      <c r="F14" s="9">
        <v>7</v>
      </c>
      <c r="G14" s="23">
        <v>7</v>
      </c>
    </row>
    <row r="15" spans="1:7" ht="27" customHeight="1">
      <c r="A15" s="109" t="s">
        <v>21</v>
      </c>
      <c r="B15" s="110"/>
      <c r="C15" s="8">
        <v>77</v>
      </c>
      <c r="D15" s="8">
        <v>78</v>
      </c>
      <c r="E15" s="9">
        <v>77</v>
      </c>
      <c r="F15" s="9">
        <v>82</v>
      </c>
      <c r="G15" s="23">
        <v>80</v>
      </c>
    </row>
    <row r="16" spans="1:7" ht="13.5" customHeight="1">
      <c r="A16" s="109" t="s">
        <v>22</v>
      </c>
      <c r="B16" s="110"/>
      <c r="C16" s="8">
        <v>18</v>
      </c>
      <c r="D16" s="8">
        <v>16</v>
      </c>
      <c r="E16" s="9">
        <v>16</v>
      </c>
      <c r="F16" s="9">
        <v>16</v>
      </c>
      <c r="G16" s="23">
        <v>19</v>
      </c>
    </row>
    <row r="17" spans="1:7" ht="27" customHeight="1">
      <c r="A17" s="109" t="s">
        <v>23</v>
      </c>
      <c r="B17" s="111"/>
      <c r="C17" s="8" t="s">
        <v>26</v>
      </c>
      <c r="D17" s="8">
        <v>225</v>
      </c>
      <c r="E17" s="9">
        <v>253</v>
      </c>
      <c r="F17" s="9">
        <v>254</v>
      </c>
      <c r="G17" s="23">
        <v>253</v>
      </c>
    </row>
    <row r="18" spans="1:7" ht="13.5" customHeight="1">
      <c r="A18" s="112" t="s">
        <v>11</v>
      </c>
      <c r="B18" s="7" t="s">
        <v>5</v>
      </c>
      <c r="C18" s="16">
        <v>2255</v>
      </c>
      <c r="D18" s="16">
        <v>2222</v>
      </c>
      <c r="E18" s="17">
        <v>2215</v>
      </c>
      <c r="F18" s="17">
        <v>2215</v>
      </c>
      <c r="G18" s="24">
        <v>2199</v>
      </c>
    </row>
    <row r="19" spans="1:7" ht="13.5" customHeight="1">
      <c r="A19" s="113"/>
      <c r="B19" s="18" t="s">
        <v>6</v>
      </c>
      <c r="C19" s="16">
        <v>836</v>
      </c>
      <c r="D19" s="16">
        <v>838</v>
      </c>
      <c r="E19" s="17">
        <v>853</v>
      </c>
      <c r="F19" s="17">
        <v>849</v>
      </c>
      <c r="G19" s="24">
        <v>834</v>
      </c>
    </row>
    <row r="20" spans="1:7" ht="13.5" customHeight="1">
      <c r="A20" s="114"/>
      <c r="B20" s="18" t="s">
        <v>0</v>
      </c>
      <c r="C20" s="16">
        <v>3091</v>
      </c>
      <c r="D20" s="16">
        <v>3060</v>
      </c>
      <c r="E20" s="17">
        <v>3068</v>
      </c>
      <c r="F20" s="17">
        <v>3064</v>
      </c>
      <c r="G20" s="24">
        <v>3033</v>
      </c>
    </row>
    <row r="21" spans="1:7" ht="27" customHeight="1">
      <c r="A21" s="109" t="s">
        <v>7</v>
      </c>
      <c r="B21" s="115"/>
      <c r="C21" s="8">
        <v>124</v>
      </c>
      <c r="D21" s="8">
        <v>160</v>
      </c>
      <c r="E21" s="9">
        <v>160</v>
      </c>
      <c r="F21" s="9">
        <v>130</v>
      </c>
      <c r="G21" s="23">
        <v>128</v>
      </c>
    </row>
    <row r="22" spans="1:7" ht="27" customHeight="1">
      <c r="A22" s="109" t="s">
        <v>24</v>
      </c>
      <c r="B22" s="111"/>
      <c r="C22" s="8" t="s">
        <v>26</v>
      </c>
      <c r="D22" s="8">
        <v>55</v>
      </c>
      <c r="E22" s="9">
        <v>54</v>
      </c>
      <c r="F22" s="9">
        <v>54</v>
      </c>
      <c r="G22" s="23">
        <v>59</v>
      </c>
    </row>
    <row r="23" spans="1:7" ht="13.5" customHeight="1">
      <c r="A23" s="109" t="s">
        <v>8</v>
      </c>
      <c r="B23" s="115"/>
      <c r="C23" s="8">
        <v>246</v>
      </c>
      <c r="D23" s="8">
        <v>255</v>
      </c>
      <c r="E23" s="9">
        <v>253</v>
      </c>
      <c r="F23" s="9">
        <v>252</v>
      </c>
      <c r="G23" s="23">
        <v>252</v>
      </c>
    </row>
    <row r="24" spans="1:7" ht="13.5" customHeight="1" thickBot="1">
      <c r="A24" s="109" t="s">
        <v>9</v>
      </c>
      <c r="B24" s="115"/>
      <c r="C24" s="8">
        <v>108</v>
      </c>
      <c r="D24" s="8">
        <v>103</v>
      </c>
      <c r="E24" s="9">
        <v>53</v>
      </c>
      <c r="F24" s="9">
        <v>55</v>
      </c>
      <c r="G24" s="23">
        <v>54</v>
      </c>
    </row>
    <row r="25" spans="1:7" ht="13.5" customHeight="1" thickTop="1">
      <c r="A25" s="10" t="s">
        <v>1</v>
      </c>
      <c r="B25" s="11"/>
      <c r="C25" s="12">
        <f>SUM(C4:C24)-C20</f>
        <v>3880</v>
      </c>
      <c r="D25" s="12">
        <f>SUM(D4:D24)-D20</f>
        <v>4176</v>
      </c>
      <c r="E25" s="12">
        <f>SUM(E4:E24)-E20</f>
        <v>4170</v>
      </c>
      <c r="F25" s="12">
        <f>SUM(F4:F24)-F20</f>
        <v>4139</v>
      </c>
      <c r="G25" s="25">
        <f>SUM(G4:G24)-G20</f>
        <v>4107</v>
      </c>
    </row>
    <row r="26" spans="1:7" ht="13.5" customHeight="1">
      <c r="A26" s="106" t="s">
        <v>12</v>
      </c>
      <c r="B26" s="106"/>
      <c r="C26" s="106"/>
      <c r="D26" s="106"/>
      <c r="E26" s="106"/>
      <c r="F26" s="106"/>
      <c r="G26" s="106"/>
    </row>
    <row r="27" ht="13.5" customHeight="1">
      <c r="A27" s="13" t="s">
        <v>25</v>
      </c>
    </row>
    <row r="28" ht="13.5" customHeight="1">
      <c r="A28" s="13"/>
    </row>
    <row r="29" ht="13.5">
      <c r="A29" s="13"/>
    </row>
    <row r="30" ht="13.5">
      <c r="A30" s="13"/>
    </row>
    <row r="31" ht="13.5">
      <c r="A31" s="13"/>
    </row>
    <row r="32" ht="13.5">
      <c r="A32" s="15"/>
    </row>
    <row r="33" spans="1:7" s="14" customFormat="1" ht="13.5">
      <c r="A33" s="13"/>
      <c r="E33" s="1"/>
      <c r="F33" s="1"/>
      <c r="G33" s="1"/>
    </row>
  </sheetData>
  <sheetProtection/>
  <mergeCells count="20">
    <mergeCell ref="A9:B9"/>
    <mergeCell ref="A10:B10"/>
    <mergeCell ref="A8:B8"/>
    <mergeCell ref="A4:B4"/>
    <mergeCell ref="A5:B5"/>
    <mergeCell ref="A6:B6"/>
    <mergeCell ref="A7:B7"/>
    <mergeCell ref="A26:G26"/>
    <mergeCell ref="A13:B13"/>
    <mergeCell ref="A14:B14"/>
    <mergeCell ref="A15:B15"/>
    <mergeCell ref="A16:B16"/>
    <mergeCell ref="A17:B17"/>
    <mergeCell ref="A22:B22"/>
    <mergeCell ref="A11:B11"/>
    <mergeCell ref="A12:B12"/>
    <mergeCell ref="A18:A20"/>
    <mergeCell ref="A21:B21"/>
    <mergeCell ref="A23:B23"/>
    <mergeCell ref="A24:B24"/>
  </mergeCells>
  <printOptions/>
  <pageMargins left="0.3937007874015748" right="0.3937007874015748" top="0.3937007874015748" bottom="0.3937007874015748" header="0.1968503937007874" footer="0.1968503937007874"/>
  <pageSetup fitToHeight="1" fitToWidth="1" horizontalDpi="300" verticalDpi="300" orientation="landscape" paperSize="9" scale="89"/>
  <headerFooter alignWithMargins="0">
    <oddHeader>&amp;L&amp;"ＭＳ Ｐゴシック,標準"&amp;11環境統計集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2015-06-25T07:35:05Z</cp:lastPrinted>
  <dcterms:created xsi:type="dcterms:W3CDTF">2002-11-18T07:05:17Z</dcterms:created>
  <dcterms:modified xsi:type="dcterms:W3CDTF">2015-07-15T07:29:32Z</dcterms:modified>
  <cp:category/>
  <cp:version/>
  <cp:contentType/>
  <cp:contentStatus/>
</cp:coreProperties>
</file>