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12660" windowHeight="8250" activeTab="0"/>
  </bookViews>
  <sheets>
    <sheet name="24" sheetId="1" r:id="rId1"/>
  </sheets>
  <definedNames>
    <definedName name="_xlnm.Print_Area" localSheetId="0">'24'!$A$1:$K$58</definedName>
  </definedNames>
  <calcPr fullCalcOnLoad="1"/>
</workbook>
</file>

<file path=xl/sharedStrings.xml><?xml version="1.0" encoding="utf-8"?>
<sst xmlns="http://schemas.openxmlformats.org/spreadsheetml/2006/main" count="71" uniqueCount="69">
  <si>
    <t>4.10　都道府県別自動車輸送量と保有自動車数</t>
  </si>
  <si>
    <t xml:space="preserve">出典：国土交通省総合政策局情報政策本部情報安全・調査課交通統計室「自動車輸送統計年報」 </t>
  </si>
  <si>
    <t>自動車輸送量（平成21年度）</t>
  </si>
  <si>
    <t>自動車数（平成21年度末）</t>
  </si>
  <si>
    <t xml:space="preserve"> </t>
  </si>
  <si>
    <t>トラック</t>
  </si>
  <si>
    <t>バス</t>
  </si>
  <si>
    <t>乗用車</t>
  </si>
  <si>
    <t>注1）貨物輸送トン数は、「自動車輸送統計年報」の地方運輸局輸送量を、運輸支局別登録自動車数の比率（各年度末）により、推計したものである。</t>
  </si>
  <si>
    <t>　2）旅客輸送人員は、「自動車輸送統計年報」の地方運輸局別輸送量を、運輸支局別登録自動車数の比率（各年度末）により、推計したものである。</t>
  </si>
  <si>
    <t>都道府県</t>
  </si>
  <si>
    <t>営業用</t>
  </si>
  <si>
    <t>自家用</t>
  </si>
  <si>
    <t>バス</t>
  </si>
  <si>
    <t>乗用車</t>
  </si>
  <si>
    <t>全  国</t>
  </si>
  <si>
    <t>北海道</t>
  </si>
  <si>
    <t>青　森</t>
  </si>
  <si>
    <t>岩　手</t>
  </si>
  <si>
    <t>宮　城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</si>
  <si>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</si>
  <si>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</si>
  <si>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</si>
  <si>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</si>
  <si>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</si>
  <si>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</si>
  <si>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</si>
  <si>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</si>
  <si>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</si>
  <si>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</si>
  <si>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</si>
  <si>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</si>
  <si>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</si>
  <si>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</si>
  <si>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</si>
  <si>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</si>
  <si>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</si>
  <si>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</si>
  <si>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</si>
  <si>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</si>
  <si>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</si>
  <si>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</si>
  <si>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</si>
  <si>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</si>
  <si>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</si>
  <si>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貨物輸送トン数
（千トン）  1)</t>
  </si>
  <si>
    <t>旅客輸送人員
（千人） 2)</t>
  </si>
  <si>
    <t>合計</t>
  </si>
  <si>
    <t>　　 ただし、貨物自動車及び軽自動車分を除く。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</si>
  <si>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</si>
  <si>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</si>
  <si>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</si>
  <si>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</si>
  <si>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</si>
  <si>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</si>
  <si>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</si>
  <si>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</si>
  <si>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</si>
  <si>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</si>
  <si>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</si>
  <si>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</si>
  <si>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</si>
  <si>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</si>
  <si>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</si>
  <si>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</si>
  <si>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</si>
  <si>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</si>
  <si>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　　 ただし、軽自動車分は含まない。</t>
  </si>
  <si>
    <t>　3）自動車数の合計とトラック、バス、乗用車との和との差は特種（殊）車である。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</si>
</sst>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\ ###\ ##0_ "/>
    <numFmt numFmtId="179" formatCode="#,##0_);[Red]\(#,##0\)"/>
    <numFmt numFmtId="180" formatCode="#,##0_ "/>
    <numFmt numFmtId="181" formatCode="* #,##0;* \-#,##0;* &quot;-&quot;;@"/>
  </numFmts>
  <fonts count="45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76" fontId="3" fillId="0" borderId="13" xfId="49" applyNumberFormat="1" applyFont="1" applyFill="1" applyBorder="1" applyAlignment="1">
      <alignment vertical="center"/>
    </xf>
    <xf numFmtId="180" fontId="3" fillId="0" borderId="10" xfId="61" applyNumberFormat="1" applyFont="1" applyFill="1" applyBorder="1">
      <alignment vertical="center"/>
      <protection/>
    </xf>
    <xf numFmtId="181" fontId="3" fillId="0" borderId="10" xfId="0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/>
    </xf>
    <xf numFmtId="179" fontId="5" fillId="0" borderId="10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80" fontId="3" fillId="0" borderId="11" xfId="61" applyNumberFormat="1" applyFont="1" applyFill="1" applyBorder="1">
      <alignment vertical="center"/>
      <protection/>
    </xf>
    <xf numFmtId="0" fontId="3" fillId="0" borderId="14" xfId="0" applyFont="1" applyBorder="1" applyAlignment="1">
      <alignment horizontal="center" vertical="top" wrapText="1"/>
    </xf>
    <xf numFmtId="180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llPage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view="pageBreakPreview" zoomScaleNormal="70" zoomScaleSheetLayoutView="100" workbookViewId="0" topLeftCell="A1">
      <selection activeCell="A1" sqref="A1"/>
    </sheetView>
  </sheetViews>
  <sheetFormatPr defaultColWidth="8.796875" defaultRowHeight="13.5" customHeight="1"/>
  <cols>
    <col min="1" max="1" width="13.5" style="1" customWidth="1"/>
    <col min="2" max="10" width="12.5" style="1" customWidth="1"/>
    <col min="11" max="11" width="24.8984375" style="1" customWidth="1"/>
    <col min="12" max="12" width="2.5" style="1" customWidth="1"/>
    <col min="13" max="14" width="2.5" style="1" hidden="1" customWidth="1"/>
    <col min="15" max="15" width="8.5" style="1" hidden="1" customWidth="1"/>
    <col min="16" max="16" width="9.5" style="1" hidden="1" customWidth="1"/>
    <col min="17" max="16384" width="9" style="1" customWidth="1"/>
  </cols>
  <sheetData>
    <row r="1" s="27" customFormat="1" ht="17.25">
      <c r="A1" s="27" t="s">
        <v>0</v>
      </c>
    </row>
    <row r="2" spans="1:11" ht="13.5">
      <c r="A2" s="28" t="s">
        <v>10</v>
      </c>
      <c r="B2" s="31" t="s">
        <v>2</v>
      </c>
      <c r="C2" s="32"/>
      <c r="D2" s="32"/>
      <c r="E2" s="32"/>
      <c r="F2" s="32"/>
      <c r="G2" s="33"/>
      <c r="H2" s="31" t="s">
        <v>3</v>
      </c>
      <c r="I2" s="34"/>
      <c r="J2" s="34"/>
      <c r="K2" s="35"/>
    </row>
    <row r="3" spans="1:11" ht="33.75" customHeight="1">
      <c r="A3" s="29"/>
      <c r="B3" s="36" t="s">
        <v>45</v>
      </c>
      <c r="C3" s="34"/>
      <c r="D3" s="35"/>
      <c r="E3" s="36" t="s">
        <v>46</v>
      </c>
      <c r="F3" s="37"/>
      <c r="G3" s="38"/>
      <c r="H3" s="25"/>
      <c r="I3" s="25"/>
      <c r="J3" s="25" t="s">
        <v>4</v>
      </c>
      <c r="K3" s="39" t="s">
        <v>47</v>
      </c>
    </row>
    <row r="4" spans="1:11" ht="13.5">
      <c r="A4" s="30"/>
      <c r="B4" s="5" t="s">
        <v>11</v>
      </c>
      <c r="C4" s="5" t="s">
        <v>12</v>
      </c>
      <c r="D4" s="7" t="s">
        <v>47</v>
      </c>
      <c r="E4" s="5" t="s">
        <v>13</v>
      </c>
      <c r="F4" s="5" t="s">
        <v>14</v>
      </c>
      <c r="G4" s="5" t="s">
        <v>47</v>
      </c>
      <c r="H4" s="2" t="s">
        <v>5</v>
      </c>
      <c r="I4" s="2" t="s">
        <v>6</v>
      </c>
      <c r="J4" s="2" t="s">
        <v>7</v>
      </c>
      <c r="K4" s="40"/>
    </row>
    <row r="5" spans="1:13" ht="13.5">
      <c r="A5" s="6" t="s">
        <v>15</v>
      </c>
      <c r="B5" s="22">
        <v>2254062</v>
      </c>
      <c r="C5" s="22">
        <v>1423438</v>
      </c>
      <c r="D5" s="22">
        <f>B5+C5</f>
        <v>3677500</v>
      </c>
      <c r="E5" s="22">
        <v>4177722</v>
      </c>
      <c r="F5" s="22">
        <v>37673105</v>
      </c>
      <c r="G5" s="22">
        <f>E5+F5</f>
        <v>41850827</v>
      </c>
      <c r="H5" s="17">
        <v>6362434</v>
      </c>
      <c r="I5" s="16">
        <v>228295</v>
      </c>
      <c r="J5" s="17">
        <v>40418920</v>
      </c>
      <c r="K5" s="24">
        <v>48521629</v>
      </c>
      <c r="M5" s="26"/>
    </row>
    <row r="6" spans="1:14" ht="13.5">
      <c r="A6" s="6" t="s">
        <v>16</v>
      </c>
      <c r="B6" s="22">
        <v>229730</v>
      </c>
      <c r="C6" s="22">
        <v>75423</v>
      </c>
      <c r="D6" s="22">
        <f aca="true" t="shared" si="0" ref="D6:D52">B6+C6</f>
        <v>305153</v>
      </c>
      <c r="E6" s="22">
        <v>194297</v>
      </c>
      <c r="F6" s="22">
        <v>1871371</v>
      </c>
      <c r="G6" s="22">
        <f aca="true" t="shared" si="1" ref="G6:G52">E6+F6</f>
        <v>2065668</v>
      </c>
      <c r="H6" s="18">
        <v>406501</v>
      </c>
      <c r="I6" s="16">
        <v>14277</v>
      </c>
      <c r="J6" s="18">
        <v>1985674</v>
      </c>
      <c r="K6" s="16">
        <v>2535548</v>
      </c>
      <c r="M6" s="1">
        <v>229730</v>
      </c>
      <c r="N6" s="1">
        <v>75423</v>
      </c>
    </row>
    <row r="7" spans="1:16" ht="13.5">
      <c r="A7" s="19" t="s">
        <v>17</v>
      </c>
      <c r="B7" s="23">
        <f>M7*H7/(H7+H8+H9+H10+H11+H12)</f>
        <v>30515.821858048963</v>
      </c>
      <c r="C7" s="23">
        <f>N7*H7/(H7+H8+H9+H10+H11+H12)</f>
        <v>24418.393967224405</v>
      </c>
      <c r="D7" s="23">
        <f t="shared" si="0"/>
        <v>54934.215825273364</v>
      </c>
      <c r="E7" s="23">
        <f>O7*I7/(I7+I8+I9+I10+I11+I12)</f>
        <v>28774.77326886548</v>
      </c>
      <c r="F7" s="23">
        <f>P7*J7/(J7+J8+J9+J10+J11+J12)</f>
        <v>412655.3226527929</v>
      </c>
      <c r="G7" s="23">
        <f t="shared" si="1"/>
        <v>441430.0959216584</v>
      </c>
      <c r="H7" s="18">
        <v>89832</v>
      </c>
      <c r="I7" s="16">
        <v>4104</v>
      </c>
      <c r="J7" s="18">
        <v>425702</v>
      </c>
      <c r="K7" s="16">
        <v>548480</v>
      </c>
      <c r="M7" s="1">
        <v>189378</v>
      </c>
      <c r="N7" s="1">
        <v>151538</v>
      </c>
      <c r="O7" s="1">
        <v>162412</v>
      </c>
      <c r="P7" s="1">
        <v>3125308</v>
      </c>
    </row>
    <row r="8" spans="1:11" ht="13.5">
      <c r="A8" s="19" t="s">
        <v>18</v>
      </c>
      <c r="B8" s="23">
        <f>M7*H8/(H7+H8+H9+H10+H11+H12)</f>
        <v>28706.246394541227</v>
      </c>
      <c r="C8" s="23">
        <f>N7*H8/(H7+H8+H9+H10+H11+H12)</f>
        <v>22970.39342550871</v>
      </c>
      <c r="D8" s="23">
        <f t="shared" si="0"/>
        <v>51676.63982004994</v>
      </c>
      <c r="E8" s="23">
        <f>O7*I8/(I7+I8+I9+I10+I11+I12)</f>
        <v>25984.23726472112</v>
      </c>
      <c r="F8" s="23">
        <f>P7*J8/(J7+J8+J9+J10+J11+J12)</f>
        <v>418871.7806073535</v>
      </c>
      <c r="G8" s="23">
        <f t="shared" si="1"/>
        <v>444856.0178720746</v>
      </c>
      <c r="H8" s="18">
        <v>84505</v>
      </c>
      <c r="I8" s="16">
        <v>3706</v>
      </c>
      <c r="J8" s="18">
        <v>432115</v>
      </c>
      <c r="K8" s="16">
        <v>542072</v>
      </c>
    </row>
    <row r="9" spans="1:11" ht="13.5">
      <c r="A9" s="19" t="s">
        <v>19</v>
      </c>
      <c r="B9" s="23">
        <f>M7*H9/(H7+H8+H9+H10+H11+H12)</f>
        <v>44745.12484573659</v>
      </c>
      <c r="C9" s="23">
        <f>N7*H9/(H7+H8+H9+H10+H11+H12)</f>
        <v>35804.51123611629</v>
      </c>
      <c r="D9" s="23">
        <f t="shared" si="0"/>
        <v>80549.63608185288</v>
      </c>
      <c r="E9" s="23">
        <f>O7*I9/(I7+I8+I9+I10+I11+I12)</f>
        <v>34250.67432222414</v>
      </c>
      <c r="F9" s="23">
        <f>P7*J9/(J7+J8+J9+J10+J11+J12)</f>
        <v>785415.9714278536</v>
      </c>
      <c r="G9" s="23">
        <f t="shared" si="1"/>
        <v>819666.6457500777</v>
      </c>
      <c r="H9" s="18">
        <v>131720</v>
      </c>
      <c r="I9" s="16">
        <v>4885</v>
      </c>
      <c r="J9" s="18">
        <v>810248</v>
      </c>
      <c r="K9" s="16">
        <v>975890</v>
      </c>
    </row>
    <row r="10" spans="1:11" ht="13.5">
      <c r="A10" s="19" t="s">
        <v>49</v>
      </c>
      <c r="B10" s="23">
        <f>M7*H10/(H7+H8+H9+H10+H11+H12)</f>
        <v>19317.311490112792</v>
      </c>
      <c r="C10" s="23">
        <f>N7*H10/(H7+H8+H9+H10+H11+H12)</f>
        <v>15457.480534110151</v>
      </c>
      <c r="D10" s="23">
        <f t="shared" si="0"/>
        <v>34774.792024222945</v>
      </c>
      <c r="E10" s="23">
        <f>O7*I10/(I7+I8+I9+I10+I11+I12)</f>
        <v>18524.110861681922</v>
      </c>
      <c r="F10" s="23">
        <f>P7*J10/(J7+J8+J9+J10+J11+J12)</f>
        <v>360684.45460728963</v>
      </c>
      <c r="G10" s="23">
        <f t="shared" si="1"/>
        <v>379208.56546897156</v>
      </c>
      <c r="H10" s="18">
        <v>56866</v>
      </c>
      <c r="I10" s="16">
        <v>2642</v>
      </c>
      <c r="J10" s="18">
        <v>372088</v>
      </c>
      <c r="K10" s="16">
        <v>451938</v>
      </c>
    </row>
    <row r="11" spans="1:11" ht="13.5">
      <c r="A11" s="19" t="s">
        <v>50</v>
      </c>
      <c r="B11" s="23">
        <f>M7*H11/(H7+H8+H9+H10+H11+H12)</f>
        <v>23487.453857302757</v>
      </c>
      <c r="C11" s="23">
        <f>N7*H11/(H7+H8+H9+H10+H11+H12)</f>
        <v>18794.37834715725</v>
      </c>
      <c r="D11" s="23">
        <f t="shared" si="0"/>
        <v>42281.832204460006</v>
      </c>
      <c r="E11" s="23">
        <f>O7*I11/(I7+I8+I9+I10+I11+I12)</f>
        <v>18040.324469003626</v>
      </c>
      <c r="F11" s="23">
        <f>P7*J11/(J7+J8+J9+J10+J11+J12)</f>
        <v>406702.52859401284</v>
      </c>
      <c r="G11" s="23">
        <f t="shared" si="1"/>
        <v>424742.8530630165</v>
      </c>
      <c r="H11" s="18">
        <v>69142</v>
      </c>
      <c r="I11" s="16">
        <v>2573</v>
      </c>
      <c r="J11" s="18">
        <v>419561</v>
      </c>
      <c r="K11" s="16">
        <v>511778</v>
      </c>
    </row>
    <row r="12" spans="1:11" ht="13.5">
      <c r="A12" s="19" t="s">
        <v>51</v>
      </c>
      <c r="B12" s="23">
        <f>M7*H12/(H7+H8+H9+H10+H11+H12)</f>
        <v>42606.04155425767</v>
      </c>
      <c r="C12" s="23">
        <f>N7*H12/(H7+H8+H9+H10+H11+H12)</f>
        <v>34092.84248988319</v>
      </c>
      <c r="D12" s="23">
        <f t="shared" si="0"/>
        <v>76698.88404414085</v>
      </c>
      <c r="E12" s="23">
        <f>O7*I12/(I7+I8+I9+I10+I11+I12)</f>
        <v>36837.879813503714</v>
      </c>
      <c r="F12" s="23">
        <f>P7*J12/(J7+J8+J9+J10+J11+J12)</f>
        <v>740977.9421106975</v>
      </c>
      <c r="G12" s="23">
        <f t="shared" si="1"/>
        <v>777815.8219242012</v>
      </c>
      <c r="H12" s="18">
        <v>125423</v>
      </c>
      <c r="I12" s="16">
        <v>5254</v>
      </c>
      <c r="J12" s="18">
        <v>764405</v>
      </c>
      <c r="K12" s="16">
        <v>926046</v>
      </c>
    </row>
    <row r="13" spans="1:16" ht="13.5">
      <c r="A13" s="19" t="s">
        <v>52</v>
      </c>
      <c r="B13" s="23">
        <f>M13*H13/(H13+H14+H15+H16+H17+H18+H19+H20)</f>
        <v>64212.19325146088</v>
      </c>
      <c r="C13" s="23">
        <f>N13*H13/(H13+H14+H15+H16+H17+H18+H19+H20)</f>
        <v>45799.61002466107</v>
      </c>
      <c r="D13" s="23">
        <f t="shared" si="0"/>
        <v>110011.80327612195</v>
      </c>
      <c r="E13" s="23">
        <f>O13*I13/(I13+I14+I15+I16+I17+I18+I19+I20)</f>
        <v>216516.7587619837</v>
      </c>
      <c r="F13" s="23">
        <f>P13*J13/(J13+J14+J15+J16+J17+J18+J19+J20)</f>
        <v>1168965.5031063803</v>
      </c>
      <c r="G13" s="23">
        <f t="shared" si="1"/>
        <v>1385482.2618683642</v>
      </c>
      <c r="H13" s="18">
        <v>229226</v>
      </c>
      <c r="I13" s="16">
        <v>7172</v>
      </c>
      <c r="J13" s="18">
        <v>1329049</v>
      </c>
      <c r="K13" s="16">
        <v>1610009</v>
      </c>
      <c r="M13" s="1">
        <v>518881</v>
      </c>
      <c r="N13" s="1">
        <v>370094</v>
      </c>
      <c r="O13" s="1">
        <v>1930326</v>
      </c>
      <c r="P13" s="1">
        <v>11489808</v>
      </c>
    </row>
    <row r="14" spans="1:11" ht="13.5">
      <c r="A14" s="19" t="s">
        <v>53</v>
      </c>
      <c r="B14" s="23">
        <f>M13*H14/(H13+H14+H15+H16+H17+H18+H19+H20)</f>
        <v>38763.2942063756</v>
      </c>
      <c r="C14" s="23">
        <f>N13*H14/(H13+H14+H15+H16+H17+H18+H19+H20)</f>
        <v>27648.078472741094</v>
      </c>
      <c r="D14" s="23">
        <f t="shared" si="0"/>
        <v>66411.3726791167</v>
      </c>
      <c r="E14" s="23">
        <f>O13*I14/(I13+I14+I15+I16+I17+I18+I19+I20)</f>
        <v>144364.6319575859</v>
      </c>
      <c r="F14" s="23">
        <f>P13*J14/(J13+J14+J15+J16+J17+J18+J19+J20)</f>
        <v>800229.8539329532</v>
      </c>
      <c r="G14" s="23">
        <f t="shared" si="1"/>
        <v>944594.4858905391</v>
      </c>
      <c r="H14" s="18">
        <v>138378</v>
      </c>
      <c r="I14" s="16">
        <v>4782</v>
      </c>
      <c r="J14" s="18">
        <v>909817</v>
      </c>
      <c r="K14" s="16">
        <v>1081558</v>
      </c>
    </row>
    <row r="15" spans="1:11" ht="13.5">
      <c r="A15" s="19" t="s">
        <v>54</v>
      </c>
      <c r="B15" s="23">
        <f>M13*H15/(H13+H14+H15+H16+H17+H18+H19+H20)</f>
        <v>39249.3130493135</v>
      </c>
      <c r="C15" s="23">
        <f>N13*H15/(H13+H14+H15+H16+H17+H18+H19+H20)</f>
        <v>27994.733404523646</v>
      </c>
      <c r="D15" s="23">
        <f t="shared" si="0"/>
        <v>67244.04645383715</v>
      </c>
      <c r="E15" s="23">
        <f>O13*I15/(I13+I14+I15+I16+I17+I18+I19+I20)</f>
        <v>124952.99282150733</v>
      </c>
      <c r="F15" s="23">
        <f>P13*J15/(J13+J14+J15+J16+J17+J18+J19+J20)</f>
        <v>791665.6722483451</v>
      </c>
      <c r="G15" s="23">
        <f t="shared" si="1"/>
        <v>916618.6650698525</v>
      </c>
      <c r="H15" s="18">
        <v>140113</v>
      </c>
      <c r="I15" s="16">
        <v>4139</v>
      </c>
      <c r="J15" s="18">
        <v>900080</v>
      </c>
      <c r="K15" s="16">
        <v>1073076</v>
      </c>
    </row>
    <row r="16" spans="1:11" ht="13.5">
      <c r="A16" s="19" t="s">
        <v>55</v>
      </c>
      <c r="B16" s="23">
        <f>M13*H16/(H13+H14+H15+H16+H17+H18+H19+H20)</f>
        <v>84972.06093519882</v>
      </c>
      <c r="C16" s="23">
        <f>N13*H16/(H13+H14+H15+H16+H17+H18+H19+H20)</f>
        <v>60606.67073905476</v>
      </c>
      <c r="D16" s="23">
        <f t="shared" si="0"/>
        <v>145578.7316742536</v>
      </c>
      <c r="E16" s="23">
        <f>O13*I16/(I13+I14+I15+I16+I17+I18+I19+I20)</f>
        <v>288457.5613456155</v>
      </c>
      <c r="F16" s="23">
        <f>P13*J16/(J13+J14+J15+J16+J17+J18+J19+J20)</f>
        <v>2021408.9835695873</v>
      </c>
      <c r="G16" s="23">
        <f t="shared" si="1"/>
        <v>2309866.544915203</v>
      </c>
      <c r="H16" s="18">
        <v>303335</v>
      </c>
      <c r="I16" s="16">
        <v>9555</v>
      </c>
      <c r="J16" s="18">
        <v>2298230</v>
      </c>
      <c r="K16" s="16">
        <v>2678941</v>
      </c>
    </row>
    <row r="17" spans="1:11" ht="13.5">
      <c r="A17" s="19" t="s">
        <v>56</v>
      </c>
      <c r="B17" s="23">
        <f>M13*H17/(H13+H14+H15+H16+H17+H18+H19+H20)</f>
        <v>79976.85170910732</v>
      </c>
      <c r="C17" s="23">
        <f>N13*H17/(H13+H14+H15+H16+H17+H18+H19+H20)</f>
        <v>57043.81728456113</v>
      </c>
      <c r="D17" s="23">
        <f t="shared" si="0"/>
        <v>137020.66899366846</v>
      </c>
      <c r="E17" s="23">
        <f>O13*I17/(I13+I14+I15+I16+I17+I18+I19+I20)</f>
        <v>319159.9517054785</v>
      </c>
      <c r="F17" s="23">
        <f>P13*J17/(J13+J14+J15+J16+J17+J18+J19+J20)</f>
        <v>1780319.836947473</v>
      </c>
      <c r="G17" s="23">
        <f t="shared" si="1"/>
        <v>2099479.7886529514</v>
      </c>
      <c r="H17" s="18">
        <v>285503</v>
      </c>
      <c r="I17" s="16">
        <v>10572</v>
      </c>
      <c r="J17" s="18">
        <v>2024125</v>
      </c>
      <c r="K17" s="16">
        <v>2387576</v>
      </c>
    </row>
    <row r="18" spans="1:11" ht="13.5">
      <c r="A18" s="19" t="s">
        <v>57</v>
      </c>
      <c r="B18" s="23">
        <f>M13*H18/(H13+H14+H15+H16+H17+H18+H19+H20)</f>
        <v>116762.73553375457</v>
      </c>
      <c r="C18" s="23">
        <f>N13*H18/(H13+H14+H15+H16+H17+H18+H19+H20)</f>
        <v>83281.49969767513</v>
      </c>
      <c r="D18" s="23">
        <f t="shared" si="0"/>
        <v>200044.2352314297</v>
      </c>
      <c r="E18" s="23">
        <f>O13*I18/(I13+I14+I15+I16+I17+I18+I19+I20)</f>
        <v>441697.81057537417</v>
      </c>
      <c r="F18" s="23">
        <f>P13*J18/(J13+J14+J15+J16+J17+J18+J19+J20)</f>
        <v>2432219.6824756428</v>
      </c>
      <c r="G18" s="23">
        <f t="shared" si="1"/>
        <v>2873917.4930510167</v>
      </c>
      <c r="H18" s="18">
        <v>416822</v>
      </c>
      <c r="I18" s="16">
        <v>14631</v>
      </c>
      <c r="J18" s="18">
        <v>2765299</v>
      </c>
      <c r="K18" s="16">
        <v>3285989</v>
      </c>
    </row>
    <row r="19" spans="1:11" ht="13.5">
      <c r="A19" s="19" t="s">
        <v>58</v>
      </c>
      <c r="B19" s="23">
        <f>M13*H19/(H13+H14+H15+H16+H17+H18+H19+H20)</f>
        <v>80799.86229155779</v>
      </c>
      <c r="C19" s="23">
        <f>N13*H19/(H13+H14+H15+H16+H17+H18+H19+H20)</f>
        <v>57630.83295578715</v>
      </c>
      <c r="D19" s="23">
        <f t="shared" si="0"/>
        <v>138430.69524734493</v>
      </c>
      <c r="E19" s="23">
        <f>O13*I19/(I13+I14+I15+I16+I17+I18+I19+I20)</f>
        <v>331326.18898672215</v>
      </c>
      <c r="F19" s="23">
        <f>P13*J19/(J13+J14+J15+J16+J17+J18+J19+J20)</f>
        <v>2196598.70033265</v>
      </c>
      <c r="G19" s="23">
        <f t="shared" si="1"/>
        <v>2527924.8893193724</v>
      </c>
      <c r="H19" s="18">
        <v>288441</v>
      </c>
      <c r="I19" s="16">
        <v>10975</v>
      </c>
      <c r="J19" s="18">
        <v>2497411</v>
      </c>
      <c r="K19" s="16">
        <v>2866783</v>
      </c>
    </row>
    <row r="20" spans="1:11" ht="13.5">
      <c r="A20" s="19" t="s">
        <v>63</v>
      </c>
      <c r="B20" s="23">
        <f>M13*H20/(H13+H14+H15+H16+H17+H18+H19+H20)</f>
        <v>14144.689023231507</v>
      </c>
      <c r="C20" s="23">
        <f>N13*H20/(H13+H14+H15+H16+H17+H18+H19+H20)</f>
        <v>10088.757420996031</v>
      </c>
      <c r="D20" s="20">
        <f>B20+C20</f>
        <v>24233.44644422754</v>
      </c>
      <c r="E20" s="23">
        <f>O13*I20/(I13+I14+I15+I16+I17+I18+I19+I20)</f>
        <v>63850.10384573278</v>
      </c>
      <c r="F20" s="23">
        <f>P13*J20/(J13+J14+J15+J16+J17+J18+J19+J20)</f>
        <v>298399.7673869684</v>
      </c>
      <c r="G20" s="23">
        <f>E20+F20</f>
        <v>362249.87123270123</v>
      </c>
      <c r="H20" s="18">
        <v>50494</v>
      </c>
      <c r="I20" s="16">
        <v>2115</v>
      </c>
      <c r="J20" s="18">
        <v>339264</v>
      </c>
      <c r="K20" s="16">
        <v>406147</v>
      </c>
    </row>
    <row r="21" spans="1:16" ht="13.5">
      <c r="A21" s="19" t="s">
        <v>59</v>
      </c>
      <c r="B21" s="23">
        <f>M21*H21/(H21+H22+H23+H24)</f>
        <v>47014.63260861358</v>
      </c>
      <c r="C21" s="23">
        <f>N21*H21/(H21+H22+H23+H24)</f>
        <v>47953.897209978386</v>
      </c>
      <c r="D21" s="23">
        <f t="shared" si="0"/>
        <v>94968.52981859197</v>
      </c>
      <c r="E21" s="23">
        <f>O21*H21/(H21+H22+H23+H24)</f>
        <v>39227.32747123616</v>
      </c>
      <c r="F21" s="23">
        <f>P21*J21/(J21+J22+J23+J24)</f>
        <v>756921.8727191685</v>
      </c>
      <c r="G21" s="23">
        <f t="shared" si="1"/>
        <v>796149.2001904047</v>
      </c>
      <c r="H21" s="18">
        <v>152337</v>
      </c>
      <c r="I21" s="16">
        <v>6714</v>
      </c>
      <c r="J21" s="18">
        <v>810768</v>
      </c>
      <c r="K21" s="16">
        <v>1010832</v>
      </c>
      <c r="M21" s="1">
        <v>130793</v>
      </c>
      <c r="N21" s="1">
        <v>133406</v>
      </c>
      <c r="O21" s="1">
        <v>109129</v>
      </c>
      <c r="P21" s="1">
        <v>2368879</v>
      </c>
    </row>
    <row r="22" spans="1:11" ht="13.5">
      <c r="A22" s="19" t="s">
        <v>60</v>
      </c>
      <c r="B22" s="23">
        <f>M21*H22/(H21+H22+H23+H24)</f>
        <v>21793.38100170837</v>
      </c>
      <c r="C22" s="23">
        <f>N21*H22/(H21+H22+H23+H24)</f>
        <v>22228.772074299897</v>
      </c>
      <c r="D22" s="23">
        <f t="shared" si="0"/>
        <v>44022.15307600827</v>
      </c>
      <c r="E22" s="23">
        <f>O21*H22/(H21+H22+H23+H24)</f>
        <v>18183.617436219312</v>
      </c>
      <c r="F22" s="23">
        <f>P21*J22/(J21+J22+J23+J24)</f>
        <v>412459.3475435653</v>
      </c>
      <c r="G22" s="23">
        <f t="shared" si="1"/>
        <v>430642.9649797846</v>
      </c>
      <c r="H22" s="18">
        <v>70615</v>
      </c>
      <c r="I22" s="16">
        <v>2166</v>
      </c>
      <c r="J22" s="18">
        <v>441801</v>
      </c>
      <c r="K22" s="16">
        <v>532715</v>
      </c>
    </row>
    <row r="23" spans="1:11" ht="13.5">
      <c r="A23" s="19" t="s">
        <v>61</v>
      </c>
      <c r="B23" s="23">
        <f>M21*H23/(H21+H22+H23+H24)</f>
        <v>21152.063353594654</v>
      </c>
      <c r="C23" s="23">
        <f>N21*H23/(H21+H22+H23+H24)</f>
        <v>21574.64209666915</v>
      </c>
      <c r="D23" s="23">
        <f t="shared" si="0"/>
        <v>42726.705450263806</v>
      </c>
      <c r="E23" s="23">
        <f>O21*H23/(H21+H22+H23+H24)</f>
        <v>17648.52493416644</v>
      </c>
      <c r="F23" s="23">
        <f>P21*J23/(J21+J22+J23+J24)</f>
        <v>422605.5631227593</v>
      </c>
      <c r="G23" s="23">
        <f t="shared" si="1"/>
        <v>440254.08805692574</v>
      </c>
      <c r="H23" s="18">
        <v>68537</v>
      </c>
      <c r="I23" s="16">
        <v>2803</v>
      </c>
      <c r="J23" s="18">
        <v>452669</v>
      </c>
      <c r="K23" s="16">
        <v>540689</v>
      </c>
    </row>
    <row r="24" spans="1:11" ht="13.5">
      <c r="A24" s="19" t="s">
        <v>64</v>
      </c>
      <c r="B24" s="23">
        <f>M21*H24/(H21+H22+H23+H24)</f>
        <v>40832.9230360834</v>
      </c>
      <c r="C24" s="23">
        <f>N21*H24/(H21+H22+H23+H24)</f>
        <v>41648.68861905256</v>
      </c>
      <c r="D24" s="20">
        <f aca="true" t="shared" si="2" ref="D24:D35">B24+C24</f>
        <v>82481.61165513596</v>
      </c>
      <c r="E24" s="23">
        <f>O21*H24/(H21+H22+H23+H24)</f>
        <v>34069.53015837809</v>
      </c>
      <c r="F24" s="23">
        <f>P21*J24/(J21+J22+J23+J24)</f>
        <v>776892.2166145069</v>
      </c>
      <c r="G24" s="23">
        <f aca="true" t="shared" si="3" ref="G24:G35">E24+F24</f>
        <v>810961.746772885</v>
      </c>
      <c r="H24" s="18">
        <v>132307</v>
      </c>
      <c r="I24" s="16">
        <v>6036</v>
      </c>
      <c r="J24" s="18">
        <v>832159</v>
      </c>
      <c r="K24" s="16">
        <v>1002801</v>
      </c>
    </row>
    <row r="25" spans="1:16" ht="13.5">
      <c r="A25" s="19" t="s">
        <v>62</v>
      </c>
      <c r="B25" s="23">
        <f>M25*H25/(H25+H26+H27+H28+H29)</f>
        <v>17374.589458096107</v>
      </c>
      <c r="C25" s="23">
        <f>N25*H25/(H25+H26+H27+H28+H29)</f>
        <v>10548.279837165932</v>
      </c>
      <c r="D25" s="20">
        <f t="shared" si="2"/>
        <v>27922.86929526204</v>
      </c>
      <c r="E25" s="23">
        <f>O25*H25/(H25+H26+H27+H28+H29)</f>
        <v>16578.970567454548</v>
      </c>
      <c r="F25" s="23">
        <f>P25*J25/(J25+J26+J27+J28+J29)</f>
        <v>317351.08141542197</v>
      </c>
      <c r="G25" s="23">
        <f t="shared" si="3"/>
        <v>333930.0519828765</v>
      </c>
      <c r="H25" s="18">
        <v>49406</v>
      </c>
      <c r="I25" s="16">
        <v>1945</v>
      </c>
      <c r="J25" s="18">
        <v>311075</v>
      </c>
      <c r="K25" s="16">
        <v>376003</v>
      </c>
      <c r="M25" s="1">
        <v>342439</v>
      </c>
      <c r="N25" s="1">
        <v>207898</v>
      </c>
      <c r="O25" s="1">
        <v>326758</v>
      </c>
      <c r="P25" s="1">
        <v>6254759</v>
      </c>
    </row>
    <row r="26" spans="1:11" ht="13.5">
      <c r="A26" s="19" t="s">
        <v>65</v>
      </c>
      <c r="B26" s="23">
        <f>M25*H26/(H25+H26+H27+H28+H29)</f>
        <v>52074.182957262215</v>
      </c>
      <c r="C26" s="23">
        <f>N25*H26/(H25+H26+H27+H28+H29)</f>
        <v>31614.735729425975</v>
      </c>
      <c r="D26" s="23">
        <f t="shared" si="2"/>
        <v>83688.9186866882</v>
      </c>
      <c r="E26" s="23">
        <f>O25*H26/(H25+H26+H27+H28+H29)</f>
        <v>49689.5969055776</v>
      </c>
      <c r="F26" s="23">
        <f>P25*J26/(J25+J26+J27+J28+J29)</f>
        <v>850784.506971386</v>
      </c>
      <c r="G26" s="23">
        <f t="shared" si="3"/>
        <v>900474.1038769636</v>
      </c>
      <c r="H26" s="18">
        <v>148077</v>
      </c>
      <c r="I26" s="16">
        <v>4984</v>
      </c>
      <c r="J26" s="18">
        <v>833959</v>
      </c>
      <c r="K26" s="16">
        <v>1018188</v>
      </c>
    </row>
    <row r="27" spans="1:11" ht="13.5">
      <c r="A27" s="19" t="s">
        <v>66</v>
      </c>
      <c r="B27" s="23">
        <f>M25*H27/(H25+H26+H27+H28+H29)</f>
        <v>85667.07214876066</v>
      </c>
      <c r="C27" s="23">
        <f>N25*H27/(H25+H26+H27+H28+H29)</f>
        <v>52009.300826083025</v>
      </c>
      <c r="D27" s="23">
        <f t="shared" si="2"/>
        <v>137676.3729748437</v>
      </c>
      <c r="E27" s="23">
        <f>O25*H27/(H25+H26+H27+H28+H29)</f>
        <v>81744.1972473484</v>
      </c>
      <c r="F27" s="23">
        <f>P25*J27/(J25+J26+J27+J28+J29)</f>
        <v>1422467.371072744</v>
      </c>
      <c r="G27" s="23">
        <f t="shared" si="3"/>
        <v>1504211.5683200925</v>
      </c>
      <c r="H27" s="18">
        <v>243601</v>
      </c>
      <c r="I27" s="16">
        <v>6830</v>
      </c>
      <c r="J27" s="18">
        <v>1394336</v>
      </c>
      <c r="K27" s="16">
        <v>1688483</v>
      </c>
    </row>
    <row r="28" spans="1:11" ht="13.5">
      <c r="A28" s="19" t="s">
        <v>20</v>
      </c>
      <c r="B28" s="23">
        <f>M25*H28/(H25+H26+H27+H28+H29)</f>
        <v>150042.30689436325</v>
      </c>
      <c r="C28" s="23">
        <f>N25*H28/(H25+H26+H27+H28+H29)</f>
        <v>91092.12303132625</v>
      </c>
      <c r="D28" s="23">
        <f t="shared" si="2"/>
        <v>241134.4299256895</v>
      </c>
      <c r="E28" s="23">
        <f>O25*H28/(H25+H26+H27+H28+H29)</f>
        <v>143171.5549811451</v>
      </c>
      <c r="F28" s="23">
        <f>P25*J28/(J25+J26+J27+J28+J29)</f>
        <v>2942458.415304396</v>
      </c>
      <c r="G28" s="23">
        <f t="shared" si="3"/>
        <v>3085629.970285541</v>
      </c>
      <c r="H28" s="18">
        <v>426657</v>
      </c>
      <c r="I28" s="16">
        <v>9933</v>
      </c>
      <c r="J28" s="18">
        <v>2884267</v>
      </c>
      <c r="K28" s="16">
        <v>3397046</v>
      </c>
    </row>
    <row r="29" spans="1:11" ht="13.5">
      <c r="A29" s="19" t="s">
        <v>21</v>
      </c>
      <c r="B29" s="23">
        <f>M25*H29/(H25+H26+H27+H28+H29)</f>
        <v>37280.84854151776</v>
      </c>
      <c r="C29" s="23">
        <f>N25*H29/(H25+H26+H27+H28+H29)</f>
        <v>22633.560575998818</v>
      </c>
      <c r="D29" s="23">
        <f t="shared" si="2"/>
        <v>59914.409117516574</v>
      </c>
      <c r="E29" s="23">
        <f>O25*H29/(H25+H26+H27+H28+H29)</f>
        <v>35573.680298474355</v>
      </c>
      <c r="F29" s="23">
        <f>P25*J29/(J25+J26+J27+J28+J29)</f>
        <v>721697.6252360521</v>
      </c>
      <c r="G29" s="23">
        <f t="shared" si="3"/>
        <v>757271.3055345265</v>
      </c>
      <c r="H29" s="18">
        <v>106011</v>
      </c>
      <c r="I29" s="16">
        <v>3492</v>
      </c>
      <c r="J29" s="18">
        <v>707425</v>
      </c>
      <c r="K29" s="16">
        <v>841793</v>
      </c>
    </row>
    <row r="30" spans="1:16" ht="13.5">
      <c r="A30" s="19" t="s">
        <v>22</v>
      </c>
      <c r="B30" s="23">
        <f>M30*H30/(H30+H31+H32+H33+H34+H35)</f>
        <v>26393.66502733617</v>
      </c>
      <c r="C30" s="23">
        <f>N30*H30/(H30+H31+H32+H33+H34+H35)</f>
        <v>13010.22252903681</v>
      </c>
      <c r="D30" s="23">
        <f t="shared" si="2"/>
        <v>39403.88755637298</v>
      </c>
      <c r="E30" s="23">
        <f>O30*H30/(H30+H31+H32+H33+H34+H35)</f>
        <v>59043.13757274949</v>
      </c>
      <c r="F30" s="23">
        <f>P30*J30/(J30+J31+J32+J33+J34+J35)</f>
        <v>407757.7948272145</v>
      </c>
      <c r="G30" s="23">
        <f t="shared" si="3"/>
        <v>466800.93239996396</v>
      </c>
      <c r="H30" s="18">
        <v>64886</v>
      </c>
      <c r="I30" s="16">
        <v>2758</v>
      </c>
      <c r="J30" s="18">
        <v>466678</v>
      </c>
      <c r="K30" s="16">
        <v>550236</v>
      </c>
      <c r="M30" s="1">
        <v>322902</v>
      </c>
      <c r="N30" s="1">
        <v>159168</v>
      </c>
      <c r="O30" s="1">
        <v>722338</v>
      </c>
      <c r="P30" s="1">
        <v>4774196</v>
      </c>
    </row>
    <row r="31" spans="1:11" ht="13.5">
      <c r="A31" s="19" t="s">
        <v>23</v>
      </c>
      <c r="B31" s="23">
        <f>M30*H31/(H30+H31+H32+H33+H34+H35)</f>
        <v>40026.14799324784</v>
      </c>
      <c r="C31" s="23">
        <f>N30*H31/(H30+H31+H32+H33+H34+H35)</f>
        <v>19730.078859187222</v>
      </c>
      <c r="D31" s="23">
        <f t="shared" si="2"/>
        <v>59756.226852435066</v>
      </c>
      <c r="E31" s="23">
        <f>O30*H31/(H30+H31+H32+H33+H34+H35)</f>
        <v>89539.26482074022</v>
      </c>
      <c r="F31" s="23">
        <f>P30*J31/(J30+J31+J32+J33+J34+J35)</f>
        <v>599653.2729323151</v>
      </c>
      <c r="G31" s="23">
        <f t="shared" si="3"/>
        <v>689192.5377530553</v>
      </c>
      <c r="H31" s="18">
        <v>98400</v>
      </c>
      <c r="I31" s="16">
        <v>4643</v>
      </c>
      <c r="J31" s="18">
        <v>686302</v>
      </c>
      <c r="K31" s="16">
        <v>813552</v>
      </c>
    </row>
    <row r="32" spans="1:11" ht="13.5">
      <c r="A32" s="19" t="s">
        <v>24</v>
      </c>
      <c r="B32" s="23">
        <f>M30*H32/(H30+H31+H32+H33+H34+H35)</f>
        <v>132901.0482804666</v>
      </c>
      <c r="C32" s="23">
        <f>N30*H32/(H30+H31+H32+H33+H34+H35)</f>
        <v>65510.87962510393</v>
      </c>
      <c r="D32" s="23">
        <f t="shared" si="2"/>
        <v>198411.92790557054</v>
      </c>
      <c r="E32" s="23">
        <f>O30*H32/(H30+H31+H32+H33+H34+H35)</f>
        <v>297302.2075205966</v>
      </c>
      <c r="F32" s="23">
        <f>P30*J32/(J30+J31+J32+J33+J34+J35)</f>
        <v>1790083.4384283621</v>
      </c>
      <c r="G32" s="23">
        <f t="shared" si="3"/>
        <v>2087385.6459489588</v>
      </c>
      <c r="H32" s="18">
        <v>326723</v>
      </c>
      <c r="I32" s="16">
        <v>9235</v>
      </c>
      <c r="J32" s="18">
        <v>2048747</v>
      </c>
      <c r="K32" s="16">
        <v>2450269</v>
      </c>
    </row>
    <row r="33" spans="1:11" ht="13.5">
      <c r="A33" s="19" t="s">
        <v>26</v>
      </c>
      <c r="B33" s="23">
        <f>M30*H33/(H30+H31+H32+H33+H34+H35)</f>
        <v>21773.98044644882</v>
      </c>
      <c r="C33" s="23">
        <f>N30*H33/(H30+H31+H32+H33+H34+H35)</f>
        <v>10733.04259403895</v>
      </c>
      <c r="D33" s="23">
        <f t="shared" si="2"/>
        <v>32507.02304048777</v>
      </c>
      <c r="E33" s="23">
        <f>O30*H33/(H30+H31+H32+H33+H34+H35)</f>
        <v>48708.81409135572</v>
      </c>
      <c r="F33" s="23">
        <f>P30*J33/(J30+J31+J32+J33+J34+J35)</f>
        <v>369797.9222892583</v>
      </c>
      <c r="G33" s="23">
        <f t="shared" si="3"/>
        <v>418506.736380614</v>
      </c>
      <c r="H33" s="18">
        <v>53529</v>
      </c>
      <c r="I33" s="16">
        <v>2198</v>
      </c>
      <c r="J33" s="18">
        <v>423233</v>
      </c>
      <c r="K33" s="16">
        <v>491490</v>
      </c>
    </row>
    <row r="34" spans="1:12" ht="13.5">
      <c r="A34" s="19" t="s">
        <v>27</v>
      </c>
      <c r="B34" s="23">
        <f>M30*H34/(H30+H31+H32+H33+H34+H35)</f>
        <v>19863.7894812426</v>
      </c>
      <c r="C34" s="23">
        <f>N30*H34/(H30+H31+H32+H33+H34+H35)</f>
        <v>9791.45265173465</v>
      </c>
      <c r="D34" s="23">
        <f t="shared" si="2"/>
        <v>29655.242132977248</v>
      </c>
      <c r="E34" s="23">
        <f>O30*H34/(H30+H31+H32+H33+H34+H35)</f>
        <v>44435.68007104885</v>
      </c>
      <c r="F34" s="23">
        <f>P30*J34/(J30+J31+J32+J33+J34+J35)</f>
        <v>253518.9995772373</v>
      </c>
      <c r="G34" s="23">
        <f t="shared" si="3"/>
        <v>297954.67964828614</v>
      </c>
      <c r="H34" s="18">
        <v>48833</v>
      </c>
      <c r="I34" s="16">
        <v>1754</v>
      </c>
      <c r="J34" s="18">
        <v>290152</v>
      </c>
      <c r="K34" s="16">
        <v>354277</v>
      </c>
      <c r="L34" s="15"/>
    </row>
    <row r="35" spans="1:12" ht="13.5">
      <c r="A35" s="19" t="s">
        <v>25</v>
      </c>
      <c r="B35" s="23">
        <f>M30*H35/(H30+H31+H32+H33+H34+H35)</f>
        <v>81943.36877125797</v>
      </c>
      <c r="C35" s="23">
        <f>N30*H35/(H30+H31+H32+H33+H34+H35)</f>
        <v>40392.32374089844</v>
      </c>
      <c r="D35" s="23">
        <f t="shared" si="2"/>
        <v>122335.69251215641</v>
      </c>
      <c r="E35" s="23">
        <f>O30*H35/(H30+H31+H32+H33+H34+H35)</f>
        <v>183308.89592350912</v>
      </c>
      <c r="F35" s="23">
        <f>P30*J35/(J30+J31+J32+J33+J34+J35)</f>
        <v>1353384.5719456126</v>
      </c>
      <c r="G35" s="23">
        <f t="shared" si="3"/>
        <v>1536693.4678691216</v>
      </c>
      <c r="H35" s="18">
        <v>201449</v>
      </c>
      <c r="I35" s="16">
        <v>7591</v>
      </c>
      <c r="J35" s="18">
        <v>1548946</v>
      </c>
      <c r="K35" s="16">
        <v>1847099</v>
      </c>
      <c r="L35" s="15"/>
    </row>
    <row r="36" spans="1:16" ht="13.5">
      <c r="A36" s="19" t="s">
        <v>28</v>
      </c>
      <c r="B36" s="23">
        <f>M36*H36/(H36+H37+H38+H39+H40)</f>
        <v>12528.060948864242</v>
      </c>
      <c r="C36" s="23">
        <f>N36*H36/(H36+H37+H38+H39+H40)</f>
        <v>6257.913438192182</v>
      </c>
      <c r="D36" s="23">
        <f t="shared" si="0"/>
        <v>18785.974387056423</v>
      </c>
      <c r="E36" s="23">
        <f>O36*H36/(H36+H37+H38+H39+H40)</f>
        <v>13793.805502221809</v>
      </c>
      <c r="F36" s="23">
        <f>P36*J36/(J36+J37+J38+J39+J40)</f>
        <v>174741.16396591553</v>
      </c>
      <c r="G36" s="23">
        <f t="shared" si="1"/>
        <v>188534.96946813734</v>
      </c>
      <c r="H36" s="18">
        <v>27148</v>
      </c>
      <c r="I36" s="16">
        <v>1326</v>
      </c>
      <c r="J36" s="18">
        <v>184951</v>
      </c>
      <c r="K36" s="16">
        <v>221895</v>
      </c>
      <c r="M36" s="1">
        <v>168965</v>
      </c>
      <c r="N36" s="1">
        <v>84400</v>
      </c>
      <c r="O36" s="1">
        <v>186036</v>
      </c>
      <c r="P36" s="1">
        <v>2260119</v>
      </c>
    </row>
    <row r="37" spans="1:11" ht="13.5">
      <c r="A37" s="19" t="s">
        <v>29</v>
      </c>
      <c r="B37" s="23">
        <f>M36*H37/(H36+H37+H38+H39+H40)</f>
        <v>15589.00938977394</v>
      </c>
      <c r="C37" s="23">
        <f>N36*H37/(H36+H37+H38+H39+H40)</f>
        <v>7786.893099144323</v>
      </c>
      <c r="D37" s="23">
        <f t="shared" si="0"/>
        <v>23375.902488918262</v>
      </c>
      <c r="E37" s="23">
        <f>O36*H37/(H36+H37+H38+H39+H40)</f>
        <v>17164.010007019115</v>
      </c>
      <c r="F37" s="23">
        <f>P36*J37/(J36+J37+J38+J39+J40)</f>
        <v>205140.9546767919</v>
      </c>
      <c r="G37" s="23">
        <f t="shared" si="1"/>
        <v>222304.96468381103</v>
      </c>
      <c r="H37" s="18">
        <v>33781</v>
      </c>
      <c r="I37" s="16">
        <v>1744</v>
      </c>
      <c r="J37" s="18">
        <v>217127</v>
      </c>
      <c r="K37" s="16">
        <v>263416</v>
      </c>
    </row>
    <row r="38" spans="1:11" ht="13.5">
      <c r="A38" s="19" t="s">
        <v>30</v>
      </c>
      <c r="B38" s="23">
        <f>M36*H38/(H36+H37+H38+H39+H40)</f>
        <v>48572.770857288</v>
      </c>
      <c r="C38" s="23">
        <f>N36*H38/(H36+H37+H38+H39+H40)</f>
        <v>24262.668957210706</v>
      </c>
      <c r="D38" s="23">
        <f t="shared" si="0"/>
        <v>72835.4398144987</v>
      </c>
      <c r="E38" s="23">
        <f>O36*H38/(H36+H37+H38+H39+H40)</f>
        <v>53480.21187350297</v>
      </c>
      <c r="F38" s="23">
        <f>P36*J38/(J36+J37+J38+J39+J40)</f>
        <v>615982.1838992481</v>
      </c>
      <c r="G38" s="23">
        <f t="shared" si="1"/>
        <v>669462.3957727511</v>
      </c>
      <c r="H38" s="18">
        <v>105256</v>
      </c>
      <c r="I38" s="16">
        <v>3148</v>
      </c>
      <c r="J38" s="18">
        <v>651973</v>
      </c>
      <c r="K38" s="16">
        <v>787597</v>
      </c>
    </row>
    <row r="39" spans="1:11" ht="13.5">
      <c r="A39" s="19" t="s">
        <v>31</v>
      </c>
      <c r="B39" s="23">
        <f>M36*H39/(H36+H37+H38+H39+H40)</f>
        <v>60149.73656467555</v>
      </c>
      <c r="C39" s="23">
        <f>N36*H39/(H36+H37+H38+H39+H40)</f>
        <v>30045.499162895372</v>
      </c>
      <c r="D39" s="23">
        <f t="shared" si="0"/>
        <v>90195.23572757092</v>
      </c>
      <c r="E39" s="23">
        <f>O36*H39/(H36+H37+H38+H39+H40)</f>
        <v>66226.83035863037</v>
      </c>
      <c r="F39" s="23">
        <f>P36*J39/(J36+J37+J38+J39+J40)</f>
        <v>815839.8333281777</v>
      </c>
      <c r="G39" s="23">
        <f t="shared" si="1"/>
        <v>882066.6636868081</v>
      </c>
      <c r="H39" s="18">
        <v>130343</v>
      </c>
      <c r="I39" s="16">
        <v>5287</v>
      </c>
      <c r="J39" s="18">
        <v>863508</v>
      </c>
      <c r="K39" s="16">
        <v>1034401</v>
      </c>
    </row>
    <row r="40" spans="1:11" ht="13.5">
      <c r="A40" s="19" t="s">
        <v>32</v>
      </c>
      <c r="B40" s="23">
        <f>M36*H40/(H36+H37+H38+H39+H40)</f>
        <v>32125.422239398267</v>
      </c>
      <c r="C40" s="23">
        <f>N36*H40/(H36+H37+H38+H39+H40)</f>
        <v>16047.025342557416</v>
      </c>
      <c r="D40" s="23">
        <f t="shared" si="0"/>
        <v>48172.44758195568</v>
      </c>
      <c r="E40" s="23">
        <f>O36*H40/(H36+H37+H38+H39+H40)</f>
        <v>35371.142258625725</v>
      </c>
      <c r="F40" s="23">
        <f>P36*J40/(J36+J37+J38+J39+J40)</f>
        <v>448414.8641298668</v>
      </c>
      <c r="G40" s="23">
        <f t="shared" si="1"/>
        <v>483786.00638849253</v>
      </c>
      <c r="H40" s="18">
        <v>69615</v>
      </c>
      <c r="I40" s="16">
        <v>2676</v>
      </c>
      <c r="J40" s="18">
        <v>474615</v>
      </c>
      <c r="K40" s="16">
        <v>564870</v>
      </c>
    </row>
    <row r="41" spans="1:16" ht="13.5">
      <c r="A41" s="19" t="s">
        <v>33</v>
      </c>
      <c r="B41" s="23">
        <f>M41*H41/(H41+H42+H43+H44)</f>
        <v>21363.06174766043</v>
      </c>
      <c r="C41" s="23">
        <f>N41*H41/(H41+H42+H43+H44)</f>
        <v>11183.977861651774</v>
      </c>
      <c r="D41" s="23">
        <f t="shared" si="0"/>
        <v>32547.039609312204</v>
      </c>
      <c r="E41" s="23">
        <f>O41*H41/(H41+H42+H43+H44)</f>
        <v>7779.51102922168</v>
      </c>
      <c r="F41" s="23">
        <f>P41*J41/(J41+J42+J43+J44)</f>
        <v>245379.14014279793</v>
      </c>
      <c r="G41" s="23">
        <f t="shared" si="1"/>
        <v>253158.6511720196</v>
      </c>
      <c r="H41" s="18">
        <v>45918</v>
      </c>
      <c r="I41" s="16">
        <v>1703</v>
      </c>
      <c r="J41" s="18">
        <v>262733</v>
      </c>
      <c r="K41" s="16">
        <v>321220</v>
      </c>
      <c r="M41" s="1">
        <v>98982</v>
      </c>
      <c r="N41" s="1">
        <v>51819</v>
      </c>
      <c r="O41" s="1">
        <v>36045</v>
      </c>
      <c r="P41" s="1">
        <v>1124548</v>
      </c>
    </row>
    <row r="42" spans="1:11" ht="13.5">
      <c r="A42" s="19" t="s">
        <v>34</v>
      </c>
      <c r="B42" s="23">
        <f>M41*H42/(H41+H42+H43+H44)</f>
        <v>26234.163635765417</v>
      </c>
      <c r="C42" s="23">
        <f>N41*H42/(H41+H42+H43+H44)</f>
        <v>13734.094334744987</v>
      </c>
      <c r="D42" s="23">
        <f t="shared" si="0"/>
        <v>39968.2579705104</v>
      </c>
      <c r="E42" s="23">
        <f>O41*H42/(H41+H42+H43+H44)</f>
        <v>9553.357461469404</v>
      </c>
      <c r="F42" s="23">
        <f>P41*J42/(J41+J42+J43+J44)</f>
        <v>307961.1737003967</v>
      </c>
      <c r="G42" s="23">
        <f t="shared" si="1"/>
        <v>317514.53116186615</v>
      </c>
      <c r="H42" s="18">
        <v>56388</v>
      </c>
      <c r="I42" s="16">
        <v>1673</v>
      </c>
      <c r="J42" s="18">
        <v>329741</v>
      </c>
      <c r="K42" s="16">
        <v>401327</v>
      </c>
    </row>
    <row r="43" spans="1:11" ht="13.5">
      <c r="A43" s="19" t="s">
        <v>35</v>
      </c>
      <c r="B43" s="23">
        <f>M41*H43/(H41+H42+H43+H44)</f>
        <v>34795.57881674994</v>
      </c>
      <c r="C43" s="23">
        <f>N41*H43/(H41+H42+H43+H44)</f>
        <v>18216.161511236034</v>
      </c>
      <c r="D43" s="23">
        <f t="shared" si="0"/>
        <v>53011.74032798597</v>
      </c>
      <c r="E43" s="23">
        <f>O41*H43/(H41+H42+H43+H44)</f>
        <v>12671.057752417122</v>
      </c>
      <c r="F43" s="23">
        <f>P41*J43/(J41+J42+J43+J44)</f>
        <v>376883.7848878687</v>
      </c>
      <c r="G43" s="23">
        <f t="shared" si="1"/>
        <v>389554.8426402858</v>
      </c>
      <c r="H43" s="18">
        <v>74790</v>
      </c>
      <c r="I43" s="16">
        <v>2328</v>
      </c>
      <c r="J43" s="18">
        <v>403538</v>
      </c>
      <c r="K43" s="16">
        <v>499684</v>
      </c>
    </row>
    <row r="44" spans="1:11" ht="13.5">
      <c r="A44" s="19" t="s">
        <v>36</v>
      </c>
      <c r="B44" s="23">
        <f>M41*H44/(H41+H42+H43+H44)</f>
        <v>16589.19579982421</v>
      </c>
      <c r="C44" s="23">
        <f>N41*H44/(H41+H42+H43+H44)</f>
        <v>8684.766292367205</v>
      </c>
      <c r="D44" s="23">
        <f t="shared" si="0"/>
        <v>25273.962092191417</v>
      </c>
      <c r="E44" s="23">
        <f>O41*H44/(H41+H42+H43+H44)</f>
        <v>6041.073756891795</v>
      </c>
      <c r="F44" s="23">
        <f>P41*J44/(J41+J42+J43+J44)</f>
        <v>194323.90126893666</v>
      </c>
      <c r="G44" s="23">
        <f t="shared" si="1"/>
        <v>200364.97502582846</v>
      </c>
      <c r="H44" s="18">
        <v>35657</v>
      </c>
      <c r="I44" s="16">
        <v>1398</v>
      </c>
      <c r="J44" s="18">
        <v>208067</v>
      </c>
      <c r="K44" s="16">
        <v>256652</v>
      </c>
    </row>
    <row r="45" spans="1:16" ht="13.5">
      <c r="A45" s="19" t="s">
        <v>37</v>
      </c>
      <c r="B45" s="23">
        <f>M45*H45/(H45+H46+H47+H48+H49+H50+H51+H52)</f>
        <v>84787.8643740116</v>
      </c>
      <c r="C45" s="23">
        <f>N45*H45/(H45+H46+H47+H48+H49+H50+H51+H52)</f>
        <v>63825.754662191684</v>
      </c>
      <c r="D45" s="23">
        <f t="shared" si="0"/>
        <v>148613.61903620328</v>
      </c>
      <c r="E45" s="23">
        <f>O45*H45/(H45+H46+H47+H48+H49+H50+H51+H52)</f>
        <v>171728.13028616944</v>
      </c>
      <c r="F45" s="23">
        <f>P45*J45/(J45+J46+J47+J48+J49+J50+J51+J52)</f>
        <v>1597077.2463761235</v>
      </c>
      <c r="G45" s="23">
        <f t="shared" si="1"/>
        <v>1768805.376662293</v>
      </c>
      <c r="H45" s="18">
        <v>261057</v>
      </c>
      <c r="I45" s="16">
        <v>10092</v>
      </c>
      <c r="J45" s="18">
        <v>1588724</v>
      </c>
      <c r="K45" s="16">
        <v>1913952</v>
      </c>
      <c r="M45" s="1">
        <v>251992</v>
      </c>
      <c r="N45" s="1">
        <v>189692</v>
      </c>
      <c r="O45" s="1">
        <v>510381</v>
      </c>
      <c r="P45" s="1">
        <v>4404117</v>
      </c>
    </row>
    <row r="46" spans="1:11" ht="13.5">
      <c r="A46" s="19" t="s">
        <v>38</v>
      </c>
      <c r="B46" s="23">
        <f>M45*H46/(H45+H46+H47+H48+H49+H50+H51+H52)</f>
        <v>16646.297217700412</v>
      </c>
      <c r="C46" s="23">
        <f>N45*H46/(H45+H46+H47+H48+H49+H50+H51+H52)</f>
        <v>12530.831978078773</v>
      </c>
      <c r="D46" s="23">
        <f t="shared" si="0"/>
        <v>29177.129195779184</v>
      </c>
      <c r="E46" s="23">
        <f>O45*H46/(H45+H46+H47+H48+H49+H50+H51+H52)</f>
        <v>33715.17278432313</v>
      </c>
      <c r="F46" s="23">
        <f>P45*J46/(J45+J46+J47+J48+J49+J50+J51+J52)</f>
        <v>263297.1317679057</v>
      </c>
      <c r="G46" s="23">
        <f t="shared" si="1"/>
        <v>297012.30455222883</v>
      </c>
      <c r="H46" s="18">
        <v>51253</v>
      </c>
      <c r="I46" s="16">
        <v>2136</v>
      </c>
      <c r="J46" s="18">
        <v>261920</v>
      </c>
      <c r="K46" s="16">
        <v>326537</v>
      </c>
    </row>
    <row r="47" spans="1:11" ht="13.5">
      <c r="A47" s="19" t="s">
        <v>39</v>
      </c>
      <c r="B47" s="23">
        <f>M45*H47/(H45+H46+H47+H48+H49+H50+H51+H52)</f>
        <v>17216.947603268076</v>
      </c>
      <c r="C47" s="23">
        <f>N45*H47/(H45+H46+H47+H48+H49+H50+H51+H52)</f>
        <v>12960.40042842284</v>
      </c>
      <c r="D47" s="23">
        <f t="shared" si="0"/>
        <v>30177.348031690915</v>
      </c>
      <c r="E47" s="23">
        <f>O45*H47/(H45+H46+H47+H48+H49+H50+H51+H52)</f>
        <v>34870.95993009129</v>
      </c>
      <c r="F47" s="23">
        <f>P45*J47/(J45+J46+J47+J48+J49+J50+J51+J52)</f>
        <v>352237.3185927586</v>
      </c>
      <c r="G47" s="23">
        <f t="shared" si="1"/>
        <v>387108.2785228499</v>
      </c>
      <c r="H47" s="18">
        <v>53010</v>
      </c>
      <c r="I47" s="16">
        <v>4228</v>
      </c>
      <c r="J47" s="18">
        <v>350395</v>
      </c>
      <c r="K47" s="16">
        <v>424632</v>
      </c>
    </row>
    <row r="48" spans="1:11" ht="13.5">
      <c r="A48" s="19" t="s">
        <v>40</v>
      </c>
      <c r="B48" s="23">
        <f>M45*H48/(H45+H46+H47+H48+H49+H50+H51+H52)</f>
        <v>34973.690847295096</v>
      </c>
      <c r="C48" s="23">
        <f>N45*H48/(H45+H46+H47+H48+H49+H50+H51+H52)</f>
        <v>26327.14278312447</v>
      </c>
      <c r="D48" s="23">
        <f t="shared" si="0"/>
        <v>61300.83363041957</v>
      </c>
      <c r="E48" s="23">
        <f>O45*H48/(H45+H46+H47+H48+H49+H50+H51+H52)</f>
        <v>70835.2142462194</v>
      </c>
      <c r="F48" s="23">
        <f>P45*J48/(J45+J46+J47+J48+J49+J50+J51+J52)</f>
        <v>573815.2450097944</v>
      </c>
      <c r="G48" s="23">
        <f t="shared" si="1"/>
        <v>644650.4592560137</v>
      </c>
      <c r="H48" s="18">
        <v>107682</v>
      </c>
      <c r="I48" s="16">
        <v>3859</v>
      </c>
      <c r="J48" s="18">
        <v>570814</v>
      </c>
      <c r="K48" s="16">
        <v>706219</v>
      </c>
    </row>
    <row r="49" spans="1:11" ht="13.5">
      <c r="A49" s="19" t="s">
        <v>41</v>
      </c>
      <c r="B49" s="23">
        <f>M45*H49/(H45+H46+H47+H48+H49+H50+H51+H52)</f>
        <v>21020.200884427653</v>
      </c>
      <c r="C49" s="23">
        <f>N45*H49/(H45+H46+H47+H48+H49+H50+H51+H52)</f>
        <v>15823.375131626603</v>
      </c>
      <c r="D49" s="23">
        <f t="shared" si="0"/>
        <v>36843.576016054256</v>
      </c>
      <c r="E49" s="23">
        <f>O45*H49/(H45+H46+H47+H48+H49+H50+H51+H52)</f>
        <v>42574.01484013409</v>
      </c>
      <c r="F49" s="23">
        <f>P45*J49/(J45+J46+J47+J48+J49+J50+J51+J52)</f>
        <v>392941.21353172575</v>
      </c>
      <c r="G49" s="23">
        <f t="shared" si="1"/>
        <v>435515.2283718598</v>
      </c>
      <c r="H49" s="18">
        <v>64720</v>
      </c>
      <c r="I49" s="16">
        <v>2633</v>
      </c>
      <c r="J49" s="18">
        <v>390886</v>
      </c>
      <c r="K49" s="16">
        <v>473471</v>
      </c>
    </row>
    <row r="50" spans="1:11" ht="13.5">
      <c r="A50" s="19" t="s">
        <v>42</v>
      </c>
      <c r="B50" s="23">
        <f>M45*H50/(H45+H46+H47+H48+H49+H50+H51+H52)</f>
        <v>22107.911835632047</v>
      </c>
      <c r="C50" s="23">
        <f>N45*H50/(H45+H46+H47+H48+H49+H50+H51+H52)</f>
        <v>16642.171227359257</v>
      </c>
      <c r="D50" s="23">
        <f t="shared" si="0"/>
        <v>38750.0830629913</v>
      </c>
      <c r="E50" s="23">
        <f>O45*H50/(H45+H46+H47+H48+H49+H50+H51+H52)</f>
        <v>44777.049075294926</v>
      </c>
      <c r="F50" s="23">
        <f>P45*J50/(J45+J46+J47+J48+J49+J50+J51+J52)</f>
        <v>361492.72746641125</v>
      </c>
      <c r="G50" s="23">
        <f t="shared" si="1"/>
        <v>406269.7765417062</v>
      </c>
      <c r="H50" s="18">
        <v>68069</v>
      </c>
      <c r="I50" s="16">
        <v>2192</v>
      </c>
      <c r="J50" s="18">
        <v>359602</v>
      </c>
      <c r="K50" s="16">
        <v>446784</v>
      </c>
    </row>
    <row r="51" spans="1:11" ht="13.5">
      <c r="A51" s="19" t="s">
        <v>43</v>
      </c>
      <c r="B51" s="23">
        <f>M45*H51/(H45+H46+H47+H48+H49+H50+H51+H52)</f>
        <v>32791.44842234965</v>
      </c>
      <c r="C51" s="23">
        <f>N45*H51/(H45+H46+H47+H48+H49+H50+H51+H52)</f>
        <v>24684.416307392097</v>
      </c>
      <c r="D51" s="23">
        <f t="shared" si="0"/>
        <v>57475.86472974175</v>
      </c>
      <c r="E51" s="23">
        <f>O45*H51/(H45+H46+H47+H48+H49+H50+H51+H52)</f>
        <v>66415.33158690449</v>
      </c>
      <c r="F51" s="23">
        <f>P45*J51/(J45+J46+J47+J48+J49+J50+J51+J52)</f>
        <v>509188.2241475964</v>
      </c>
      <c r="G51" s="23">
        <f t="shared" si="1"/>
        <v>575603.5557345009</v>
      </c>
      <c r="H51" s="18">
        <v>100963</v>
      </c>
      <c r="I51" s="16">
        <v>4209</v>
      </c>
      <c r="J51" s="18">
        <v>506525</v>
      </c>
      <c r="K51" s="16">
        <v>641559</v>
      </c>
    </row>
    <row r="52" spans="1:11" ht="13.5">
      <c r="A52" s="19" t="s">
        <v>44</v>
      </c>
      <c r="B52" s="23">
        <f>M45*H52/(H45+H46+H47+H48+H49+H50+H51+H52)</f>
        <v>22447.638815315473</v>
      </c>
      <c r="C52" s="23">
        <f>N45*H52/(H45+H46+H47+H48+H49+H50+H51+H52)</f>
        <v>16897.907481804275</v>
      </c>
      <c r="D52" s="23">
        <f t="shared" si="0"/>
        <v>39345.54629711975</v>
      </c>
      <c r="E52" s="23">
        <f>O45*H52/(H45+H46+H47+H48+H49+H50+H51+H52)</f>
        <v>45465.127250863225</v>
      </c>
      <c r="F52" s="23">
        <f>P45*J52/(J45+J46+J47+J48+J49+J50+J51+J52)</f>
        <v>354067.89310768433</v>
      </c>
      <c r="G52" s="23">
        <f t="shared" si="1"/>
        <v>399533.02035854757</v>
      </c>
      <c r="H52" s="18">
        <v>69115</v>
      </c>
      <c r="I52" s="16">
        <v>3199</v>
      </c>
      <c r="J52" s="18">
        <v>352216</v>
      </c>
      <c r="K52" s="16">
        <v>440109</v>
      </c>
    </row>
    <row r="53" spans="1:11" s="9" customFormat="1" ht="13.5">
      <c r="A53" s="21" t="s">
        <v>8</v>
      </c>
      <c r="B53" s="8"/>
      <c r="C53" s="13"/>
      <c r="D53" s="13"/>
      <c r="E53" s="13"/>
      <c r="F53" s="13"/>
      <c r="G53" s="13"/>
      <c r="H53" s="13"/>
      <c r="I53" s="13"/>
      <c r="J53" s="13"/>
      <c r="K53" s="13"/>
    </row>
    <row r="54" spans="1:11" s="9" customFormat="1" ht="13.5">
      <c r="A54" s="10" t="s">
        <v>67</v>
      </c>
      <c r="B54" s="10"/>
      <c r="C54" s="14"/>
      <c r="D54" s="14"/>
      <c r="E54" s="14"/>
      <c r="F54" s="14"/>
      <c r="G54" s="14"/>
      <c r="H54" s="14"/>
      <c r="I54" s="14"/>
      <c r="J54" s="14"/>
      <c r="K54" s="14"/>
    </row>
    <row r="55" spans="1:2" ht="13.5">
      <c r="A55" s="11" t="s">
        <v>9</v>
      </c>
      <c r="B55" s="11"/>
    </row>
    <row r="56" spans="1:2" ht="13.5">
      <c r="A56" s="11" t="s">
        <v>48</v>
      </c>
      <c r="B56" s="11"/>
    </row>
    <row r="57" spans="1:2" ht="13.5">
      <c r="A57" s="11" t="s">
        <v>68</v>
      </c>
      <c r="B57" s="11"/>
    </row>
    <row r="58" spans="1:12" ht="13.5">
      <c r="A58" s="12" t="s">
        <v>1</v>
      </c>
      <c r="B58" s="12"/>
      <c r="C58" s="3"/>
      <c r="D58" s="3"/>
      <c r="E58" s="3"/>
      <c r="F58" s="3"/>
      <c r="G58" s="4"/>
      <c r="H58" s="3"/>
      <c r="I58" s="3"/>
      <c r="J58" s="3"/>
      <c r="K58" s="3"/>
      <c r="L58" s="4"/>
    </row>
  </sheetData>
  <sheetProtection/>
  <mergeCells count="6">
    <mergeCell ref="A2:A4"/>
    <mergeCell ref="B2:G2"/>
    <mergeCell ref="H2:K2"/>
    <mergeCell ref="B3:D3"/>
    <mergeCell ref="E3:G3"/>
    <mergeCell ref="K3:K4"/>
  </mergeCells>
  <printOptions/>
  <pageMargins left="0.78740157480315" right="0.78740157480315" top="0.78740157480315" bottom="0.590551181102362" header="0.393700787401575" footer="0.393700787401575"/>
  <pageSetup firstPageNumber="198" useFirstPageNumber="1" fitToHeight="1" fitToWidth="1" horizontalDpi="600" verticalDpi="600" orientation="portrait" paperSize="9" scale="57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katoh</dc:creator>
  <cp:keywords/>
  <dc:description/>
  <cp:lastModifiedBy>大橋 厚子</cp:lastModifiedBy>
  <cp:lastPrinted>2011-11-25T19:59:34Z</cp:lastPrinted>
  <dcterms:created xsi:type="dcterms:W3CDTF">1999-09-02T01:56:03Z</dcterms:created>
  <dcterms:modified xsi:type="dcterms:W3CDTF">2017-03-13T02:06:54Z</dcterms:modified>
  <cp:category/>
  <cp:version/>
  <cp:contentType/>
  <cp:contentStatus/>
</cp:coreProperties>
</file>