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0" yWindow="2400" windowWidth="16605" windowHeight="9435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<sst xmlns="http://schemas.openxmlformats.org/spreadsheetml/2006/main" count="41" uniqueCount="41">
  <si>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年度</t>
  </si>
  <si>
    <t>一次エネルギー総供給</t>
  </si>
  <si>
    <t>前年度対比（％）</t>
  </si>
  <si>
    <t>石炭</t>
  </si>
  <si>
    <t>天然ガス</t>
  </si>
  <si>
    <t>原油</t>
  </si>
  <si>
    <t>石油製品</t>
  </si>
  <si>
    <t>原子力発電</t>
  </si>
  <si>
    <t>事業用水力発電</t>
  </si>
  <si>
    <t>地熱
エネルギー</t>
  </si>
  <si>
    <t>風力発電</t>
  </si>
  <si>
    <t>平成2
(1990)</t>
  </si>
  <si>
    <t>4
(1992)</t>
  </si>
  <si>
    <t>5
(1993)</t>
  </si>
  <si>
    <t>6
(1994)</t>
  </si>
  <si>
    <t>7
(1995)</t>
  </si>
  <si>
    <t>8
(1996)</t>
  </si>
  <si>
    <t>9
(1997)</t>
  </si>
  <si>
    <t>10
(1998)</t>
  </si>
  <si>
    <t>11
(1999)</t>
  </si>
  <si>
    <t>12
(2000)</t>
  </si>
  <si>
    <t>13
(2001)</t>
  </si>
  <si>
    <t>1.4  国内一次エネルギー総供給の推移</t>
  </si>
  <si>
    <t>石炭製品</t>
  </si>
  <si>
    <t>未活用
エネルギー</t>
  </si>
  <si>
    <t>太陽
エネルギー</t>
  </si>
  <si>
    <t>バイオマス･エネルギー</t>
  </si>
  <si>
    <t>天然温度差エネルギー</t>
  </si>
  <si>
    <t>-</t>
  </si>
  <si>
    <t>3
(1991)</t>
  </si>
  <si>
    <t>14
(2002)</t>
  </si>
  <si>
    <t>15
(2003)</t>
  </si>
  <si>
    <t>16
(2004)</t>
  </si>
  <si>
    <t>17
(2005)</t>
  </si>
  <si>
    <t>18
(2006)</t>
  </si>
  <si>
    <t>19
(2007)</t>
  </si>
  <si>
    <t>20
(2008)</t>
  </si>
  <si>
    <t>21
(2009)</t>
  </si>
  <si>
    <t>出典：資源エネルギー庁長官官房総合政策課編「総合エネルギー統計」（ホームページ）</t>
  </si>
  <si>
    <t>構成 (1015J, ％)</t>
  </si>
  <si>
    <t>(1015J)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</si>
</sst>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);[Red]\(#,##0.0\)"/>
    <numFmt numFmtId="178" formatCode="0.0%"/>
    <numFmt numFmtId="179" formatCode="0.00000%"/>
    <numFmt numFmtId="180" formatCode="#,##0.0_ ;[Red]\-#,##0.0\ "/>
    <numFmt numFmtId="181" formatCode="0.0000%"/>
    <numFmt numFmtId="182" formatCode="0.000%"/>
    <numFmt numFmtId="183" formatCode="#,##0.000;[Red]\-#,##0.000"/>
    <numFmt numFmtId="184" formatCode="#,##0.00_);[Red]\(#,##0.00\)"/>
  </numFmts>
  <fonts count="2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MS　ゴシック"/>
      <family val="3"/>
    </font>
    <font>
      <sz val="11"/>
      <color indexed="12"/>
      <name val="MS　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38" fontId="19" fillId="0" borderId="10" xfId="48" applyFont="1" applyFill="1" applyBorder="1" applyAlignment="1">
      <alignment horizontal="center" vertical="center" wrapText="1"/>
    </xf>
    <xf numFmtId="38" fontId="19" fillId="0" borderId="11" xfId="48" applyFont="1" applyFill="1" applyBorder="1" applyAlignment="1">
      <alignment horizontal="center" vertical="center" wrapText="1"/>
    </xf>
    <xf numFmtId="177" fontId="19" fillId="0" borderId="10" xfId="0" applyNumberFormat="1" applyFont="1" applyFill="1" applyBorder="1" applyAlignment="1" applyProtection="1">
      <alignment horizontal="center"/>
      <protection/>
    </xf>
    <xf numFmtId="177" fontId="19" fillId="0" borderId="11" xfId="0" applyNumberFormat="1" applyFont="1" applyFill="1" applyBorder="1" applyAlignment="1" applyProtection="1">
      <alignment horizontal="right"/>
      <protection/>
    </xf>
    <xf numFmtId="176" fontId="19" fillId="0" borderId="10" xfId="0" applyNumberFormat="1" applyFont="1" applyFill="1" applyBorder="1" applyAlignment="1">
      <alignment horizontal="center"/>
    </xf>
    <xf numFmtId="178" fontId="19" fillId="0" borderId="12" xfId="42" applyNumberFormat="1" applyFont="1" applyFill="1" applyBorder="1" applyAlignment="1" applyProtection="1">
      <alignment horizontal="center"/>
      <protection/>
    </xf>
    <xf numFmtId="10" fontId="19" fillId="0" borderId="12" xfId="42" applyNumberFormat="1" applyFont="1" applyFill="1" applyBorder="1" applyAlignment="1" applyProtection="1">
      <alignment horizontal="center"/>
      <protection/>
    </xf>
    <xf numFmtId="0" fontId="19" fillId="0" borderId="0" xfId="48" applyNumberFormat="1" applyFont="1" applyFill="1" applyAlignment="1">
      <alignment/>
    </xf>
    <xf numFmtId="178" fontId="19" fillId="0" borderId="10" xfId="42" applyNumberFormat="1" applyFont="1" applyFill="1" applyBorder="1" applyAlignment="1">
      <alignment horizontal="center"/>
    </xf>
    <xf numFmtId="0" fontId="19" fillId="0" borderId="0" xfId="42" applyNumberFormat="1" applyFont="1" applyFill="1" applyAlignment="1">
      <alignment/>
    </xf>
    <xf numFmtId="184" fontId="19" fillId="0" borderId="11" xfId="0" applyNumberFormat="1" applyFont="1" applyFill="1" applyBorder="1" applyAlignment="1" applyProtection="1">
      <alignment horizontal="right"/>
      <protection/>
    </xf>
    <xf numFmtId="179" fontId="19" fillId="0" borderId="12" xfId="42" applyNumberFormat="1" applyFont="1" applyFill="1" applyBorder="1" applyAlignment="1" applyProtection="1">
      <alignment horizontal="center"/>
      <protection/>
    </xf>
    <xf numFmtId="181" fontId="19" fillId="0" borderId="12" xfId="42" applyNumberFormat="1" applyFont="1" applyFill="1" applyBorder="1" applyAlignment="1" applyProtection="1">
      <alignment horizontal="center"/>
      <protection/>
    </xf>
    <xf numFmtId="182" fontId="19" fillId="0" borderId="12" xfId="42" applyNumberFormat="1" applyFont="1" applyFill="1" applyBorder="1" applyAlignment="1" applyProtection="1">
      <alignment horizontal="center"/>
      <protection/>
    </xf>
    <xf numFmtId="10" fontId="19" fillId="0" borderId="10" xfId="42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65"/>
  <sheetViews>
    <sheetView tabSelected="1" view="pageBreakPreview" zoomScale="60" workbookViewId="0" topLeftCell="A1">
      <selection activeCell="G13" sqref="G13"/>
    </sheetView>
  </sheetViews>
  <sheetFormatPr defaultColWidth="9.00390625" defaultRowHeight="13.5"/>
  <cols>
    <col min="1" max="1" width="8.625" style="1" customWidth="1"/>
    <col min="2" max="2" width="16.00390625" style="1" customWidth="1"/>
    <col min="3" max="3" width="8.625" style="1" customWidth="1"/>
    <col min="4" max="4" width="11.375" style="1" customWidth="1"/>
    <col min="5" max="5" width="10.50390625" style="1" customWidth="1"/>
    <col min="6" max="6" width="8.625" style="1" customWidth="1"/>
    <col min="7" max="7" width="11.375" style="1" customWidth="1"/>
    <col min="8" max="8" width="13.25390625" style="1" customWidth="1"/>
    <col min="9" max="9" width="13.125" style="1" customWidth="1"/>
    <col min="10" max="15" width="8.625" style="1" customWidth="1"/>
    <col min="16" max="16" width="11.125" style="1" customWidth="1"/>
    <col min="17" max="16384" width="9.00390625" style="1" customWidth="1"/>
  </cols>
  <sheetData>
    <row r="1" ht="13.5">
      <c r="A1" s="1" t="s">
        <v>22</v>
      </c>
    </row>
    <row r="3" spans="1:16" ht="13.5">
      <c r="A3" s="24" t="s">
        <v>0</v>
      </c>
      <c r="B3" s="26" t="s">
        <v>1</v>
      </c>
      <c r="C3" s="27"/>
      <c r="D3" s="28" t="s">
        <v>39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0"/>
    </row>
    <row r="4" spans="1:16" s="3" customFormat="1" ht="40.5">
      <c r="A4" s="25"/>
      <c r="B4" s="2" t="s">
        <v>40</v>
      </c>
      <c r="C4" s="2" t="s">
        <v>2</v>
      </c>
      <c r="D4" s="2" t="s">
        <v>5</v>
      </c>
      <c r="E4" s="2" t="s">
        <v>3</v>
      </c>
      <c r="F4" s="2" t="s">
        <v>23</v>
      </c>
      <c r="G4" s="2" t="s">
        <v>6</v>
      </c>
      <c r="H4" s="2" t="s">
        <v>4</v>
      </c>
      <c r="I4" s="2" t="s">
        <v>7</v>
      </c>
      <c r="J4" s="2" t="s">
        <v>8</v>
      </c>
      <c r="K4" s="2" t="s">
        <v>24</v>
      </c>
      <c r="L4" s="2" t="s">
        <v>25</v>
      </c>
      <c r="M4" s="2" t="s">
        <v>9</v>
      </c>
      <c r="N4" s="2" t="s">
        <v>26</v>
      </c>
      <c r="O4" s="2" t="s">
        <v>27</v>
      </c>
      <c r="P4" s="2" t="s">
        <v>10</v>
      </c>
    </row>
    <row r="5" spans="1:16" s="3" customFormat="1" ht="13.5">
      <c r="A5" s="21" t="s">
        <v>11</v>
      </c>
      <c r="B5" s="4">
        <v>20182634.69745779</v>
      </c>
      <c r="C5" s="4"/>
      <c r="D5" s="5">
        <v>9164033.170582369</v>
      </c>
      <c r="E5" s="5">
        <v>3345243.8093155394</v>
      </c>
      <c r="F5" s="5">
        <v>15352.31465935233</v>
      </c>
      <c r="G5" s="5">
        <v>2354043.6695214515</v>
      </c>
      <c r="H5" s="5">
        <v>2059168.145611982</v>
      </c>
      <c r="I5" s="5">
        <v>1887390.446383973</v>
      </c>
      <c r="J5" s="5">
        <v>833304.3538030421</v>
      </c>
      <c r="K5" s="5">
        <v>454409.44083699374</v>
      </c>
      <c r="L5" s="5">
        <v>48905.30622780018</v>
      </c>
      <c r="M5" s="5">
        <v>16245.865515285364</v>
      </c>
      <c r="N5" s="5">
        <v>4538.175000000001</v>
      </c>
      <c r="O5" s="5">
        <v>0</v>
      </c>
      <c r="P5" s="5">
        <v>0</v>
      </c>
    </row>
    <row r="6" spans="1:16" ht="13.5">
      <c r="A6" s="22"/>
      <c r="B6" s="6">
        <f>B5/1000</f>
        <v>20182.63469745779</v>
      </c>
      <c r="C6" s="6" t="s">
        <v>28</v>
      </c>
      <c r="D6" s="7">
        <f aca="true" t="shared" si="0" ref="D6:P6">D5/1000</f>
        <v>9164.033170582368</v>
      </c>
      <c r="E6" s="7">
        <f t="shared" si="0"/>
        <v>3345.2438093155392</v>
      </c>
      <c r="F6" s="7">
        <f t="shared" si="0"/>
        <v>15.35231465935233</v>
      </c>
      <c r="G6" s="7">
        <f t="shared" si="0"/>
        <v>2354.0436695214516</v>
      </c>
      <c r="H6" s="7">
        <f t="shared" si="0"/>
        <v>2059.1681456119823</v>
      </c>
      <c r="I6" s="7">
        <f t="shared" si="0"/>
        <v>1887.3904463839729</v>
      </c>
      <c r="J6" s="7">
        <f t="shared" si="0"/>
        <v>833.3043538030421</v>
      </c>
      <c r="K6" s="7">
        <f t="shared" si="0"/>
        <v>454.4094408369937</v>
      </c>
      <c r="L6" s="7">
        <f t="shared" si="0"/>
        <v>48.90530622780018</v>
      </c>
      <c r="M6" s="7">
        <f t="shared" si="0"/>
        <v>16.245865515285363</v>
      </c>
      <c r="N6" s="7">
        <f t="shared" si="0"/>
        <v>4.538175000000001</v>
      </c>
      <c r="O6" s="7">
        <f t="shared" si="0"/>
        <v>0</v>
      </c>
      <c r="P6" s="7">
        <f t="shared" si="0"/>
        <v>0</v>
      </c>
    </row>
    <row r="7" spans="1:16" ht="13.5">
      <c r="A7" s="23"/>
      <c r="B7" s="6"/>
      <c r="C7" s="8"/>
      <c r="D7" s="9">
        <f aca="true" t="shared" si="1" ref="D7:P7">D6/$B$6</f>
        <v>0.4540553454964268</v>
      </c>
      <c r="E7" s="9">
        <f t="shared" si="1"/>
        <v>0.16574861803037574</v>
      </c>
      <c r="F7" s="9">
        <f t="shared" si="1"/>
        <v>0.0007606695007607759</v>
      </c>
      <c r="G7" s="9">
        <f t="shared" si="1"/>
        <v>0.11663708454367297</v>
      </c>
      <c r="H7" s="9">
        <f t="shared" si="1"/>
        <v>0.1020267262663856</v>
      </c>
      <c r="I7" s="9">
        <f t="shared" si="1"/>
        <v>0.09351556299147153</v>
      </c>
      <c r="J7" s="9">
        <f t="shared" si="1"/>
        <v>0.04128818493197052</v>
      </c>
      <c r="K7" s="9">
        <f t="shared" si="1"/>
        <v>0.022514872198238382</v>
      </c>
      <c r="L7" s="9">
        <f t="shared" si="1"/>
        <v>0.002423137858902054</v>
      </c>
      <c r="M7" s="9">
        <f t="shared" si="1"/>
        <v>0.0008049427519654655</v>
      </c>
      <c r="N7" s="10">
        <f t="shared" si="1"/>
        <v>0.0002248554298300623</v>
      </c>
      <c r="O7" s="9">
        <f t="shared" si="1"/>
        <v>0</v>
      </c>
      <c r="P7" s="9">
        <f t="shared" si="1"/>
        <v>0</v>
      </c>
    </row>
    <row r="8" spans="1:16" s="11" customFormat="1" ht="13.5">
      <c r="A8" s="21" t="s">
        <v>29</v>
      </c>
      <c r="B8" s="4">
        <v>20389509.961365446</v>
      </c>
      <c r="C8" s="4"/>
      <c r="D8" s="5">
        <v>9161901.835468164</v>
      </c>
      <c r="E8" s="5">
        <v>3469573.0620722193</v>
      </c>
      <c r="F8" s="5">
        <v>19313.4792336689</v>
      </c>
      <c r="G8" s="5">
        <v>2143923.216955197</v>
      </c>
      <c r="H8" s="5">
        <v>2165597.680276853</v>
      </c>
      <c r="I8" s="5">
        <v>1989089.0395432154</v>
      </c>
      <c r="J8" s="5">
        <v>908475.116242448</v>
      </c>
      <c r="K8" s="5">
        <v>463527.234354504</v>
      </c>
      <c r="L8" s="5">
        <v>47228.32574339447</v>
      </c>
      <c r="M8" s="5">
        <v>16523.940475785188</v>
      </c>
      <c r="N8" s="5">
        <v>4357.031</v>
      </c>
      <c r="O8" s="5">
        <v>0</v>
      </c>
      <c r="P8" s="5">
        <v>0</v>
      </c>
    </row>
    <row r="9" spans="1:16" ht="13.5">
      <c r="A9" s="22"/>
      <c r="B9" s="6">
        <f>B8/1000</f>
        <v>20389.509961365446</v>
      </c>
      <c r="C9" s="12">
        <f>(B9-B6)/B6</f>
        <v>0.010250161438720073</v>
      </c>
      <c r="D9" s="7">
        <f aca="true" t="shared" si="2" ref="D9:P9">D8/1000</f>
        <v>9161.901835468163</v>
      </c>
      <c r="E9" s="7">
        <f t="shared" si="2"/>
        <v>3469.5730620722193</v>
      </c>
      <c r="F9" s="7">
        <f t="shared" si="2"/>
        <v>19.3134792336689</v>
      </c>
      <c r="G9" s="7">
        <f t="shared" si="2"/>
        <v>2143.923216955197</v>
      </c>
      <c r="H9" s="7">
        <f t="shared" si="2"/>
        <v>2165.597680276853</v>
      </c>
      <c r="I9" s="7">
        <f t="shared" si="2"/>
        <v>1989.0890395432154</v>
      </c>
      <c r="J9" s="7">
        <f t="shared" si="2"/>
        <v>908.4751162424479</v>
      </c>
      <c r="K9" s="7">
        <f t="shared" si="2"/>
        <v>463.527234354504</v>
      </c>
      <c r="L9" s="7">
        <f t="shared" si="2"/>
        <v>47.228325743394464</v>
      </c>
      <c r="M9" s="7">
        <f t="shared" si="2"/>
        <v>16.52394047578519</v>
      </c>
      <c r="N9" s="7">
        <f t="shared" si="2"/>
        <v>4.357031</v>
      </c>
      <c r="O9" s="7">
        <f t="shared" si="2"/>
        <v>0</v>
      </c>
      <c r="P9" s="7">
        <f t="shared" si="2"/>
        <v>0</v>
      </c>
    </row>
    <row r="10" spans="1:16" ht="13.5">
      <c r="A10" s="23"/>
      <c r="B10" s="6"/>
      <c r="C10" s="12"/>
      <c r="D10" s="9">
        <f aca="true" t="shared" si="3" ref="D10:P10">D9/$B$9</f>
        <v>0.44934389560260957</v>
      </c>
      <c r="E10" s="9">
        <f t="shared" si="3"/>
        <v>0.17016461252116669</v>
      </c>
      <c r="F10" s="9">
        <f t="shared" si="3"/>
        <v>0.0009472262585155095</v>
      </c>
      <c r="G10" s="9">
        <f t="shared" si="3"/>
        <v>0.10514834446818763</v>
      </c>
      <c r="H10" s="9">
        <f t="shared" si="3"/>
        <v>0.10621136478416018</v>
      </c>
      <c r="I10" s="9">
        <f t="shared" si="3"/>
        <v>0.09755452893729134</v>
      </c>
      <c r="J10" s="9">
        <f t="shared" si="3"/>
        <v>0.04455600541473774</v>
      </c>
      <c r="K10" s="9">
        <f t="shared" si="3"/>
        <v>0.022733613276278195</v>
      </c>
      <c r="L10" s="9">
        <f t="shared" si="3"/>
        <v>0.002316305091828292</v>
      </c>
      <c r="M10" s="9">
        <f t="shared" si="3"/>
        <v>0.0008104138111752154</v>
      </c>
      <c r="N10" s="10">
        <f t="shared" si="3"/>
        <v>0.0002136898340497546</v>
      </c>
      <c r="O10" s="9">
        <f t="shared" si="3"/>
        <v>0</v>
      </c>
      <c r="P10" s="9">
        <f t="shared" si="3"/>
        <v>0</v>
      </c>
    </row>
    <row r="11" spans="1:16" s="13" customFormat="1" ht="13.5">
      <c r="A11" s="21" t="s">
        <v>12</v>
      </c>
      <c r="B11" s="4">
        <v>20875661.528442424</v>
      </c>
      <c r="C11" s="4"/>
      <c r="D11" s="5">
        <v>9817229.62018117</v>
      </c>
      <c r="E11" s="5">
        <v>3361990.7195523526</v>
      </c>
      <c r="F11" s="5">
        <v>13119.660003692055</v>
      </c>
      <c r="G11" s="5">
        <v>2090179.7656469552</v>
      </c>
      <c r="H11" s="5">
        <v>2220903.532512734</v>
      </c>
      <c r="I11" s="5">
        <v>2077441.23918376</v>
      </c>
      <c r="J11" s="5">
        <v>768086.9783687397</v>
      </c>
      <c r="K11" s="5">
        <v>460878.5481362678</v>
      </c>
      <c r="L11" s="5">
        <v>45083.7585</v>
      </c>
      <c r="M11" s="5">
        <v>16626.87585675298</v>
      </c>
      <c r="N11" s="5">
        <v>4120.8305</v>
      </c>
      <c r="O11" s="5">
        <v>0</v>
      </c>
      <c r="P11" s="5">
        <v>0</v>
      </c>
    </row>
    <row r="12" spans="1:16" ht="13.5">
      <c r="A12" s="22"/>
      <c r="B12" s="6">
        <f>B11/1000</f>
        <v>20875.661528442422</v>
      </c>
      <c r="C12" s="12">
        <f>(B12-B9)/B9</f>
        <v>0.023843219773214214</v>
      </c>
      <c r="D12" s="7">
        <f>D11/1000</f>
        <v>9817.22962018117</v>
      </c>
      <c r="E12" s="7">
        <f aca="true" t="shared" si="4" ref="E12:P12">E11/1000</f>
        <v>3361.9907195523524</v>
      </c>
      <c r="F12" s="7">
        <f t="shared" si="4"/>
        <v>13.119660003692056</v>
      </c>
      <c r="G12" s="7">
        <f t="shared" si="4"/>
        <v>2090.1797656469553</v>
      </c>
      <c r="H12" s="7">
        <f t="shared" si="4"/>
        <v>2220.9035325127343</v>
      </c>
      <c r="I12" s="7">
        <f t="shared" si="4"/>
        <v>2077.44123918376</v>
      </c>
      <c r="J12" s="7">
        <f t="shared" si="4"/>
        <v>768.0869783687397</v>
      </c>
      <c r="K12" s="7">
        <f t="shared" si="4"/>
        <v>460.8785481362678</v>
      </c>
      <c r="L12" s="7">
        <f t="shared" si="4"/>
        <v>45.0837585</v>
      </c>
      <c r="M12" s="7">
        <f t="shared" si="4"/>
        <v>16.62687585675298</v>
      </c>
      <c r="N12" s="7">
        <f t="shared" si="4"/>
        <v>4.1208305</v>
      </c>
      <c r="O12" s="7">
        <f t="shared" si="4"/>
        <v>0</v>
      </c>
      <c r="P12" s="7">
        <f t="shared" si="4"/>
        <v>0</v>
      </c>
    </row>
    <row r="13" spans="1:16" ht="13.5">
      <c r="A13" s="23"/>
      <c r="B13" s="6"/>
      <c r="C13" s="12"/>
      <c r="D13" s="9">
        <f aca="true" t="shared" si="5" ref="D13:P13">D12/$B$12</f>
        <v>0.47027154597259146</v>
      </c>
      <c r="E13" s="9">
        <f t="shared" si="5"/>
        <v>0.1610483440235773</v>
      </c>
      <c r="F13" s="9">
        <f>F12/$B$9</f>
        <v>0.0006434514624702368</v>
      </c>
      <c r="G13" s="9">
        <f t="shared" si="5"/>
        <v>0.10012519904095743</v>
      </c>
      <c r="H13" s="9">
        <f t="shared" si="5"/>
        <v>0.10638721697450518</v>
      </c>
      <c r="I13" s="9">
        <f t="shared" si="5"/>
        <v>0.09951498956587855</v>
      </c>
      <c r="J13" s="9">
        <f t="shared" si="5"/>
        <v>0.0367934198071877</v>
      </c>
      <c r="K13" s="9">
        <f t="shared" si="5"/>
        <v>0.022077314652200863</v>
      </c>
      <c r="L13" s="9">
        <f t="shared" si="5"/>
        <v>0.002159632567263788</v>
      </c>
      <c r="M13" s="9">
        <f t="shared" si="5"/>
        <v>0.0007964718068502593</v>
      </c>
      <c r="N13" s="10">
        <f t="shared" si="5"/>
        <v>0.00019739879832720512</v>
      </c>
      <c r="O13" s="9">
        <f t="shared" si="5"/>
        <v>0</v>
      </c>
      <c r="P13" s="9">
        <f t="shared" si="5"/>
        <v>0</v>
      </c>
    </row>
    <row r="14" spans="1:16" s="13" customFormat="1" ht="13.5">
      <c r="A14" s="21" t="s">
        <v>13</v>
      </c>
      <c r="B14" s="4">
        <v>21179041.12549302</v>
      </c>
      <c r="C14" s="4"/>
      <c r="D14" s="5">
        <v>9847821.791730702</v>
      </c>
      <c r="E14" s="5">
        <v>3378733.8906988283</v>
      </c>
      <c r="F14" s="5">
        <v>12625.117187991991</v>
      </c>
      <c r="G14" s="5">
        <v>1917935.3455672045</v>
      </c>
      <c r="H14" s="5">
        <v>2284245.2235883605</v>
      </c>
      <c r="I14" s="5">
        <v>2324895.9083863306</v>
      </c>
      <c r="J14" s="5">
        <v>891599.527244131</v>
      </c>
      <c r="K14" s="5">
        <v>456709.99359840294</v>
      </c>
      <c r="L14" s="5">
        <v>43995.385500000004</v>
      </c>
      <c r="M14" s="5">
        <v>16580.19531699945</v>
      </c>
      <c r="N14" s="5">
        <v>3890.9770000000003</v>
      </c>
      <c r="O14" s="5">
        <v>0</v>
      </c>
      <c r="P14" s="5">
        <v>7.76967406960349</v>
      </c>
    </row>
    <row r="15" spans="1:16" ht="13.5">
      <c r="A15" s="22"/>
      <c r="B15" s="6">
        <f>B14/1000</f>
        <v>21179.04112549302</v>
      </c>
      <c r="C15" s="12">
        <f>(B15-B12)/B12</f>
        <v>0.014532693808876484</v>
      </c>
      <c r="D15" s="7">
        <f>D14/1000</f>
        <v>9847.821791730701</v>
      </c>
      <c r="E15" s="7">
        <f aca="true" t="shared" si="6" ref="E15:P15">E14/1000</f>
        <v>3378.7338906988284</v>
      </c>
      <c r="F15" s="7">
        <f t="shared" si="6"/>
        <v>12.625117187991991</v>
      </c>
      <c r="G15" s="7">
        <f t="shared" si="6"/>
        <v>1917.9353455672044</v>
      </c>
      <c r="H15" s="7">
        <f t="shared" si="6"/>
        <v>2284.2452235883607</v>
      </c>
      <c r="I15" s="7">
        <f t="shared" si="6"/>
        <v>2324.8959083863306</v>
      </c>
      <c r="J15" s="7">
        <f t="shared" si="6"/>
        <v>891.599527244131</v>
      </c>
      <c r="K15" s="7">
        <f t="shared" si="6"/>
        <v>456.70999359840295</v>
      </c>
      <c r="L15" s="7">
        <f t="shared" si="6"/>
        <v>43.995385500000005</v>
      </c>
      <c r="M15" s="7">
        <f t="shared" si="6"/>
        <v>16.580195316999447</v>
      </c>
      <c r="N15" s="7">
        <f t="shared" si="6"/>
        <v>3.8909770000000004</v>
      </c>
      <c r="O15" s="7">
        <f t="shared" si="6"/>
        <v>0</v>
      </c>
      <c r="P15" s="14">
        <f t="shared" si="6"/>
        <v>0.00776967406960349</v>
      </c>
    </row>
    <row r="16" spans="1:16" ht="13.5">
      <c r="A16" s="23"/>
      <c r="B16" s="6"/>
      <c r="C16" s="12"/>
      <c r="D16" s="9">
        <f aca="true" t="shared" si="7" ref="D16:P16">D15/$B$15</f>
        <v>0.46497958681788326</v>
      </c>
      <c r="E16" s="9">
        <f t="shared" si="7"/>
        <v>0.1595319575932962</v>
      </c>
      <c r="F16" s="9">
        <f>F15/$B$9</f>
        <v>0.0006191966953553263</v>
      </c>
      <c r="G16" s="9">
        <f t="shared" si="7"/>
        <v>0.0905581765577953</v>
      </c>
      <c r="H16" s="9">
        <f t="shared" si="7"/>
        <v>0.10785404353546656</v>
      </c>
      <c r="I16" s="9">
        <f t="shared" si="7"/>
        <v>0.10977342621937093</v>
      </c>
      <c r="J16" s="9">
        <f t="shared" si="7"/>
        <v>0.04209820085626637</v>
      </c>
      <c r="K16" s="9">
        <f t="shared" si="7"/>
        <v>0.021564243201202593</v>
      </c>
      <c r="L16" s="9">
        <f t="shared" si="7"/>
        <v>0.0020773077137587292</v>
      </c>
      <c r="M16" s="9">
        <f t="shared" si="7"/>
        <v>0.0007828586392913708</v>
      </c>
      <c r="N16" s="10">
        <f t="shared" si="7"/>
        <v>0.00018371827963998175</v>
      </c>
      <c r="O16" s="9">
        <f t="shared" si="7"/>
        <v>0</v>
      </c>
      <c r="P16" s="15">
        <f t="shared" si="7"/>
        <v>3.6685674405963566E-07</v>
      </c>
    </row>
    <row r="17" spans="1:16" s="13" customFormat="1" ht="13.5">
      <c r="A17" s="21" t="s">
        <v>14</v>
      </c>
      <c r="B17" s="4">
        <v>22258320.859593388</v>
      </c>
      <c r="C17" s="4"/>
      <c r="D17" s="5">
        <v>10517449.906196361</v>
      </c>
      <c r="E17" s="5">
        <v>3605998.912574377</v>
      </c>
      <c r="F17" s="5">
        <v>12582.11623969278</v>
      </c>
      <c r="G17" s="5">
        <v>2052484.9748845636</v>
      </c>
      <c r="H17" s="5">
        <v>2410993.0017107623</v>
      </c>
      <c r="I17" s="5">
        <v>2500335.9665654097</v>
      </c>
      <c r="J17" s="5">
        <v>624937.765299947</v>
      </c>
      <c r="K17" s="5">
        <v>467427.9017681662</v>
      </c>
      <c r="L17" s="5">
        <v>43200.036</v>
      </c>
      <c r="M17" s="5">
        <v>19175.85070968663</v>
      </c>
      <c r="N17" s="5">
        <v>3722.7680000000005</v>
      </c>
      <c r="O17" s="5">
        <v>0</v>
      </c>
      <c r="P17" s="5">
        <v>11.65964442167925</v>
      </c>
    </row>
    <row r="18" spans="1:16" ht="13.5">
      <c r="A18" s="22"/>
      <c r="B18" s="6">
        <f>B17/1000</f>
        <v>22258.320859593387</v>
      </c>
      <c r="C18" s="12">
        <f>(B18-B15)/B15</f>
        <v>0.05095980161260694</v>
      </c>
      <c r="D18" s="7">
        <f>D17/1000</f>
        <v>10517.449906196362</v>
      </c>
      <c r="E18" s="7">
        <f aca="true" t="shared" si="8" ref="E18:P18">E17/1000</f>
        <v>3605.998912574377</v>
      </c>
      <c r="F18" s="7">
        <f t="shared" si="8"/>
        <v>12.582116239692779</v>
      </c>
      <c r="G18" s="7">
        <f t="shared" si="8"/>
        <v>2052.4849748845636</v>
      </c>
      <c r="H18" s="7">
        <f t="shared" si="8"/>
        <v>2410.993001710762</v>
      </c>
      <c r="I18" s="7">
        <f t="shared" si="8"/>
        <v>2500.3359665654098</v>
      </c>
      <c r="J18" s="7">
        <f t="shared" si="8"/>
        <v>624.937765299947</v>
      </c>
      <c r="K18" s="7">
        <f t="shared" si="8"/>
        <v>467.42790176816624</v>
      </c>
      <c r="L18" s="7">
        <f t="shared" si="8"/>
        <v>43.200036</v>
      </c>
      <c r="M18" s="7">
        <f t="shared" si="8"/>
        <v>19.17585070968663</v>
      </c>
      <c r="N18" s="7">
        <f t="shared" si="8"/>
        <v>3.7227680000000003</v>
      </c>
      <c r="O18" s="7">
        <f t="shared" si="8"/>
        <v>0</v>
      </c>
      <c r="P18" s="14">
        <f t="shared" si="8"/>
        <v>0.011659644421679249</v>
      </c>
    </row>
    <row r="19" spans="1:16" ht="13.5">
      <c r="A19" s="23"/>
      <c r="B19" s="6"/>
      <c r="C19" s="12"/>
      <c r="D19" s="9">
        <f aca="true" t="shared" si="9" ref="D19:P19">D18/$B$18</f>
        <v>0.4725176697982281</v>
      </c>
      <c r="E19" s="9">
        <f t="shared" si="9"/>
        <v>0.16200678098411828</v>
      </c>
      <c r="F19" s="9">
        <f>F18/$B$9</f>
        <v>0.0006170877212612607</v>
      </c>
      <c r="G19" s="9">
        <f t="shared" si="9"/>
        <v>0.09221203107960131</v>
      </c>
      <c r="H19" s="9">
        <f t="shared" si="9"/>
        <v>0.10831872794535706</v>
      </c>
      <c r="I19" s="9">
        <f t="shared" si="9"/>
        <v>0.11233264100817197</v>
      </c>
      <c r="J19" s="9">
        <f t="shared" si="9"/>
        <v>0.02807659073845175</v>
      </c>
      <c r="K19" s="9">
        <f t="shared" si="9"/>
        <v>0.02100014213635993</v>
      </c>
      <c r="L19" s="9">
        <f t="shared" si="9"/>
        <v>0.0019408488300850727</v>
      </c>
      <c r="M19" s="9">
        <f t="shared" si="9"/>
        <v>0.0008615138055852851</v>
      </c>
      <c r="N19" s="10">
        <f t="shared" si="9"/>
        <v>0.0001672528679716412</v>
      </c>
      <c r="O19" s="9">
        <f t="shared" si="9"/>
        <v>0</v>
      </c>
      <c r="P19" s="16">
        <f t="shared" si="9"/>
        <v>5.238330642831898E-07</v>
      </c>
    </row>
    <row r="20" spans="1:16" s="13" customFormat="1" ht="13.5">
      <c r="A20" s="21" t="s">
        <v>15</v>
      </c>
      <c r="B20" s="4">
        <v>22685097.342156857</v>
      </c>
      <c r="C20" s="4"/>
      <c r="D20" s="5">
        <v>10204290.145611446</v>
      </c>
      <c r="E20" s="5">
        <v>3732253.852420305</v>
      </c>
      <c r="F20" s="5">
        <v>18015.62491775244</v>
      </c>
      <c r="G20" s="5">
        <v>2225291.738962061</v>
      </c>
      <c r="H20" s="5">
        <v>2479452.8342797286</v>
      </c>
      <c r="I20" s="5">
        <v>2700256.8303167666</v>
      </c>
      <c r="J20" s="5">
        <v>761328.9300466456</v>
      </c>
      <c r="K20" s="5">
        <v>489447.47539313976</v>
      </c>
      <c r="L20" s="5">
        <v>42113.86026036718</v>
      </c>
      <c r="M20" s="5">
        <v>29415.642378362616</v>
      </c>
      <c r="N20" s="5">
        <v>3218.8650000000002</v>
      </c>
      <c r="O20" s="5">
        <v>0</v>
      </c>
      <c r="P20" s="5">
        <v>11.542570283281757</v>
      </c>
    </row>
    <row r="21" spans="1:16" ht="13.5">
      <c r="A21" s="22"/>
      <c r="B21" s="6">
        <f>B20/1000</f>
        <v>22685.097342156856</v>
      </c>
      <c r="C21" s="12">
        <f>(B21-B18)/B18</f>
        <v>0.01917379506098403</v>
      </c>
      <c r="D21" s="7">
        <f>D20/1000</f>
        <v>10204.290145611447</v>
      </c>
      <c r="E21" s="7">
        <f aca="true" t="shared" si="10" ref="E21:P21">E20/1000</f>
        <v>3732.253852420305</v>
      </c>
      <c r="F21" s="7">
        <f t="shared" si="10"/>
        <v>18.01562491775244</v>
      </c>
      <c r="G21" s="7">
        <f t="shared" si="10"/>
        <v>2225.2917389620607</v>
      </c>
      <c r="H21" s="7">
        <f t="shared" si="10"/>
        <v>2479.4528342797284</v>
      </c>
      <c r="I21" s="7">
        <f t="shared" si="10"/>
        <v>2700.256830316767</v>
      </c>
      <c r="J21" s="7">
        <f t="shared" si="10"/>
        <v>761.3289300466456</v>
      </c>
      <c r="K21" s="7">
        <f t="shared" si="10"/>
        <v>489.44747539313977</v>
      </c>
      <c r="L21" s="7">
        <f t="shared" si="10"/>
        <v>42.11386026036718</v>
      </c>
      <c r="M21" s="7">
        <f t="shared" si="10"/>
        <v>29.415642378362616</v>
      </c>
      <c r="N21" s="7">
        <f t="shared" si="10"/>
        <v>3.218865</v>
      </c>
      <c r="O21" s="7">
        <f t="shared" si="10"/>
        <v>0</v>
      </c>
      <c r="P21" s="14">
        <f t="shared" si="10"/>
        <v>0.011542570283281756</v>
      </c>
    </row>
    <row r="22" spans="1:16" ht="13.5">
      <c r="A22" s="23"/>
      <c r="B22" s="6"/>
      <c r="C22" s="12"/>
      <c r="D22" s="9">
        <f aca="true" t="shared" si="11" ref="D22:P22">D21/$B$21</f>
        <v>0.4498235115195341</v>
      </c>
      <c r="E22" s="9">
        <f t="shared" si="11"/>
        <v>0.16452448037260436</v>
      </c>
      <c r="F22" s="9">
        <f>F21/$B$9</f>
        <v>0.0008835732173989909</v>
      </c>
      <c r="G22" s="9">
        <f t="shared" si="11"/>
        <v>0.09809487283207241</v>
      </c>
      <c r="H22" s="9">
        <f t="shared" si="11"/>
        <v>0.10929875225494566</v>
      </c>
      <c r="I22" s="9">
        <f t="shared" si="11"/>
        <v>0.11903219058702225</v>
      </c>
      <c r="J22" s="9">
        <f t="shared" si="11"/>
        <v>0.03356075217856041</v>
      </c>
      <c r="K22" s="9">
        <f t="shared" si="11"/>
        <v>0.021575727360163225</v>
      </c>
      <c r="L22" s="9">
        <f t="shared" si="11"/>
        <v>0.0018564549062835573</v>
      </c>
      <c r="M22" s="9">
        <f t="shared" si="11"/>
        <v>0.0012966945627206127</v>
      </c>
      <c r="N22" s="10">
        <f t="shared" si="11"/>
        <v>0.0001418933739384147</v>
      </c>
      <c r="O22" s="9">
        <f t="shared" si="11"/>
        <v>0</v>
      </c>
      <c r="P22" s="16">
        <f t="shared" si="11"/>
        <v>5.088173133747863E-07</v>
      </c>
    </row>
    <row r="23" spans="1:16" s="13" customFormat="1" ht="13.5">
      <c r="A23" s="21" t="s">
        <v>16</v>
      </c>
      <c r="B23" s="4">
        <v>22993900.92450554</v>
      </c>
      <c r="C23" s="4"/>
      <c r="D23" s="5">
        <v>10134885.849083196</v>
      </c>
      <c r="E23" s="5">
        <v>3789491.6087965732</v>
      </c>
      <c r="F23" s="5">
        <v>24111.412295245445</v>
      </c>
      <c r="G23" s="5">
        <v>2314365.2179644234</v>
      </c>
      <c r="H23" s="5">
        <v>2628720.2242331295</v>
      </c>
      <c r="I23" s="5">
        <v>2781720.6855036803</v>
      </c>
      <c r="J23" s="5">
        <v>741166.5681410658</v>
      </c>
      <c r="K23" s="5">
        <v>502708.89938037127</v>
      </c>
      <c r="L23" s="5">
        <v>40109.0509486312</v>
      </c>
      <c r="M23" s="5">
        <v>33810.93698835588</v>
      </c>
      <c r="N23" s="5">
        <v>2795.817</v>
      </c>
      <c r="O23" s="5">
        <v>0</v>
      </c>
      <c r="P23" s="5">
        <v>14.65417086777016</v>
      </c>
    </row>
    <row r="24" spans="1:16" ht="13.5">
      <c r="A24" s="22"/>
      <c r="B24" s="6">
        <f>B23/1000</f>
        <v>22993.90092450554</v>
      </c>
      <c r="C24" s="12">
        <f>(B24-B21)/B21</f>
        <v>0.013612618790699096</v>
      </c>
      <c r="D24" s="7">
        <f>D23/1000</f>
        <v>10134.885849083197</v>
      </c>
      <c r="E24" s="7">
        <f aca="true" t="shared" si="12" ref="E24:P24">E23/1000</f>
        <v>3789.491608796573</v>
      </c>
      <c r="F24" s="7">
        <f t="shared" si="12"/>
        <v>24.111412295245444</v>
      </c>
      <c r="G24" s="7">
        <f t="shared" si="12"/>
        <v>2314.365217964423</v>
      </c>
      <c r="H24" s="7">
        <f t="shared" si="12"/>
        <v>2628.7202242331296</v>
      </c>
      <c r="I24" s="7">
        <f t="shared" si="12"/>
        <v>2781.72068550368</v>
      </c>
      <c r="J24" s="7">
        <f t="shared" si="12"/>
        <v>741.1665681410658</v>
      </c>
      <c r="K24" s="7">
        <f t="shared" si="12"/>
        <v>502.7088993803713</v>
      </c>
      <c r="L24" s="7">
        <f t="shared" si="12"/>
        <v>40.1090509486312</v>
      </c>
      <c r="M24" s="7">
        <f t="shared" si="12"/>
        <v>33.810936988355884</v>
      </c>
      <c r="N24" s="7">
        <f t="shared" si="12"/>
        <v>2.795817</v>
      </c>
      <c r="O24" s="7">
        <f t="shared" si="12"/>
        <v>0</v>
      </c>
      <c r="P24" s="14">
        <f t="shared" si="12"/>
        <v>0.01465417086777016</v>
      </c>
    </row>
    <row r="25" spans="1:16" ht="13.5">
      <c r="A25" s="23"/>
      <c r="B25" s="6"/>
      <c r="C25" s="12"/>
      <c r="D25" s="9">
        <f aca="true" t="shared" si="13" ref="D25:P25">D24/$B$24</f>
        <v>0.44076409141530376</v>
      </c>
      <c r="E25" s="9">
        <f t="shared" si="13"/>
        <v>0.16480420704770268</v>
      </c>
      <c r="F25" s="9">
        <f>F24/$B$9</f>
        <v>0.0011825400581442296</v>
      </c>
      <c r="G25" s="9">
        <f t="shared" si="13"/>
        <v>0.10065126511430297</v>
      </c>
      <c r="H25" s="9">
        <f t="shared" si="13"/>
        <v>0.11432249938206854</v>
      </c>
      <c r="I25" s="9">
        <f t="shared" si="13"/>
        <v>0.12097645782839253</v>
      </c>
      <c r="J25" s="9">
        <f t="shared" si="13"/>
        <v>0.03223318090194841</v>
      </c>
      <c r="K25" s="9">
        <f t="shared" si="13"/>
        <v>0.021862706159815358</v>
      </c>
      <c r="L25" s="9">
        <f t="shared" si="13"/>
        <v>0.0017443343380628968</v>
      </c>
      <c r="M25" s="9">
        <f t="shared" si="13"/>
        <v>0.0014704306633035106</v>
      </c>
      <c r="N25" s="10">
        <f t="shared" si="13"/>
        <v>0.0001215895036331301</v>
      </c>
      <c r="O25" s="9">
        <f t="shared" si="13"/>
        <v>0</v>
      </c>
      <c r="P25" s="16">
        <f t="shared" si="13"/>
        <v>6.373068630626573E-07</v>
      </c>
    </row>
    <row r="26" spans="1:16" s="13" customFormat="1" ht="13.5">
      <c r="A26" s="21" t="s">
        <v>17</v>
      </c>
      <c r="B26" s="4">
        <v>23331691.797214698</v>
      </c>
      <c r="C26" s="4"/>
      <c r="D26" s="5">
        <v>10269335.383086236</v>
      </c>
      <c r="E26" s="5">
        <v>3883705.675910395</v>
      </c>
      <c r="F26" s="5">
        <v>49808.60761602215</v>
      </c>
      <c r="G26" s="5">
        <v>2061898.3967156769</v>
      </c>
      <c r="H26" s="5">
        <v>2735817.0430063354</v>
      </c>
      <c r="I26" s="5">
        <v>2909710.141486575</v>
      </c>
      <c r="J26" s="5">
        <v>818634.6573546631</v>
      </c>
      <c r="K26" s="5">
        <v>525992.3571745716</v>
      </c>
      <c r="L26" s="5">
        <v>40118.57685863434</v>
      </c>
      <c r="M26" s="5">
        <v>34237.79576292299</v>
      </c>
      <c r="N26" s="5">
        <v>2419.6974999999998</v>
      </c>
      <c r="O26" s="5">
        <v>0</v>
      </c>
      <c r="P26" s="5">
        <v>13.464742666059212</v>
      </c>
    </row>
    <row r="27" spans="1:16" ht="13.5">
      <c r="A27" s="22"/>
      <c r="B27" s="6">
        <f>B26/1000</f>
        <v>23331.6917972147</v>
      </c>
      <c r="C27" s="12">
        <f>(B27-B24)/B24</f>
        <v>0.014690455256731247</v>
      </c>
      <c r="D27" s="7">
        <f>D26/1000</f>
        <v>10269.335383086236</v>
      </c>
      <c r="E27" s="7">
        <f aca="true" t="shared" si="14" ref="E27:P27">E26/1000</f>
        <v>3883.7056759103953</v>
      </c>
      <c r="F27" s="7">
        <f t="shared" si="14"/>
        <v>49.80860761602215</v>
      </c>
      <c r="G27" s="7">
        <f t="shared" si="14"/>
        <v>2061.898396715677</v>
      </c>
      <c r="H27" s="7">
        <f t="shared" si="14"/>
        <v>2735.8170430063356</v>
      </c>
      <c r="I27" s="7">
        <f t="shared" si="14"/>
        <v>2909.7101414865747</v>
      </c>
      <c r="J27" s="7">
        <f t="shared" si="14"/>
        <v>818.6346573546631</v>
      </c>
      <c r="K27" s="7">
        <f t="shared" si="14"/>
        <v>525.9923571745716</v>
      </c>
      <c r="L27" s="7">
        <f t="shared" si="14"/>
        <v>40.11857685863434</v>
      </c>
      <c r="M27" s="7">
        <f t="shared" si="14"/>
        <v>34.23779576292299</v>
      </c>
      <c r="N27" s="7">
        <f t="shared" si="14"/>
        <v>2.4196975</v>
      </c>
      <c r="O27" s="7">
        <f t="shared" si="14"/>
        <v>0</v>
      </c>
      <c r="P27" s="14">
        <f t="shared" si="14"/>
        <v>0.013464742666059213</v>
      </c>
    </row>
    <row r="28" spans="1:16" ht="13.5">
      <c r="A28" s="23"/>
      <c r="B28" s="6"/>
      <c r="C28" s="12"/>
      <c r="D28" s="9">
        <f aca="true" t="shared" si="15" ref="D28:P28">D27/$B$27</f>
        <v>0.44014533846671905</v>
      </c>
      <c r="E28" s="9">
        <f t="shared" si="15"/>
        <v>0.1664562394216962</v>
      </c>
      <c r="F28" s="9">
        <f>F27/$B$9</f>
        <v>0.0024428545713163657</v>
      </c>
      <c r="G28" s="9">
        <f t="shared" si="15"/>
        <v>0.08837329134280023</v>
      </c>
      <c r="H28" s="9">
        <f t="shared" si="15"/>
        <v>0.11725755109335591</v>
      </c>
      <c r="I28" s="9">
        <f t="shared" si="15"/>
        <v>0.12471063679291064</v>
      </c>
      <c r="J28" s="9">
        <f t="shared" si="15"/>
        <v>0.03508681086951399</v>
      </c>
      <c r="K28" s="9">
        <f t="shared" si="15"/>
        <v>0.022544115606625822</v>
      </c>
      <c r="L28" s="9">
        <f t="shared" si="15"/>
        <v>0.0017194885483368006</v>
      </c>
      <c r="M28" s="9">
        <f t="shared" si="15"/>
        <v>0.0014674373406136905</v>
      </c>
      <c r="N28" s="10">
        <f t="shared" si="15"/>
        <v>0.00010370861749034674</v>
      </c>
      <c r="O28" s="9">
        <f t="shared" si="15"/>
        <v>0</v>
      </c>
      <c r="P28" s="16">
        <f t="shared" si="15"/>
        <v>5.771009999226294E-07</v>
      </c>
    </row>
    <row r="29" spans="1:16" s="13" customFormat="1" ht="13.5">
      <c r="A29" s="21" t="s">
        <v>18</v>
      </c>
      <c r="B29" s="4">
        <v>22722187.648776617</v>
      </c>
      <c r="C29" s="4"/>
      <c r="D29" s="5">
        <v>9756065.352560291</v>
      </c>
      <c r="E29" s="5">
        <v>3685352.8008545404</v>
      </c>
      <c r="F29" s="5">
        <v>24899.04064443906</v>
      </c>
      <c r="G29" s="5">
        <v>2020959.4805149105</v>
      </c>
      <c r="H29" s="5">
        <v>2796714.9733515703</v>
      </c>
      <c r="I29" s="5">
        <v>3010609.888473013</v>
      </c>
      <c r="J29" s="5">
        <v>838052.2280738135</v>
      </c>
      <c r="K29" s="5">
        <v>519846.6200481857</v>
      </c>
      <c r="L29" s="5">
        <v>35346.37750908361</v>
      </c>
      <c r="M29" s="5">
        <v>31987.27448936741</v>
      </c>
      <c r="N29" s="5">
        <v>2294.359</v>
      </c>
      <c r="O29" s="5">
        <v>0</v>
      </c>
      <c r="P29" s="5">
        <v>59.253257400740296</v>
      </c>
    </row>
    <row r="30" spans="1:16" ht="13.5">
      <c r="A30" s="22"/>
      <c r="B30" s="6">
        <f>B29/1000</f>
        <v>22722.187648776617</v>
      </c>
      <c r="C30" s="12">
        <f>(B30-B27)/B27</f>
        <v>-0.02612344418636815</v>
      </c>
      <c r="D30" s="7">
        <f>D29/1000</f>
        <v>9756.06535256029</v>
      </c>
      <c r="E30" s="7">
        <f aca="true" t="shared" si="16" ref="E30:P30">E29/1000</f>
        <v>3685.3528008545404</v>
      </c>
      <c r="F30" s="7">
        <f t="shared" si="16"/>
        <v>24.89904064443906</v>
      </c>
      <c r="G30" s="7">
        <f t="shared" si="16"/>
        <v>2020.9594805149106</v>
      </c>
      <c r="H30" s="7">
        <f t="shared" si="16"/>
        <v>2796.7149733515703</v>
      </c>
      <c r="I30" s="7">
        <f t="shared" si="16"/>
        <v>3010.609888473013</v>
      </c>
      <c r="J30" s="7">
        <f t="shared" si="16"/>
        <v>838.0522280738135</v>
      </c>
      <c r="K30" s="7">
        <f t="shared" si="16"/>
        <v>519.8466200481857</v>
      </c>
      <c r="L30" s="7">
        <f t="shared" si="16"/>
        <v>35.34637750908362</v>
      </c>
      <c r="M30" s="7">
        <f t="shared" si="16"/>
        <v>31.987274489367408</v>
      </c>
      <c r="N30" s="7">
        <f t="shared" si="16"/>
        <v>2.294359</v>
      </c>
      <c r="O30" s="7">
        <f t="shared" si="16"/>
        <v>0</v>
      </c>
      <c r="P30" s="7">
        <f t="shared" si="16"/>
        <v>0.0592532574007403</v>
      </c>
    </row>
    <row r="31" spans="1:16" ht="13.5">
      <c r="A31" s="23"/>
      <c r="B31" s="6"/>
      <c r="C31" s="12"/>
      <c r="D31" s="9">
        <f aca="true" t="shared" si="17" ref="D31:P31">D30/$B$30</f>
        <v>0.4293629426603897</v>
      </c>
      <c r="E31" s="9">
        <f t="shared" si="17"/>
        <v>0.1621918125939323</v>
      </c>
      <c r="F31" s="9">
        <f>F30/$B$9</f>
        <v>0.001221169154708396</v>
      </c>
      <c r="G31" s="9">
        <f t="shared" si="17"/>
        <v>0.08894211735918486</v>
      </c>
      <c r="H31" s="9">
        <f t="shared" si="17"/>
        <v>0.12308299784251399</v>
      </c>
      <c r="I31" s="9">
        <f t="shared" si="17"/>
        <v>0.13249648031293795</v>
      </c>
      <c r="J31" s="9">
        <f t="shared" si="17"/>
        <v>0.03688255026442997</v>
      </c>
      <c r="K31" s="9">
        <f t="shared" si="17"/>
        <v>0.022878370167679466</v>
      </c>
      <c r="L31" s="9">
        <f t="shared" si="17"/>
        <v>0.001555588663179916</v>
      </c>
      <c r="M31" s="9">
        <f t="shared" si="17"/>
        <v>0.0014077550535099832</v>
      </c>
      <c r="N31" s="10">
        <f t="shared" si="17"/>
        <v>0.00010097438835839957</v>
      </c>
      <c r="O31" s="9">
        <f t="shared" si="17"/>
        <v>0</v>
      </c>
      <c r="P31" s="16">
        <f t="shared" si="17"/>
        <v>2.607726787430635E-06</v>
      </c>
    </row>
    <row r="32" spans="1:16" s="13" customFormat="1" ht="13.5">
      <c r="A32" s="21" t="s">
        <v>19</v>
      </c>
      <c r="B32" s="4">
        <v>22879999.221481696</v>
      </c>
      <c r="C32" s="4"/>
      <c r="D32" s="5">
        <v>9532953.560719125</v>
      </c>
      <c r="E32" s="5">
        <v>3863743.7237582975</v>
      </c>
      <c r="F32" s="5">
        <v>59181.033514184506</v>
      </c>
      <c r="G32" s="5">
        <v>2264866.9378881105</v>
      </c>
      <c r="H32" s="5">
        <v>2941572.601548834</v>
      </c>
      <c r="I32" s="5">
        <v>2836370.0214116466</v>
      </c>
      <c r="J32" s="5">
        <v>774149.7236714625</v>
      </c>
      <c r="K32" s="5">
        <v>541151.0469701753</v>
      </c>
      <c r="L32" s="5">
        <v>32122.940484977138</v>
      </c>
      <c r="M32" s="5">
        <v>30909.992885443728</v>
      </c>
      <c r="N32" s="5">
        <v>2632.83</v>
      </c>
      <c r="O32" s="5">
        <v>0</v>
      </c>
      <c r="P32" s="5">
        <v>344.8086294378929</v>
      </c>
    </row>
    <row r="33" spans="1:16" ht="13.5">
      <c r="A33" s="22"/>
      <c r="B33" s="6">
        <f>B32/1000</f>
        <v>22879.999221481696</v>
      </c>
      <c r="C33" s="12">
        <f>(B33-B30)/B30</f>
        <v>0.006945263156189793</v>
      </c>
      <c r="D33" s="7">
        <f>D32/1000</f>
        <v>9532.953560719125</v>
      </c>
      <c r="E33" s="7">
        <f aca="true" t="shared" si="18" ref="E33:P33">E32/1000</f>
        <v>3863.7437237582976</v>
      </c>
      <c r="F33" s="7">
        <f t="shared" si="18"/>
        <v>59.181033514184506</v>
      </c>
      <c r="G33" s="7">
        <f t="shared" si="18"/>
        <v>2264.8669378881104</v>
      </c>
      <c r="H33" s="7">
        <f t="shared" si="18"/>
        <v>2941.572601548834</v>
      </c>
      <c r="I33" s="7">
        <f t="shared" si="18"/>
        <v>2836.3700214116466</v>
      </c>
      <c r="J33" s="7">
        <f t="shared" si="18"/>
        <v>774.1497236714625</v>
      </c>
      <c r="K33" s="7">
        <f t="shared" si="18"/>
        <v>541.1510469701753</v>
      </c>
      <c r="L33" s="7">
        <f t="shared" si="18"/>
        <v>32.122940484977136</v>
      </c>
      <c r="M33" s="7">
        <f t="shared" si="18"/>
        <v>30.909992885443728</v>
      </c>
      <c r="N33" s="7">
        <f t="shared" si="18"/>
        <v>2.63283</v>
      </c>
      <c r="O33" s="7">
        <f t="shared" si="18"/>
        <v>0</v>
      </c>
      <c r="P33" s="7">
        <f t="shared" si="18"/>
        <v>0.34480862943789287</v>
      </c>
    </row>
    <row r="34" spans="1:16" ht="13.5">
      <c r="A34" s="23"/>
      <c r="B34" s="6"/>
      <c r="C34" s="12"/>
      <c r="D34" s="9">
        <f aca="true" t="shared" si="19" ref="D34:P34">D33/$B$33</f>
        <v>0.41665008239024653</v>
      </c>
      <c r="E34" s="9">
        <f t="shared" si="19"/>
        <v>0.16886992374242238</v>
      </c>
      <c r="F34" s="9">
        <f>F33/$B$9</f>
        <v>0.002902523583270133</v>
      </c>
      <c r="G34" s="9">
        <f t="shared" si="19"/>
        <v>0.0989889429612244</v>
      </c>
      <c r="H34" s="9">
        <f t="shared" si="19"/>
        <v>0.12856524045625992</v>
      </c>
      <c r="I34" s="9">
        <f t="shared" si="19"/>
        <v>0.12396722543367136</v>
      </c>
      <c r="J34" s="9">
        <f t="shared" si="19"/>
        <v>0.03383521634671319</v>
      </c>
      <c r="K34" s="9">
        <f t="shared" si="19"/>
        <v>0.023651707403123362</v>
      </c>
      <c r="L34" s="9">
        <f t="shared" si="19"/>
        <v>0.0014039747193180575</v>
      </c>
      <c r="M34" s="9">
        <f t="shared" si="19"/>
        <v>0.001350961273478663</v>
      </c>
      <c r="N34" s="10">
        <f t="shared" si="19"/>
        <v>0.00011507124517417265</v>
      </c>
      <c r="O34" s="9">
        <f t="shared" si="19"/>
        <v>0</v>
      </c>
      <c r="P34" s="17">
        <f t="shared" si="19"/>
        <v>1.5070307743461683E-05</v>
      </c>
    </row>
    <row r="35" spans="1:16" s="13" customFormat="1" ht="13.5">
      <c r="A35" s="21" t="s">
        <v>20</v>
      </c>
      <c r="B35" s="4">
        <v>23622418.13834972</v>
      </c>
      <c r="C35" s="4"/>
      <c r="D35" s="5">
        <v>9761364.68949672</v>
      </c>
      <c r="E35" s="5">
        <v>4210040.15383939</v>
      </c>
      <c r="F35" s="5">
        <v>76218.60569355481</v>
      </c>
      <c r="G35" s="5">
        <v>2246246.2159795226</v>
      </c>
      <c r="H35" s="5">
        <v>3060666.270979185</v>
      </c>
      <c r="I35" s="5">
        <v>2873130.074720238</v>
      </c>
      <c r="J35" s="5">
        <v>778416.6968060952</v>
      </c>
      <c r="K35" s="5">
        <v>549619.5163165176</v>
      </c>
      <c r="L35" s="5">
        <v>33839.155155584675</v>
      </c>
      <c r="M35" s="5">
        <v>29868.301501111036</v>
      </c>
      <c r="N35" s="5">
        <v>2040.246</v>
      </c>
      <c r="O35" s="5">
        <v>0</v>
      </c>
      <c r="P35" s="5">
        <v>968.2118617978081</v>
      </c>
    </row>
    <row r="36" spans="1:16" ht="13.5">
      <c r="A36" s="22"/>
      <c r="B36" s="6">
        <f>B35/1000</f>
        <v>23622.41813834972</v>
      </c>
      <c r="C36" s="12">
        <f>(B36-B33)/B33</f>
        <v>0.03244838033783576</v>
      </c>
      <c r="D36" s="7">
        <f>D35/1000</f>
        <v>9761.36468949672</v>
      </c>
      <c r="E36" s="7">
        <f aca="true" t="shared" si="20" ref="E36:P36">E35/1000</f>
        <v>4210.04015383939</v>
      </c>
      <c r="F36" s="7">
        <f t="shared" si="20"/>
        <v>76.2186056935548</v>
      </c>
      <c r="G36" s="7">
        <f t="shared" si="20"/>
        <v>2246.2462159795227</v>
      </c>
      <c r="H36" s="7">
        <f t="shared" si="20"/>
        <v>3060.666270979185</v>
      </c>
      <c r="I36" s="7">
        <f t="shared" si="20"/>
        <v>2873.1300747202376</v>
      </c>
      <c r="J36" s="7">
        <f t="shared" si="20"/>
        <v>778.4166968060952</v>
      </c>
      <c r="K36" s="7">
        <f t="shared" si="20"/>
        <v>549.6195163165177</v>
      </c>
      <c r="L36" s="7">
        <f t="shared" si="20"/>
        <v>33.83915515558468</v>
      </c>
      <c r="M36" s="7">
        <f t="shared" si="20"/>
        <v>29.868301501111038</v>
      </c>
      <c r="N36" s="7">
        <f t="shared" si="20"/>
        <v>2.0402460000000002</v>
      </c>
      <c r="O36" s="7">
        <f t="shared" si="20"/>
        <v>0</v>
      </c>
      <c r="P36" s="7">
        <f t="shared" si="20"/>
        <v>0.968211861797808</v>
      </c>
    </row>
    <row r="37" spans="1:16" ht="13.5">
      <c r="A37" s="23"/>
      <c r="B37" s="6"/>
      <c r="C37" s="12"/>
      <c r="D37" s="9">
        <f aca="true" t="shared" si="21" ref="D37:P37">D36/$B$36</f>
        <v>0.41322461707041214</v>
      </c>
      <c r="E37" s="9">
        <f t="shared" si="21"/>
        <v>0.17822223487800418</v>
      </c>
      <c r="F37" s="9">
        <f>F36/$B$9</f>
        <v>0.003738128372774811</v>
      </c>
      <c r="G37" s="9">
        <f t="shared" si="21"/>
        <v>0.09508959678996044</v>
      </c>
      <c r="H37" s="9">
        <f t="shared" si="21"/>
        <v>0.1295661711283638</v>
      </c>
      <c r="I37" s="9">
        <f t="shared" si="21"/>
        <v>0.121627263470367</v>
      </c>
      <c r="J37" s="9">
        <f t="shared" si="21"/>
        <v>0.03295245610534587</v>
      </c>
      <c r="K37" s="9">
        <f t="shared" si="21"/>
        <v>0.023266860873326092</v>
      </c>
      <c r="L37" s="9">
        <f t="shared" si="21"/>
        <v>0.0014325017429375122</v>
      </c>
      <c r="M37" s="9">
        <f t="shared" si="21"/>
        <v>0.0012644049108851165</v>
      </c>
      <c r="N37" s="10">
        <f t="shared" si="21"/>
        <v>8.636905790299982E-05</v>
      </c>
      <c r="O37" s="9">
        <f t="shared" si="21"/>
        <v>0</v>
      </c>
      <c r="P37" s="17">
        <f t="shared" si="21"/>
        <v>4.098699193822026E-05</v>
      </c>
    </row>
    <row r="38" spans="1:16" s="13" customFormat="1" ht="13.5">
      <c r="A38" s="21" t="s">
        <v>21</v>
      </c>
      <c r="B38" s="4">
        <v>22875068.91516938</v>
      </c>
      <c r="C38" s="4"/>
      <c r="D38" s="5">
        <v>9177430.898713447</v>
      </c>
      <c r="E38" s="5">
        <v>4328452.151479976</v>
      </c>
      <c r="F38" s="5">
        <v>50696.90131459043</v>
      </c>
      <c r="G38" s="5">
        <v>2057459.829989015</v>
      </c>
      <c r="H38" s="5">
        <v>3075044.3704273417</v>
      </c>
      <c r="I38" s="5">
        <v>2838346.7969983676</v>
      </c>
      <c r="J38" s="5">
        <v>746867.4211363798</v>
      </c>
      <c r="K38" s="5">
        <v>534870.0765187254</v>
      </c>
      <c r="L38" s="5">
        <v>31302.324114187595</v>
      </c>
      <c r="M38" s="5">
        <v>30450.28920647608</v>
      </c>
      <c r="N38" s="5">
        <v>1907.60425739859</v>
      </c>
      <c r="O38" s="5">
        <v>0</v>
      </c>
      <c r="P38" s="5">
        <v>2240.251013475026</v>
      </c>
    </row>
    <row r="39" spans="1:16" ht="13.5">
      <c r="A39" s="22"/>
      <c r="B39" s="6">
        <f>B38/1000</f>
        <v>22875.06891516938</v>
      </c>
      <c r="C39" s="12">
        <f>(B39-B36)/B36</f>
        <v>-0.03163728703824179</v>
      </c>
      <c r="D39" s="7">
        <f>D38/1000</f>
        <v>9177.430898713446</v>
      </c>
      <c r="E39" s="7">
        <f aca="true" t="shared" si="22" ref="E39:P39">E38/1000</f>
        <v>4328.452151479976</v>
      </c>
      <c r="F39" s="7">
        <f t="shared" si="22"/>
        <v>50.696901314590434</v>
      </c>
      <c r="G39" s="7">
        <f t="shared" si="22"/>
        <v>2057.459829989015</v>
      </c>
      <c r="H39" s="7">
        <f t="shared" si="22"/>
        <v>3075.0443704273416</v>
      </c>
      <c r="I39" s="7">
        <f t="shared" si="22"/>
        <v>2838.3467969983676</v>
      </c>
      <c r="J39" s="7">
        <f t="shared" si="22"/>
        <v>746.8674211363798</v>
      </c>
      <c r="K39" s="7">
        <f t="shared" si="22"/>
        <v>534.8700765187253</v>
      </c>
      <c r="L39" s="7">
        <f t="shared" si="22"/>
        <v>31.302324114187595</v>
      </c>
      <c r="M39" s="7">
        <f t="shared" si="22"/>
        <v>30.450289206476082</v>
      </c>
      <c r="N39" s="7">
        <f t="shared" si="22"/>
        <v>1.90760425739859</v>
      </c>
      <c r="O39" s="7">
        <f t="shared" si="22"/>
        <v>0</v>
      </c>
      <c r="P39" s="7">
        <f t="shared" si="22"/>
        <v>2.2402510134750258</v>
      </c>
    </row>
    <row r="40" spans="1:16" ht="13.5">
      <c r="A40" s="23"/>
      <c r="B40" s="6"/>
      <c r="C40" s="12"/>
      <c r="D40" s="9">
        <f aca="true" t="shared" si="23" ref="D40:P40">D39/$B$39</f>
        <v>0.4011979562880146</v>
      </c>
      <c r="E40" s="9">
        <f t="shared" si="23"/>
        <v>0.1892213819128477</v>
      </c>
      <c r="F40" s="9">
        <f>F39/$B$9</f>
        <v>0.0024864207825814446</v>
      </c>
      <c r="G40" s="9">
        <f t="shared" si="23"/>
        <v>0.08994332815428724</v>
      </c>
      <c r="H40" s="9">
        <f t="shared" si="23"/>
        <v>0.13442776421050062</v>
      </c>
      <c r="I40" s="9">
        <f t="shared" si="23"/>
        <v>0.12408036047996976</v>
      </c>
      <c r="J40" s="9">
        <f t="shared" si="23"/>
        <v>0.032649843543907396</v>
      </c>
      <c r="K40" s="9">
        <f t="shared" si="23"/>
        <v>0.023382227983760582</v>
      </c>
      <c r="L40" s="9">
        <f t="shared" si="23"/>
        <v>0.0013684034889805189</v>
      </c>
      <c r="M40" s="9">
        <f t="shared" si="23"/>
        <v>0.0013311561735354278</v>
      </c>
      <c r="N40" s="10">
        <f t="shared" si="23"/>
        <v>8.339228460787635E-05</v>
      </c>
      <c r="O40" s="9">
        <f t="shared" si="23"/>
        <v>0</v>
      </c>
      <c r="P40" s="10">
        <f t="shared" si="23"/>
        <v>9.793417548960585E-05</v>
      </c>
    </row>
    <row r="41" spans="1:16" s="13" customFormat="1" ht="13.5">
      <c r="A41" s="21" t="s">
        <v>30</v>
      </c>
      <c r="B41" s="4">
        <v>22977948.663792007</v>
      </c>
      <c r="C41" s="4"/>
      <c r="D41" s="5">
        <v>9258801.923863873</v>
      </c>
      <c r="E41" s="5">
        <v>4439929.540570742</v>
      </c>
      <c r="F41" s="5">
        <v>70094.1159348693</v>
      </c>
      <c r="G41" s="5">
        <v>2163401.780039869</v>
      </c>
      <c r="H41" s="5">
        <v>3118964.7504287856</v>
      </c>
      <c r="I41" s="5">
        <v>2592545.1489893016</v>
      </c>
      <c r="J41" s="5">
        <v>723728.5199247226</v>
      </c>
      <c r="K41" s="5">
        <v>544444.4357468465</v>
      </c>
      <c r="L41" s="5">
        <v>30992.399347411567</v>
      </c>
      <c r="M41" s="5">
        <v>29642.388364422688</v>
      </c>
      <c r="N41" s="5">
        <v>1759.2200699999999</v>
      </c>
      <c r="O41" s="5">
        <v>0</v>
      </c>
      <c r="P41" s="5">
        <v>3644.44051115804</v>
      </c>
    </row>
    <row r="42" spans="1:16" ht="13.5">
      <c r="A42" s="22"/>
      <c r="B42" s="6">
        <f>B41/1000</f>
        <v>22977.948663792005</v>
      </c>
      <c r="C42" s="12">
        <f>(B42-B39)/B39</f>
        <v>0.004497461800187242</v>
      </c>
      <c r="D42" s="7">
        <f>D41/1000</f>
        <v>9258.801923863874</v>
      </c>
      <c r="E42" s="7">
        <f aca="true" t="shared" si="24" ref="E42:P42">E41/1000</f>
        <v>4439.929540570743</v>
      </c>
      <c r="F42" s="7">
        <f t="shared" si="24"/>
        <v>70.09411593486931</v>
      </c>
      <c r="G42" s="7">
        <f t="shared" si="24"/>
        <v>2163.4017800398688</v>
      </c>
      <c r="H42" s="7">
        <f t="shared" si="24"/>
        <v>3118.9647504287855</v>
      </c>
      <c r="I42" s="7">
        <f t="shared" si="24"/>
        <v>2592.5451489893017</v>
      </c>
      <c r="J42" s="7">
        <f t="shared" si="24"/>
        <v>723.7285199247226</v>
      </c>
      <c r="K42" s="7">
        <f t="shared" si="24"/>
        <v>544.4444357468465</v>
      </c>
      <c r="L42" s="7">
        <f t="shared" si="24"/>
        <v>30.992399347411567</v>
      </c>
      <c r="M42" s="7">
        <f t="shared" si="24"/>
        <v>29.64238836442269</v>
      </c>
      <c r="N42" s="7">
        <f t="shared" si="24"/>
        <v>1.7592200699999998</v>
      </c>
      <c r="O42" s="7">
        <f t="shared" si="24"/>
        <v>0</v>
      </c>
      <c r="P42" s="7">
        <f t="shared" si="24"/>
        <v>3.64444051115804</v>
      </c>
    </row>
    <row r="43" spans="1:16" ht="13.5">
      <c r="A43" s="23"/>
      <c r="B43" s="6"/>
      <c r="C43" s="12"/>
      <c r="D43" s="9">
        <f aca="true" t="shared" si="25" ref="D43:P43">D42/$B$42</f>
        <v>0.4029429284283165</v>
      </c>
      <c r="E43" s="9">
        <f t="shared" si="25"/>
        <v>0.19322567064339632</v>
      </c>
      <c r="F43" s="9">
        <f>F42/$B$9</f>
        <v>0.0034377538286935487</v>
      </c>
      <c r="G43" s="9">
        <f t="shared" si="25"/>
        <v>0.09415121478832858</v>
      </c>
      <c r="H43" s="9">
        <f t="shared" si="25"/>
        <v>0.1357373017089015</v>
      </c>
      <c r="I43" s="9">
        <f t="shared" si="25"/>
        <v>0.11282752811936429</v>
      </c>
      <c r="J43" s="9">
        <f t="shared" si="25"/>
        <v>0.031496654923994734</v>
      </c>
      <c r="K43" s="9">
        <f t="shared" si="25"/>
        <v>0.02369421412298507</v>
      </c>
      <c r="L43" s="9">
        <f t="shared" si="25"/>
        <v>0.0013487887800989174</v>
      </c>
      <c r="M43" s="9">
        <f t="shared" si="25"/>
        <v>0.001290036321263626</v>
      </c>
      <c r="N43" s="10">
        <f t="shared" si="25"/>
        <v>7.656123249905804E-05</v>
      </c>
      <c r="O43" s="9">
        <f t="shared" si="25"/>
        <v>0</v>
      </c>
      <c r="P43" s="10">
        <f t="shared" si="25"/>
        <v>0.00015860599936411404</v>
      </c>
    </row>
    <row r="44" spans="1:16" s="13" customFormat="1" ht="13.5">
      <c r="A44" s="21" t="s">
        <v>31</v>
      </c>
      <c r="B44" s="4">
        <v>23047007.235532418</v>
      </c>
      <c r="C44" s="4"/>
      <c r="D44" s="5">
        <v>9368716.717486793</v>
      </c>
      <c r="E44" s="5">
        <v>4574190.029035204</v>
      </c>
      <c r="F44" s="5">
        <v>73278.31690631078</v>
      </c>
      <c r="G44" s="5">
        <v>2145203.8710589865</v>
      </c>
      <c r="H44" s="5">
        <v>3315052.5563107235</v>
      </c>
      <c r="I44" s="5">
        <v>2107812.1855651415</v>
      </c>
      <c r="J44" s="5">
        <v>830846.2397620645</v>
      </c>
      <c r="K44" s="5">
        <v>565863.7618638948</v>
      </c>
      <c r="L44" s="5">
        <v>26638.90129021212</v>
      </c>
      <c r="M44" s="5">
        <v>30596.374038219663</v>
      </c>
      <c r="N44" s="5">
        <v>1489.1703343600002</v>
      </c>
      <c r="O44" s="5">
        <v>0</v>
      </c>
      <c r="P44" s="5">
        <v>7319.11188050756</v>
      </c>
    </row>
    <row r="45" spans="1:16" ht="13.5">
      <c r="A45" s="22"/>
      <c r="B45" s="6">
        <f>B44/1000</f>
        <v>23047.00723553242</v>
      </c>
      <c r="C45" s="12">
        <f>(B45-B42)/B42</f>
        <v>0.0030054280628293976</v>
      </c>
      <c r="D45" s="7">
        <f>D44/1000</f>
        <v>9368.716717486794</v>
      </c>
      <c r="E45" s="7">
        <f aca="true" t="shared" si="26" ref="E45:P45">E44/1000</f>
        <v>4574.190029035204</v>
      </c>
      <c r="F45" s="7">
        <f t="shared" si="26"/>
        <v>73.27831690631078</v>
      </c>
      <c r="G45" s="7">
        <f t="shared" si="26"/>
        <v>2145.2038710589864</v>
      </c>
      <c r="H45" s="7">
        <f t="shared" si="26"/>
        <v>3315.0525563107235</v>
      </c>
      <c r="I45" s="7">
        <f t="shared" si="26"/>
        <v>2107.8121855651416</v>
      </c>
      <c r="J45" s="7">
        <f t="shared" si="26"/>
        <v>830.8462397620646</v>
      </c>
      <c r="K45" s="7">
        <f t="shared" si="26"/>
        <v>565.8637618638948</v>
      </c>
      <c r="L45" s="7">
        <f t="shared" si="26"/>
        <v>26.63890129021212</v>
      </c>
      <c r="M45" s="7">
        <f t="shared" si="26"/>
        <v>30.59637403821966</v>
      </c>
      <c r="N45" s="7">
        <f t="shared" si="26"/>
        <v>1.4891703343600002</v>
      </c>
      <c r="O45" s="7">
        <f t="shared" si="26"/>
        <v>0</v>
      </c>
      <c r="P45" s="7">
        <f t="shared" si="26"/>
        <v>7.319111880507561</v>
      </c>
    </row>
    <row r="46" spans="1:16" ht="13.5">
      <c r="A46" s="23"/>
      <c r="B46" s="6"/>
      <c r="C46" s="12"/>
      <c r="D46" s="9">
        <f aca="true" t="shared" si="27" ref="D46:P46">D45/$B$45</f>
        <v>0.4065046980608701</v>
      </c>
      <c r="E46" s="9">
        <f t="shared" si="27"/>
        <v>0.19847219130399746</v>
      </c>
      <c r="F46" s="9">
        <f>F45/$B$9</f>
        <v>0.0035939224162405262</v>
      </c>
      <c r="G46" s="9">
        <f t="shared" si="27"/>
        <v>0.09307949831124479</v>
      </c>
      <c r="H46" s="9">
        <f t="shared" si="27"/>
        <v>0.1438387432447101</v>
      </c>
      <c r="I46" s="9">
        <f t="shared" si="27"/>
        <v>0.09145708872410341</v>
      </c>
      <c r="J46" s="9">
        <f t="shared" si="27"/>
        <v>0.036050070678205814</v>
      </c>
      <c r="K46" s="9">
        <f t="shared" si="27"/>
        <v>0.024552591843312384</v>
      </c>
      <c r="L46" s="9">
        <f t="shared" si="27"/>
        <v>0.001155850780015461</v>
      </c>
      <c r="M46" s="9">
        <f t="shared" si="27"/>
        <v>0.00132756386655913</v>
      </c>
      <c r="N46" s="10">
        <f t="shared" si="27"/>
        <v>6.461447766910454E-05</v>
      </c>
      <c r="O46" s="9">
        <f t="shared" si="27"/>
        <v>0</v>
      </c>
      <c r="P46" s="10">
        <f t="shared" si="27"/>
        <v>0.00031757320183522207</v>
      </c>
    </row>
    <row r="47" spans="1:16" s="13" customFormat="1" ht="13.5">
      <c r="A47" s="21" t="s">
        <v>32</v>
      </c>
      <c r="B47" s="4">
        <v>23663523.95570099</v>
      </c>
      <c r="C47" s="4"/>
      <c r="D47" s="5">
        <v>9228807.990243545</v>
      </c>
      <c r="E47" s="5">
        <v>4965060.789766323</v>
      </c>
      <c r="F47" s="5">
        <v>93347.11736578372</v>
      </c>
      <c r="G47" s="5">
        <v>2147642.793818746</v>
      </c>
      <c r="H47" s="5">
        <v>3291900.200511064</v>
      </c>
      <c r="I47" s="5">
        <v>2486202.8502520323</v>
      </c>
      <c r="J47" s="5">
        <v>827986.7762948974</v>
      </c>
      <c r="K47" s="5">
        <v>555875.2270871679</v>
      </c>
      <c r="L47" s="5">
        <v>24252.889184299664</v>
      </c>
      <c r="M47" s="5">
        <v>29696.58870085271</v>
      </c>
      <c r="N47" s="5">
        <v>1220.27542014</v>
      </c>
      <c r="O47" s="5">
        <v>0</v>
      </c>
      <c r="P47" s="5">
        <v>11530.457056135043</v>
      </c>
    </row>
    <row r="48" spans="1:16" ht="13.5">
      <c r="A48" s="22"/>
      <c r="B48" s="6">
        <f>B47/1000</f>
        <v>23663.523955700988</v>
      </c>
      <c r="C48" s="12">
        <f>(B48-B45)/B45</f>
        <v>0.02675040250857658</v>
      </c>
      <c r="D48" s="7">
        <f>D47/1000</f>
        <v>9228.807990243546</v>
      </c>
      <c r="E48" s="7">
        <f aca="true" t="shared" si="28" ref="E48:P48">E47/1000</f>
        <v>4965.060789766323</v>
      </c>
      <c r="F48" s="7">
        <f t="shared" si="28"/>
        <v>93.34711736578372</v>
      </c>
      <c r="G48" s="7">
        <f t="shared" si="28"/>
        <v>2147.642793818746</v>
      </c>
      <c r="H48" s="7">
        <f t="shared" si="28"/>
        <v>3291.9002005110638</v>
      </c>
      <c r="I48" s="7">
        <f t="shared" si="28"/>
        <v>2486.2028502520325</v>
      </c>
      <c r="J48" s="7">
        <f t="shared" si="28"/>
        <v>827.9867762948975</v>
      </c>
      <c r="K48" s="7">
        <f t="shared" si="28"/>
        <v>555.8752270871679</v>
      </c>
      <c r="L48" s="7">
        <f t="shared" si="28"/>
        <v>24.252889184299665</v>
      </c>
      <c r="M48" s="7">
        <f t="shared" si="28"/>
        <v>29.69658870085271</v>
      </c>
      <c r="N48" s="7">
        <f t="shared" si="28"/>
        <v>1.2202754201400001</v>
      </c>
      <c r="O48" s="7">
        <f t="shared" si="28"/>
        <v>0</v>
      </c>
      <c r="P48" s="7">
        <f t="shared" si="28"/>
        <v>11.530457056135043</v>
      </c>
    </row>
    <row r="49" spans="1:16" ht="13.5">
      <c r="A49" s="23"/>
      <c r="B49" s="6"/>
      <c r="C49" s="12"/>
      <c r="D49" s="9">
        <f aca="true" t="shared" si="29" ref="D49:P49">D48/$B$48</f>
        <v>0.3900014219150209</v>
      </c>
      <c r="E49" s="9">
        <f t="shared" si="29"/>
        <v>0.20981916298946449</v>
      </c>
      <c r="F49" s="9">
        <f>F48/$B$9</f>
        <v>0.00457819327402474</v>
      </c>
      <c r="G49" s="9">
        <f t="shared" si="29"/>
        <v>0.09075752190752379</v>
      </c>
      <c r="H49" s="9">
        <f t="shared" si="29"/>
        <v>0.13911284754855724</v>
      </c>
      <c r="I49" s="9">
        <f t="shared" si="29"/>
        <v>0.10506477627365637</v>
      </c>
      <c r="J49" s="9">
        <f t="shared" si="29"/>
        <v>0.034990003088505334</v>
      </c>
      <c r="K49" s="9">
        <f t="shared" si="29"/>
        <v>0.02349080500976048</v>
      </c>
      <c r="L49" s="9">
        <f t="shared" si="29"/>
        <v>0.0010249060634291828</v>
      </c>
      <c r="M49" s="9">
        <f t="shared" si="29"/>
        <v>0.0012549520839096428</v>
      </c>
      <c r="N49" s="10">
        <f t="shared" si="29"/>
        <v>5.1567780962142485E-05</v>
      </c>
      <c r="O49" s="9">
        <f t="shared" si="29"/>
        <v>0</v>
      </c>
      <c r="P49" s="10">
        <f t="shared" si="29"/>
        <v>0.00048726711531724923</v>
      </c>
    </row>
    <row r="50" spans="1:16" s="13" customFormat="1" ht="13.5">
      <c r="A50" s="21" t="s">
        <v>33</v>
      </c>
      <c r="B50" s="4">
        <v>23783973.899072453</v>
      </c>
      <c r="C50" s="4"/>
      <c r="D50" s="5">
        <v>9506203.079687363</v>
      </c>
      <c r="E50" s="5">
        <v>4747650.271550222</v>
      </c>
      <c r="F50" s="5">
        <v>81314.416318455</v>
      </c>
      <c r="G50" s="5">
        <v>2135196.4603311373</v>
      </c>
      <c r="H50" s="5">
        <v>3288496.3305459633</v>
      </c>
      <c r="I50" s="5">
        <v>2676957.744321158</v>
      </c>
      <c r="J50" s="5">
        <v>671712.6292718911</v>
      </c>
      <c r="K50" s="5">
        <v>607745.5271409816</v>
      </c>
      <c r="L50" s="5">
        <v>23785.760375233498</v>
      </c>
      <c r="M50" s="5">
        <v>28334.72075169641</v>
      </c>
      <c r="N50" s="5">
        <v>1168.09266</v>
      </c>
      <c r="O50" s="5">
        <v>0</v>
      </c>
      <c r="P50" s="5">
        <v>15408.866118349939</v>
      </c>
    </row>
    <row r="51" spans="1:16" ht="13.5">
      <c r="A51" s="22"/>
      <c r="B51" s="6">
        <f>B50/1000</f>
        <v>23783.973899072455</v>
      </c>
      <c r="C51" s="12">
        <f>(B51-B48)/B48</f>
        <v>0.005090110145764984</v>
      </c>
      <c r="D51" s="7">
        <f aca="true" t="shared" si="30" ref="D51:P51">D50/1000</f>
        <v>9506.203079687362</v>
      </c>
      <c r="E51" s="7">
        <f t="shared" si="30"/>
        <v>4747.650271550222</v>
      </c>
      <c r="F51" s="7">
        <f t="shared" si="30"/>
        <v>81.314416318455</v>
      </c>
      <c r="G51" s="7">
        <f t="shared" si="30"/>
        <v>2135.196460331137</v>
      </c>
      <c r="H51" s="7">
        <f t="shared" si="30"/>
        <v>3288.4963305459632</v>
      </c>
      <c r="I51" s="7">
        <f t="shared" si="30"/>
        <v>2676.9577443211583</v>
      </c>
      <c r="J51" s="7">
        <f t="shared" si="30"/>
        <v>671.712629271891</v>
      </c>
      <c r="K51" s="7">
        <f t="shared" si="30"/>
        <v>607.7455271409816</v>
      </c>
      <c r="L51" s="7">
        <f t="shared" si="30"/>
        <v>23.785760375233497</v>
      </c>
      <c r="M51" s="7">
        <f t="shared" si="30"/>
        <v>28.334720751696413</v>
      </c>
      <c r="N51" s="7">
        <f t="shared" si="30"/>
        <v>1.1680926600000001</v>
      </c>
      <c r="O51" s="7">
        <f t="shared" si="30"/>
        <v>0</v>
      </c>
      <c r="P51" s="7">
        <f t="shared" si="30"/>
        <v>15.40886611834994</v>
      </c>
    </row>
    <row r="52" spans="1:16" ht="13.5">
      <c r="A52" s="23"/>
      <c r="B52" s="6"/>
      <c r="C52" s="12"/>
      <c r="D52" s="9">
        <f aca="true" t="shared" si="31" ref="D52:P52">D51/$B$51</f>
        <v>0.39968943457586337</v>
      </c>
      <c r="E52" s="9">
        <f t="shared" si="31"/>
        <v>0.19961551806678424</v>
      </c>
      <c r="F52" s="9">
        <f>F51/$B$9</f>
        <v>0.003988051526129446</v>
      </c>
      <c r="G52" s="9">
        <f t="shared" si="31"/>
        <v>0.08977458810675903</v>
      </c>
      <c r="H52" s="9">
        <f t="shared" si="31"/>
        <v>0.13826521776809597</v>
      </c>
      <c r="I52" s="9">
        <f t="shared" si="31"/>
        <v>0.11255300546834002</v>
      </c>
      <c r="J52" s="9">
        <f t="shared" si="31"/>
        <v>0.028242237067796605</v>
      </c>
      <c r="K52" s="9">
        <f t="shared" si="31"/>
        <v>0.025552732681256556</v>
      </c>
      <c r="L52" s="9">
        <f t="shared" si="31"/>
        <v>0.0010000751126018144</v>
      </c>
      <c r="M52" s="9">
        <f t="shared" si="31"/>
        <v>0.0011913366904931489</v>
      </c>
      <c r="N52" s="17">
        <f t="shared" si="31"/>
        <v>4.911259426018603E-05</v>
      </c>
      <c r="O52" s="9">
        <f t="shared" si="31"/>
        <v>0</v>
      </c>
      <c r="P52" s="9">
        <f t="shared" si="31"/>
        <v>0.0006478676012569483</v>
      </c>
    </row>
    <row r="53" spans="1:16" s="13" customFormat="1" ht="13.5">
      <c r="A53" s="21" t="s">
        <v>34</v>
      </c>
      <c r="B53" s="4">
        <v>23772860.480634853</v>
      </c>
      <c r="C53" s="4"/>
      <c r="D53" s="5">
        <v>9111062.744813474</v>
      </c>
      <c r="E53" s="5">
        <v>4806427.292663468</v>
      </c>
      <c r="F53" s="5">
        <v>58711.250732775574</v>
      </c>
      <c r="G53" s="5">
        <v>2070834.2497472938</v>
      </c>
      <c r="H53" s="5">
        <v>3600591.166382597</v>
      </c>
      <c r="I53" s="5">
        <v>2660550.1332959714</v>
      </c>
      <c r="J53" s="5">
        <v>767440.8344473084</v>
      </c>
      <c r="K53" s="5">
        <v>626919.130368541</v>
      </c>
      <c r="L53" s="5">
        <v>22627.51000794899</v>
      </c>
      <c r="M53" s="5">
        <v>27014.02754523227</v>
      </c>
      <c r="N53" s="5">
        <v>1300.90013</v>
      </c>
      <c r="O53" s="5">
        <v>0</v>
      </c>
      <c r="P53" s="5">
        <v>19381.240500246895</v>
      </c>
    </row>
    <row r="54" spans="1:16" ht="13.5">
      <c r="A54" s="22"/>
      <c r="B54" s="6">
        <f>B53/1000</f>
        <v>23772.860480634852</v>
      </c>
      <c r="C54" s="18">
        <f>(B54-B51)/B51</f>
        <v>-0.0004672649946876954</v>
      </c>
      <c r="D54" s="7">
        <f>D53/1000</f>
        <v>9111.062744813475</v>
      </c>
      <c r="E54" s="7">
        <f aca="true" t="shared" si="32" ref="E54:P54">E53/1000</f>
        <v>4806.427292663468</v>
      </c>
      <c r="F54" s="7">
        <f t="shared" si="32"/>
        <v>58.711250732775575</v>
      </c>
      <c r="G54" s="7">
        <f t="shared" si="32"/>
        <v>2070.8342497472936</v>
      </c>
      <c r="H54" s="7">
        <f t="shared" si="32"/>
        <v>3600.591166382597</v>
      </c>
      <c r="I54" s="7">
        <f t="shared" si="32"/>
        <v>2660.5501332959716</v>
      </c>
      <c r="J54" s="7">
        <f t="shared" si="32"/>
        <v>767.4408344473085</v>
      </c>
      <c r="K54" s="7">
        <f t="shared" si="32"/>
        <v>626.919130368541</v>
      </c>
      <c r="L54" s="7">
        <f t="shared" si="32"/>
        <v>22.627510007948988</v>
      </c>
      <c r="M54" s="7">
        <f t="shared" si="32"/>
        <v>27.01402754523227</v>
      </c>
      <c r="N54" s="7">
        <f t="shared" si="32"/>
        <v>1.30090013</v>
      </c>
      <c r="O54" s="7">
        <f t="shared" si="32"/>
        <v>0</v>
      </c>
      <c r="P54" s="7">
        <f t="shared" si="32"/>
        <v>19.381240500246896</v>
      </c>
    </row>
    <row r="55" spans="1:16" ht="13.5">
      <c r="A55" s="23"/>
      <c r="B55" s="6"/>
      <c r="C55" s="12"/>
      <c r="D55" s="9">
        <f>D54/$B$54</f>
        <v>0.3832547939376189</v>
      </c>
      <c r="E55" s="9">
        <f aca="true" t="shared" si="33" ref="E55:L55">E54/$B$54</f>
        <v>0.2021812771155048</v>
      </c>
      <c r="F55" s="9">
        <f>F54/$B$9</f>
        <v>0.002879483167767304</v>
      </c>
      <c r="G55" s="9">
        <f t="shared" si="33"/>
        <v>0.08710917440642768</v>
      </c>
      <c r="H55" s="9">
        <f t="shared" si="33"/>
        <v>0.1514580531575325</v>
      </c>
      <c r="I55" s="9">
        <f t="shared" si="33"/>
        <v>0.1119154396864959</v>
      </c>
      <c r="J55" s="9">
        <f t="shared" si="33"/>
        <v>0.0322822251479774</v>
      </c>
      <c r="K55" s="9">
        <f t="shared" si="33"/>
        <v>0.026371211444210653</v>
      </c>
      <c r="L55" s="9">
        <f t="shared" si="33"/>
        <v>0.0009518210913819624</v>
      </c>
      <c r="M55" s="9">
        <f>M54/$B$54</f>
        <v>0.0011363389595979686</v>
      </c>
      <c r="N55" s="10">
        <f>N54/$B$54</f>
        <v>5.4722069776150876E-05</v>
      </c>
      <c r="O55" s="9">
        <f>O54/$B$54</f>
        <v>0</v>
      </c>
      <c r="P55" s="9">
        <f>P54/$B$54</f>
        <v>0.0008152674986686886</v>
      </c>
    </row>
    <row r="56" spans="1:16" ht="13.5">
      <c r="A56" s="21" t="s">
        <v>35</v>
      </c>
      <c r="B56" s="4">
        <v>23854910.02366867</v>
      </c>
      <c r="C56" s="4"/>
      <c r="D56" s="5">
        <v>9255463.853101773</v>
      </c>
      <c r="E56" s="5">
        <v>5010137.073578576</v>
      </c>
      <c r="F56" s="5">
        <v>64153.16173011265</v>
      </c>
      <c r="G56" s="5">
        <v>1950170.8123489874</v>
      </c>
      <c r="H56" s="5">
        <v>3892392.0692100325</v>
      </c>
      <c r="I56" s="5">
        <v>2317242.199850901</v>
      </c>
      <c r="J56" s="5">
        <v>650022.8430559754</v>
      </c>
      <c r="K56" s="5">
        <v>642693.0394602474</v>
      </c>
      <c r="L56" s="5">
        <v>21409.18575087317</v>
      </c>
      <c r="M56" s="5">
        <v>26733.07105415106</v>
      </c>
      <c r="N56" s="5">
        <v>1445.4792888888892</v>
      </c>
      <c r="O56" s="5">
        <v>0</v>
      </c>
      <c r="P56" s="5">
        <v>23047.235238147456</v>
      </c>
    </row>
    <row r="57" spans="1:16" ht="13.5">
      <c r="A57" s="22"/>
      <c r="B57" s="6">
        <f>B56/1000</f>
        <v>23854.910023668668</v>
      </c>
      <c r="C57" s="12">
        <f>(B57-B54)/B54</f>
        <v>0.0034513954726084727</v>
      </c>
      <c r="D57" s="7">
        <f>D56/1000</f>
        <v>9255.463853101774</v>
      </c>
      <c r="E57" s="7">
        <f aca="true" t="shared" si="34" ref="E57:P57">E56/1000</f>
        <v>5010.137073578576</v>
      </c>
      <c r="F57" s="7">
        <f t="shared" si="34"/>
        <v>64.15316173011266</v>
      </c>
      <c r="G57" s="7">
        <f t="shared" si="34"/>
        <v>1950.1708123489875</v>
      </c>
      <c r="H57" s="7">
        <f t="shared" si="34"/>
        <v>3892.3920692100323</v>
      </c>
      <c r="I57" s="7">
        <f t="shared" si="34"/>
        <v>2317.242199850901</v>
      </c>
      <c r="J57" s="7">
        <f t="shared" si="34"/>
        <v>650.0228430559754</v>
      </c>
      <c r="K57" s="7">
        <f t="shared" si="34"/>
        <v>642.6930394602474</v>
      </c>
      <c r="L57" s="7">
        <f t="shared" si="34"/>
        <v>21.40918575087317</v>
      </c>
      <c r="M57" s="7">
        <f t="shared" si="34"/>
        <v>26.73307105415106</v>
      </c>
      <c r="N57" s="7">
        <f t="shared" si="34"/>
        <v>1.4454792888888892</v>
      </c>
      <c r="O57" s="7">
        <f t="shared" si="34"/>
        <v>0</v>
      </c>
      <c r="P57" s="7">
        <f t="shared" si="34"/>
        <v>23.047235238147454</v>
      </c>
    </row>
    <row r="58" spans="1:16" ht="13.5">
      <c r="A58" s="23"/>
      <c r="B58" s="6"/>
      <c r="C58" s="12"/>
      <c r="D58" s="9">
        <f>D57/$B$54</f>
        <v>0.38932899390215103</v>
      </c>
      <c r="E58" s="9">
        <f aca="true" t="shared" si="35" ref="E58:P58">E57/$B$54</f>
        <v>0.21075028298171297</v>
      </c>
      <c r="F58" s="9">
        <f>F57/$B$9</f>
        <v>0.0031463807542050633</v>
      </c>
      <c r="G58" s="9">
        <f t="shared" si="35"/>
        <v>0.08203349419972318</v>
      </c>
      <c r="H58" s="9">
        <f t="shared" si="35"/>
        <v>0.16373259214559974</v>
      </c>
      <c r="I58" s="9">
        <f t="shared" si="35"/>
        <v>0.09747426910356476</v>
      </c>
      <c r="J58" s="9">
        <f t="shared" si="35"/>
        <v>0.02734306389361423</v>
      </c>
      <c r="K58" s="9">
        <f t="shared" si="35"/>
        <v>0.02703473736295971</v>
      </c>
      <c r="L58" s="9">
        <f t="shared" si="35"/>
        <v>0.0009005725570262313</v>
      </c>
      <c r="M58" s="9">
        <f t="shared" si="35"/>
        <v>0.0011245205883375947</v>
      </c>
      <c r="N58" s="10">
        <f t="shared" si="35"/>
        <v>6.080375939893153E-05</v>
      </c>
      <c r="O58" s="9">
        <f t="shared" si="35"/>
        <v>0</v>
      </c>
      <c r="P58" s="9">
        <f t="shared" si="35"/>
        <v>0.0009694767382714215</v>
      </c>
    </row>
    <row r="59" spans="1:16" ht="13.5">
      <c r="A59" s="21" t="s">
        <v>36</v>
      </c>
      <c r="B59" s="4">
        <v>23217694.47743422</v>
      </c>
      <c r="C59" s="4"/>
      <c r="D59" s="5">
        <v>8929141.628820034</v>
      </c>
      <c r="E59" s="5">
        <v>4932457.418916532</v>
      </c>
      <c r="F59" s="5">
        <v>44471.36200452129</v>
      </c>
      <c r="G59" s="5">
        <v>1846281.2265122635</v>
      </c>
      <c r="H59" s="5">
        <v>3882645.9589710804</v>
      </c>
      <c r="I59" s="5">
        <v>2248233.1571304007</v>
      </c>
      <c r="J59" s="5">
        <v>665850.769286234</v>
      </c>
      <c r="K59" s="5">
        <v>596239.4764052345</v>
      </c>
      <c r="L59" s="5">
        <v>20505.67403244638</v>
      </c>
      <c r="M59" s="5">
        <v>23949.8209396802</v>
      </c>
      <c r="N59" s="5">
        <v>2255.0226244444443</v>
      </c>
      <c r="O59" s="5">
        <v>0</v>
      </c>
      <c r="P59" s="5">
        <v>25662.96179134784</v>
      </c>
    </row>
    <row r="60" spans="1:16" ht="13.5">
      <c r="A60" s="22"/>
      <c r="B60" s="6">
        <f>B59/1000</f>
        <v>23217.694477434223</v>
      </c>
      <c r="C60" s="12">
        <f>(B60-B57)/B57</f>
        <v>-0.02671213371176855</v>
      </c>
      <c r="D60" s="7">
        <f aca="true" t="shared" si="36" ref="D60:P60">D59/1000</f>
        <v>8929.141628820034</v>
      </c>
      <c r="E60" s="7">
        <f t="shared" si="36"/>
        <v>4932.457418916531</v>
      </c>
      <c r="F60" s="7">
        <f t="shared" si="36"/>
        <v>44.47136200452129</v>
      </c>
      <c r="G60" s="7">
        <f t="shared" si="36"/>
        <v>1846.2812265122636</v>
      </c>
      <c r="H60" s="7">
        <f t="shared" si="36"/>
        <v>3882.6459589710803</v>
      </c>
      <c r="I60" s="7">
        <f t="shared" si="36"/>
        <v>2248.2331571304007</v>
      </c>
      <c r="J60" s="7">
        <f t="shared" si="36"/>
        <v>665.850769286234</v>
      </c>
      <c r="K60" s="7">
        <f t="shared" si="36"/>
        <v>596.2394764052345</v>
      </c>
      <c r="L60" s="7">
        <f t="shared" si="36"/>
        <v>20.50567403244638</v>
      </c>
      <c r="M60" s="7">
        <f t="shared" si="36"/>
        <v>23.9498209396802</v>
      </c>
      <c r="N60" s="7">
        <f t="shared" si="36"/>
        <v>2.2550226244444445</v>
      </c>
      <c r="O60" s="7">
        <f t="shared" si="36"/>
        <v>0</v>
      </c>
      <c r="P60" s="7">
        <f t="shared" si="36"/>
        <v>25.66296179134784</v>
      </c>
    </row>
    <row r="61" spans="1:16" ht="13.5">
      <c r="A61" s="23"/>
      <c r="B61" s="6"/>
      <c r="C61" s="12"/>
      <c r="D61" s="9">
        <f>D60/$B$54</f>
        <v>0.3756023233339391</v>
      </c>
      <c r="E61" s="9">
        <f>E60/$B$54</f>
        <v>0.20748270587523385</v>
      </c>
      <c r="F61" s="9">
        <f>F60/$B$9</f>
        <v>0.0021810902806779927</v>
      </c>
      <c r="G61" s="9">
        <f aca="true" t="shared" si="37" ref="G61:P61">G60/$B$54</f>
        <v>0.07766340226563088</v>
      </c>
      <c r="H61" s="9">
        <f t="shared" si="37"/>
        <v>0.1633226242224341</v>
      </c>
      <c r="I61" s="9">
        <f t="shared" si="37"/>
        <v>0.09457141932758956</v>
      </c>
      <c r="J61" s="9">
        <f t="shared" si="37"/>
        <v>0.02800886203108077</v>
      </c>
      <c r="K61" s="9">
        <f t="shared" si="37"/>
        <v>0.025080678738300156</v>
      </c>
      <c r="L61" s="9">
        <f t="shared" si="37"/>
        <v>0.000862566540915432</v>
      </c>
      <c r="M61" s="9">
        <f t="shared" si="37"/>
        <v>0.001007443801690987</v>
      </c>
      <c r="N61" s="10">
        <f t="shared" si="37"/>
        <v>9.485701673474947E-05</v>
      </c>
      <c r="O61" s="9">
        <f t="shared" si="37"/>
        <v>0</v>
      </c>
      <c r="P61" s="9">
        <f t="shared" si="37"/>
        <v>0.0010795066841978334</v>
      </c>
    </row>
    <row r="62" spans="1:16" ht="13.5">
      <c r="A62" s="21" t="s">
        <v>37</v>
      </c>
      <c r="B62" s="4">
        <v>21751982.29054288</v>
      </c>
      <c r="C62" s="4"/>
      <c r="D62" s="5">
        <v>8064638.845905964</v>
      </c>
      <c r="E62" s="5">
        <v>4395186.249467001</v>
      </c>
      <c r="F62" s="5">
        <v>12588.020392833374</v>
      </c>
      <c r="G62" s="5">
        <v>1769594.1619713944</v>
      </c>
      <c r="H62" s="5">
        <v>3781299.570121485</v>
      </c>
      <c r="I62" s="5">
        <v>2411197.3024766985</v>
      </c>
      <c r="J62" s="5">
        <v>662777.7962170816</v>
      </c>
      <c r="K62" s="5">
        <v>577452.2423665272</v>
      </c>
      <c r="L62" s="5">
        <v>18717.120527284915</v>
      </c>
      <c r="M62" s="5">
        <v>24880.039415917327</v>
      </c>
      <c r="N62" s="5">
        <v>2485.159832222222</v>
      </c>
      <c r="O62" s="5">
        <v>0</v>
      </c>
      <c r="P62" s="5">
        <v>31165.781848466402</v>
      </c>
    </row>
    <row r="63" spans="1:16" ht="13.5">
      <c r="A63" s="22"/>
      <c r="B63" s="6">
        <f>B62/1000</f>
        <v>21751.982290542877</v>
      </c>
      <c r="C63" s="12">
        <f>(B63-B60)/B60</f>
        <v>-0.06312910131175611</v>
      </c>
      <c r="D63" s="7">
        <f aca="true" t="shared" si="38" ref="D63:P63">D62/1000</f>
        <v>8064.638845905964</v>
      </c>
      <c r="E63" s="7">
        <f t="shared" si="38"/>
        <v>4395.186249467001</v>
      </c>
      <c r="F63" s="7">
        <f t="shared" si="38"/>
        <v>12.588020392833373</v>
      </c>
      <c r="G63" s="7">
        <f t="shared" si="38"/>
        <v>1769.5941619713944</v>
      </c>
      <c r="H63" s="7">
        <f t="shared" si="38"/>
        <v>3781.299570121485</v>
      </c>
      <c r="I63" s="7">
        <f t="shared" si="38"/>
        <v>2411.1973024766985</v>
      </c>
      <c r="J63" s="7">
        <f t="shared" si="38"/>
        <v>662.7777962170816</v>
      </c>
      <c r="K63" s="7">
        <f t="shared" si="38"/>
        <v>577.4522423665272</v>
      </c>
      <c r="L63" s="7">
        <f t="shared" si="38"/>
        <v>18.717120527284916</v>
      </c>
      <c r="M63" s="7">
        <f t="shared" si="38"/>
        <v>24.880039415917327</v>
      </c>
      <c r="N63" s="7">
        <f t="shared" si="38"/>
        <v>2.485159832222222</v>
      </c>
      <c r="O63" s="7">
        <f t="shared" si="38"/>
        <v>0</v>
      </c>
      <c r="P63" s="7">
        <f t="shared" si="38"/>
        <v>31.165781848466402</v>
      </c>
    </row>
    <row r="64" spans="1:16" ht="13.5">
      <c r="A64" s="23"/>
      <c r="B64" s="6"/>
      <c r="C64" s="12"/>
      <c r="D64" s="9">
        <f>D63/$B$54</f>
        <v>0.3392372092737996</v>
      </c>
      <c r="E64" s="9">
        <f>E63/$B$54</f>
        <v>0.1848825156336268</v>
      </c>
      <c r="F64" s="9">
        <f>F63/$B$9</f>
        <v>0.0006173772894339035</v>
      </c>
      <c r="G64" s="9">
        <f aca="true" t="shared" si="39" ref="G64:P64">G63/$B$54</f>
        <v>0.07443757823812953</v>
      </c>
      <c r="H64" s="9">
        <f t="shared" si="39"/>
        <v>0.15905951129447363</v>
      </c>
      <c r="I64" s="9">
        <f t="shared" si="39"/>
        <v>0.10142646924802495</v>
      </c>
      <c r="J64" s="9">
        <f t="shared" si="39"/>
        <v>0.02787959811386493</v>
      </c>
      <c r="K64" s="9">
        <f t="shared" si="39"/>
        <v>0.024290397987104428</v>
      </c>
      <c r="L64" s="9">
        <f t="shared" si="39"/>
        <v>0.0007873314421935764</v>
      </c>
      <c r="M64" s="9">
        <f t="shared" si="39"/>
        <v>0.0010465732315294734</v>
      </c>
      <c r="N64" s="10">
        <f t="shared" si="39"/>
        <v>0.00010453768633550051</v>
      </c>
      <c r="O64" s="9">
        <f t="shared" si="39"/>
        <v>0</v>
      </c>
      <c r="P64" s="9">
        <f t="shared" si="39"/>
        <v>0.0013109815654642719</v>
      </c>
    </row>
    <row r="65" spans="1:2" ht="13.5">
      <c r="A65" s="19" t="s">
        <v>38</v>
      </c>
      <c r="B65" s="20"/>
    </row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</sheetData>
  <sheetProtection/>
  <mergeCells count="23">
    <mergeCell ref="D3:P3"/>
    <mergeCell ref="A20:A22"/>
    <mergeCell ref="A23:A25"/>
    <mergeCell ref="A26:A28"/>
    <mergeCell ref="A5:A7"/>
    <mergeCell ref="A17:A19"/>
    <mergeCell ref="A8:A10"/>
    <mergeCell ref="A62:A64"/>
    <mergeCell ref="B3:C3"/>
    <mergeCell ref="A29:A31"/>
    <mergeCell ref="A32:A34"/>
    <mergeCell ref="A35:A37"/>
    <mergeCell ref="A38:A40"/>
    <mergeCell ref="A53:A55"/>
    <mergeCell ref="A44:A46"/>
    <mergeCell ref="A47:A49"/>
    <mergeCell ref="A56:A58"/>
    <mergeCell ref="A59:A61"/>
    <mergeCell ref="A41:A43"/>
    <mergeCell ref="A50:A52"/>
    <mergeCell ref="A11:A13"/>
    <mergeCell ref="A3:A4"/>
    <mergeCell ref="A14:A16"/>
  </mergeCells>
  <printOptions/>
  <pageMargins left="0.78740157480315" right="0.78740157480315" top="0.78740157480315" bottom="0.590551181102362" header="0.393700787401575" footer="0.393700787401575"/>
  <pageSetup firstPageNumber="7" useFirstPageNumber="1" fitToHeight="1" fitToWidth="1" horizontalDpi="600" verticalDpi="600" orientation="portrait" paperSize="9" scale="52" r:id="rId1"/>
  <headerFooter scaleWithDoc="0">
    <oddHeader>&amp;L&amp;"ＭＳ Ｐゴシック,標準"&amp;9環境統計集 平成24年版</oddHeader>
    <oddFooter>&amp;C&amp;"ＭＳ Ｐゴシック,標準"&amp;9&amp;P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大橋 厚子</cp:lastModifiedBy>
  <cp:lastPrinted>2017-03-10T04:43:13Z</cp:lastPrinted>
  <dcterms:created xsi:type="dcterms:W3CDTF">2001-12-21T08:12:20Z</dcterms:created>
  <dcterms:modified xsi:type="dcterms:W3CDTF">2017-03-10T04:52:54Z</dcterms:modified>
  <cp:category/>
  <cp:version/>
  <cp:contentType/>
  <cp:contentStatus/>
</cp:coreProperties>
</file>