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34" documentId="13_ncr:1_{20340CB5-0A20-4F59-B141-549834FCF198}" xr6:coauthVersionLast="47" xr6:coauthVersionMax="47" xr10:uidLastSave="{9030E651-F4CD-4692-B919-DD9089D6E17D}"/>
  <bookViews>
    <workbookView xWindow="17" yWindow="737" windowWidth="16440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3" sheetId="221" r:id="rId5"/>
    <sheet name="ｼｰﾄ4" sheetId="126" r:id="rId6"/>
    <sheet name="Sheet1" sheetId="228" state="hidden" r:id="rId7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ｼｰﾄ3!$A$1:$L$72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A3" i="221"/>
  <c r="D11" i="128"/>
  <c r="AO11" i="128"/>
  <c r="D68" i="221"/>
  <c r="C68" i="221"/>
  <c r="AC11" i="128" l="1"/>
  <c r="AB11" i="128"/>
  <c r="AA11" i="128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<sst xmlns="http://schemas.openxmlformats.org/spreadsheetml/2006/main" count="566" uniqueCount="393">
  <si>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</si>
  <si>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</si>
  <si>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</si>
  <si>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</si>
  <si>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</si>
  <si>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</si>
  <si>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</si>
  <si>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</si>
  <si>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</si>
  <si>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</si>
  <si>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</si>
  <si>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</si>
  <si>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</si>
  <si>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</si>
  <si>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</si>
  <si>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</si>
  <si>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</si>
  <si>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</si>
  <si>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</si>
  <si>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</si>
  <si>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</si>
  <si>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</si>
  <si>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</si>
  <si>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</si>
  <si>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</si>
  <si>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</si>
  <si>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</si>
  <si>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</si>
  <si>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</si>
  <si>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</si>
  <si>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</si>
  <si>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</si>
  <si>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</si>
  <si>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</si>
  <si>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</si>
  <si>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</si>
  <si>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</si>
  <si>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</si>
  <si>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</si>
  <si>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</si>
  <si>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</si>
  <si>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</si>
  <si>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</si>
  <si>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</si>
  <si>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</si>
  <si>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</si>
  <si>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</si>
  <si>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</si>
  <si>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</si>
  <si>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</si>
  <si>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</si>
  <si>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</si>
  <si>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</si>
  <si>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</si>
  <si>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</si>
  <si>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</si>
  <si>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</si>
  <si>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</si>
  <si>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</si>
  <si>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</si>
  <si>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</si>
  <si>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</si>
  <si>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</si>
  <si>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</si>
  <si>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</si>
  <si>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</si>
  <si>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</si>
  <si>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</si>
  <si>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</si>
  <si>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</si>
  <si>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</si>
  <si>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</si>
  <si>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</si>
  <si>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</si>
  <si>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</si>
  <si>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</si>
  <si>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</si>
  <si>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</si>
  <si>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</si>
  <si>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</si>
  <si>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</si>
  <si>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</si>
  <si>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</si>
  <si>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</si>
  <si>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</si>
  <si>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</si>
  <si>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</si>
  <si>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</si>
  <si>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</si>
  <si>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</si>
  <si>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</si>
  <si>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</si>
  <si>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</si>
  <si>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</si>
  <si>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</si>
  <si>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</si>
  <si>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</si>
  <si>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</si>
  <si>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</si>
  <si>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</si>
  <si>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</si>
  <si>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</si>
  <si>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</si>
  <si>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</si>
  <si>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</si>
  <si>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</si>
  <si>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</si>
  <si>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</si>
  <si>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</si>
  <si>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</si>
  <si>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</si>
  <si>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</si>
  <si>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</si>
  <si>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</si>
  <si>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</si>
  <si>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</si>
  <si>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</si>
  <si>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</si>
  <si>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</si>
  <si>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</si>
  <si>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</si>
  <si>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</si>
  <si>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</si>
  <si>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</si>
  <si>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</si>
  <si>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</si>
  <si>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</si>
  <si>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</si>
  <si>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</si>
  <si>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</si>
  <si>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</si>
  <si>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</si>
  <si>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</si>
  <si>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</si>
  <si>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</si>
  <si>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</si>
  <si>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</si>
  <si>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</si>
  <si>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</si>
  <si>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</si>
  <si>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</si>
  <si>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</si>
  <si>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</si>
  <si>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</si>
  <si>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</si>
  <si>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</si>
  <si>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</si>
  <si>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</si>
  <si>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</si>
  <si>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</si>
  <si>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</si>
  <si>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</si>
  <si>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</si>
  <si>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</si>
  <si>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</si>
  <si>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</si>
  <si>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</si>
  <si>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</si>
  <si>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</si>
  <si>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</si>
  <si>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</si>
  <si>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</si>
  <si>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</si>
  <si>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</si>
  <si>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</si>
  <si>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</si>
  <si>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</si>
  <si>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</si>
  <si>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</si>
  <si>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</si>
  <si>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</si>
  <si>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</si>
  <si>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</si>
  <si>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</si>
  <si>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</si>
  <si>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</si>
  <si>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</si>
  <si>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</si>
  <si>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</si>
  <si>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</si>
  <si>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</si>
  <si>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</si>
  <si>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</si>
  <si>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</si>
  <si>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</si>
  <si>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</si>
  <si>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</si>
  <si>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</si>
  <si>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</si>
  <si>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</si>
  <si>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</si>
  <si>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</si>
  <si>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</si>
  <si>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</si>
  <si>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</si>
  <si>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</si>
  <si>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</si>
  <si>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</si>
  <si>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</si>
  <si>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</si>
  <si>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</si>
  <si>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</si>
  <si>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</si>
  <si>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</si>
  <si>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</si>
  <si>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</si>
  <si>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</si>
  <si>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</si>
  <si>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</si>
  <si>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</si>
  <si>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</si>
  <si>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</si>
  <si>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</si>
  <si>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</si>
  <si>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</si>
  <si>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</si>
  <si>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</si>
  <si>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</si>
  <si>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</si>
  <si>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</si>
  <si>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</si>
  <si>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</si>
  <si>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</si>
  <si>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</si>
  <si>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</si>
  <si>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</si>
  <si>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</si>
  <si>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</si>
  <si>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</si>
  <si>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</si>
  <si>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</si>
  <si>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</si>
  <si>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</si>
  <si>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</si>
  <si>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</si>
  <si>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</si>
  <si>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</si>
  <si>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</si>
  <si>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</si>
  <si>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</si>
  <si>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</si>
  <si>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</si>
  <si>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</si>
  <si>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</si>
  <si>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</si>
  <si>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</si>
  <si>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</si>
  <si>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</si>
  <si>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</si>
  <si>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</si>
  <si>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</si>
  <si>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</si>
  <si>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</si>
  <si>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</si>
  <si>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</si>
  <si>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</si>
  <si>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</si>
  <si>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</si>
  <si>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</si>
  <si>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</si>
  <si>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</si>
  <si>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</si>
  <si>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</si>
  <si>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</si>
  <si>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</si>
  <si>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</si>
  <si>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</si>
  <si>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</si>
  <si>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</si>
  <si>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</si>
  <si>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</si>
  <si>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</si>
  <si>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</si>
  <si>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</si>
  <si>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</si>
  <si>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</si>
  <si>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</si>
  <si>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</si>
  <si>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</si>
  <si>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</si>
  <si>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</si>
  <si>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</si>
  <si>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</si>
  <si>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</si>
  <si>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</si>
  <si>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</si>
  <si>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</si>
  <si>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</si>
  <si>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</si>
  <si>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</si>
  <si>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</si>
  <si>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</si>
  <si>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</si>
  <si>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</si>
  <si>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</si>
  <si>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</si>
  <si>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</si>
  <si>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</si>
  <si>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</si>
  <si>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</si>
  <si>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</si>
  <si>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</si>
  <si>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</si>
  <si>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</si>
  <si>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</si>
  <si>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</si>
  <si>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</si>
  <si>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</si>
  <si>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</si>
  <si>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</si>
  <si>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</si>
  <si>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</si>
  <si>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</si>
  <si>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</si>
  <si>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</si>
  <si>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</si>
  <si>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</si>
  <si>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</si>
  <si>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</si>
  <si>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</si>
  <si>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</si>
  <si>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</si>
  <si>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</si>
  <si>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</si>
  <si>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</si>
  <si>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</si>
  <si>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</si>
  <si>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</si>
  <si>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</si>
  <si>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</si>
  <si>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</si>
  <si>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</si>
  <si>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</si>
  <si>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</si>
  <si>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</si>
  <si>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</si>
  <si>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</si>
  <si>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</si>
  <si>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</si>
  <si>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</si>
  <si>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</si>
  <si>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</si>
  <si>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</si>
  <si>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</si>
  <si>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</si>
  <si>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</si>
  <si>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</si>
  <si>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</si>
  <si>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</si>
  <si>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</si>
  <si>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</si>
  <si>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</si>
  <si>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</si>
  <si>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</si>
  <si>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</si>
  <si>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</si>
  <si>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</si>
  <si>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</si>
  <si>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</si>
  <si>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</si>
  <si>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</si>
  <si>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</si>
  <si>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</si>
  <si>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</si>
  <si>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</si>
  <si>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</si>
  <si>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</si>
  <si>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</si>
  <si>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</si>
  <si>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</si>
  <si>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</si>
  <si>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</si>
  <si>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</si>
  <si>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</si>
  <si>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</si>
  <si>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</si>
  <si>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</si>
  <si>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</si>
  <si>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6595</t>
  </si>
  <si>
    <t>16</t>
  </si>
  <si>
    <t>にかほ市金浦赤石</t>
    <rPh sb="3" eb="4">
      <t>シ</t>
    </rPh>
    <rPh sb="4" eb="5">
      <t>カネ</t>
    </rPh>
    <rPh sb="5" eb="6">
      <t>ウラ</t>
    </rPh>
    <rPh sb="6" eb="8">
      <t>アカイシ</t>
    </rPh>
    <phoneticPr fontId="4"/>
  </si>
  <si>
    <t>にかほ市金浦赤石</t>
    <rPh sb="3" eb="8">
      <t>シカネウラアカイシ</t>
    </rPh>
    <phoneticPr fontId="4"/>
  </si>
  <si>
    <t>国土地理院</t>
    <rPh sb="0" eb="2">
      <t>コクド</t>
    </rPh>
    <rPh sb="2" eb="5">
      <t>チリイン</t>
    </rPh>
    <phoneticPr fontId="4"/>
  </si>
  <si>
    <t>秋田県</t>
    <rPh sb="0" eb="3">
      <t>アキタケン</t>
    </rPh>
    <phoneticPr fontId="4"/>
  </si>
  <si>
    <t>S43～S60</t>
  </si>
  <si>
    <t>S60～S60</t>
  </si>
  <si>
    <t>S60</t>
  </si>
  <si>
    <t>にかほ市</t>
    <rPh sb="3" eb="4">
      <t>シ</t>
    </rPh>
    <phoneticPr fontId="4"/>
  </si>
  <si>
    <t>/</t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</si>
  <si>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</si>
  <si>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に関わる</t>
    </r>
    <r>
      <rPr>
        <b/>
        <sz val="8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</si>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</sst>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31" borderId="3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>
      <alignment vertical="center"/>
    </xf>
  </cellStyleXfs>
  <cellXfs count="297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3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56" applyFont="1" applyProtection="1">
      <alignment vertical="center"/>
      <protection locked="0"/>
    </xf>
    <xf numFmtId="0" fontId="27" fillId="0" borderId="0" xfId="59" applyFo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7" fillId="0" borderId="0" xfId="56" applyFont="1" applyProtection="1">
      <alignment vertical="center"/>
      <protection locked="0"/>
    </xf>
    <xf numFmtId="0" fontId="31" fillId="0" borderId="0" xfId="59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35" borderId="0" xfId="0" applyFont="1" applyFill="1" applyProtection="1">
      <alignment vertical="center"/>
      <protection locked="0" hidden="1"/>
    </xf>
    <xf numFmtId="0" fontId="25" fillId="0" borderId="0" xfId="58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35" borderId="0" xfId="0" applyFont="1" applyFill="1" applyProtection="1">
      <alignment vertical="center"/>
      <protection hidden="1"/>
    </xf>
    <xf numFmtId="0" fontId="25" fillId="36" borderId="0" xfId="0" applyFont="1" applyFill="1" applyProtection="1">
      <alignment vertical="center"/>
      <protection hidden="1"/>
    </xf>
    <xf numFmtId="0" fontId="25" fillId="35" borderId="0" xfId="0" applyFont="1" applyFill="1">
      <alignment vertical="center"/>
    </xf>
    <xf numFmtId="0" fontId="25" fillId="0" borderId="0" xfId="60" applyFont="1">
      <alignment vertical="center"/>
    </xf>
    <xf numFmtId="0" fontId="33" fillId="0" borderId="0" xfId="61" applyFont="1">
      <alignment vertical="center"/>
    </xf>
    <xf numFmtId="0" fontId="2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justify" vertical="center" wrapText="1"/>
    </xf>
    <xf numFmtId="0" fontId="36" fillId="34" borderId="5" xfId="0" applyFont="1" applyFill="1" applyBorder="1">
      <alignment vertical="center"/>
    </xf>
    <xf numFmtId="0" fontId="36" fillId="34" borderId="4" xfId="0" applyFont="1" applyFill="1" applyBorder="1">
      <alignment vertical="center"/>
    </xf>
    <xf numFmtId="0" fontId="36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6" fillId="0" borderId="0" xfId="0" applyFont="1" applyAlignment="1">
      <alignment horizontal="justify" vertical="center" wrapText="1"/>
    </xf>
    <xf numFmtId="0" fontId="3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6" fillId="34" borderId="6" xfId="0" applyFont="1" applyFill="1" applyBorder="1">
      <alignment vertical="center"/>
    </xf>
    <xf numFmtId="0" fontId="36" fillId="0" borderId="5" xfId="0" applyFont="1" applyBorder="1">
      <alignment vertical="center"/>
    </xf>
    <xf numFmtId="0" fontId="36" fillId="0" borderId="6" xfId="0" applyFont="1" applyBorder="1" applyAlignment="1">
      <alignment horizontal="left" vertical="center"/>
    </xf>
    <xf numFmtId="0" fontId="36" fillId="34" borderId="6" xfId="0" applyFont="1" applyFill="1" applyBorder="1" applyAlignment="1">
      <alignment horizontal="left" vertical="center"/>
    </xf>
    <xf numFmtId="0" fontId="36" fillId="37" borderId="6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6" fillId="35" borderId="0" xfId="0" applyFont="1" applyFill="1" applyAlignment="1">
      <alignment horizontal="left" vertical="center"/>
    </xf>
    <xf numFmtId="0" fontId="36" fillId="37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8" fillId="0" borderId="0" xfId="55" applyFont="1" applyAlignment="1" applyProtection="1">
      <alignment horizontal="left" vertical="center"/>
      <protection locked="0"/>
    </xf>
    <xf numFmtId="0" fontId="38" fillId="0" borderId="0" xfId="55" applyFont="1" applyAlignment="1" applyProtection="1">
      <alignment horizontal="center" vertical="center"/>
      <protection locked="0"/>
    </xf>
    <xf numFmtId="0" fontId="38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2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2" fillId="0" borderId="0" xfId="55" applyFont="1" applyAlignment="1" applyProtection="1">
      <alignment vertical="top" wrapText="1"/>
      <protection locked="0"/>
    </xf>
    <xf numFmtId="0" fontId="32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6" xfId="55" applyFont="1" applyFill="1" applyBorder="1" applyAlignment="1">
      <alignment horizontal="centerContinuous" vertical="center"/>
    </xf>
    <xf numFmtId="0" fontId="26" fillId="0" borderId="14" xfId="55" applyFont="1" applyBorder="1" applyAlignment="1">
      <alignment vertical="center" wrapText="1"/>
    </xf>
    <xf numFmtId="0" fontId="29" fillId="0" borderId="0" xfId="60" applyFont="1" applyAlignment="1">
      <alignment horizontal="center" vertical="center"/>
    </xf>
    <xf numFmtId="0" fontId="26" fillId="0" borderId="16" xfId="55" applyFont="1" applyBorder="1">
      <alignment vertical="center"/>
    </xf>
    <xf numFmtId="0" fontId="29" fillId="0" borderId="12" xfId="60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5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2" fillId="0" borderId="12" xfId="55" applyFont="1" applyBorder="1" applyAlignment="1">
      <alignment horizontal="center" vertical="center"/>
    </xf>
    <xf numFmtId="0" fontId="29" fillId="0" borderId="0" xfId="60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6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1" fillId="0" borderId="0" xfId="0" applyFont="1" applyAlignment="1" applyProtection="1">
      <alignment horizontal="left" vertical="center"/>
      <protection locked="0" hidden="1"/>
    </xf>
    <xf numFmtId="0" fontId="41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7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5" fillId="0" borderId="0" xfId="61" applyFont="1" applyProtection="1">
      <alignment vertical="center"/>
      <protection locked="0"/>
    </xf>
    <xf numFmtId="0" fontId="33" fillId="0" borderId="0" xfId="61" applyFont="1" applyProtection="1">
      <alignment vertical="center"/>
      <protection locked="0"/>
    </xf>
    <xf numFmtId="0" fontId="34" fillId="0" borderId="0" xfId="61" applyFont="1" applyProtection="1">
      <alignment vertical="center"/>
      <protection locked="0"/>
    </xf>
    <xf numFmtId="0" fontId="29" fillId="0" borderId="0" xfId="61" applyFont="1" applyProtection="1">
      <alignment vertical="center"/>
      <protection locked="0"/>
    </xf>
    <xf numFmtId="0" fontId="33" fillId="0" borderId="5" xfId="61" applyFont="1" applyBorder="1" applyAlignment="1" applyProtection="1">
      <alignment horizontal="center" vertical="center"/>
      <protection locked="0"/>
    </xf>
    <xf numFmtId="0" fontId="25" fillId="0" borderId="0" xfId="59" applyFo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59" applyFont="1">
      <alignment vertical="center"/>
    </xf>
    <xf numFmtId="0" fontId="25" fillId="0" borderId="0" xfId="59" applyFont="1">
      <alignment vertical="center"/>
    </xf>
    <xf numFmtId="0" fontId="47" fillId="0" borderId="0" xfId="61" applyFont="1" applyAlignment="1" applyProtection="1">
      <alignment horizontal="left" vertical="center"/>
      <protection locked="0"/>
    </xf>
    <xf numFmtId="0" fontId="33" fillId="36" borderId="0" xfId="61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50" xfId="60" applyFont="1" applyBorder="1" applyAlignment="1">
      <alignment horizontal="center" vertical="center" wrapText="1"/>
    </xf>
    <xf numFmtId="0" fontId="25" fillId="0" borderId="50" xfId="55" applyFont="1" applyBorder="1" applyAlignment="1">
      <alignment horizontal="left" vertical="top" wrapText="1"/>
    </xf>
    <xf numFmtId="0" fontId="25" fillId="0" borderId="50" xfId="55" applyFont="1" applyBorder="1" applyAlignment="1">
      <alignment horizontal="center" vertical="top" wrapText="1"/>
    </xf>
    <xf numFmtId="0" fontId="25" fillId="0" borderId="50" xfId="55" applyFont="1" applyBorder="1" applyAlignment="1">
      <alignment horizontal="centerContinuous" vertical="top" wrapText="1"/>
    </xf>
    <xf numFmtId="0" fontId="25" fillId="0" borderId="50" xfId="55" applyFont="1" applyBorder="1" applyAlignment="1">
      <alignment horizontal="centerContinuous" vertical="top"/>
    </xf>
    <xf numFmtId="0" fontId="25" fillId="0" borderId="50" xfId="55" applyFont="1" applyBorder="1" applyAlignment="1">
      <alignment vertical="top"/>
    </xf>
    <xf numFmtId="182" fontId="29" fillId="0" borderId="50" xfId="55" applyNumberFormat="1" applyFont="1" applyBorder="1" applyAlignment="1" applyProtection="1">
      <alignment horizontal="center" vertical="center"/>
      <protection locked="0"/>
    </xf>
    <xf numFmtId="0" fontId="25" fillId="2" borderId="50" xfId="55" applyFont="1" applyFill="1" applyBorder="1" applyAlignment="1">
      <alignment horizontal="center" vertical="center" wrapText="1"/>
    </xf>
    <xf numFmtId="180" fontId="25" fillId="2" borderId="50" xfId="33" applyNumberFormat="1" applyFont="1" applyFill="1" applyBorder="1" applyAlignment="1" applyProtection="1">
      <alignment horizontal="center" vertical="center" wrapText="1"/>
    </xf>
    <xf numFmtId="181" fontId="25" fillId="2" borderId="50" xfId="55" applyNumberFormat="1" applyFont="1" applyFill="1" applyBorder="1" applyAlignment="1">
      <alignment horizontal="center" vertical="center" wrapText="1"/>
    </xf>
    <xf numFmtId="180" fontId="25" fillId="2" borderId="50" xfId="55" applyNumberFormat="1" applyFont="1" applyFill="1" applyBorder="1" applyAlignment="1">
      <alignment horizontal="center" vertical="center" wrapText="1"/>
    </xf>
    <xf numFmtId="0" fontId="36" fillId="34" borderId="50" xfId="0" applyFont="1" applyFill="1" applyBorder="1">
      <alignment vertical="center"/>
    </xf>
    <xf numFmtId="49" fontId="26" fillId="0" borderId="50" xfId="0" applyNumberFormat="1" applyFont="1" applyBorder="1">
      <alignment vertical="center"/>
    </xf>
    <xf numFmtId="0" fontId="26" fillId="0" borderId="50" xfId="0" applyFont="1" applyBorder="1">
      <alignment vertical="center"/>
    </xf>
    <xf numFmtId="0" fontId="25" fillId="0" borderId="50" xfId="60" applyFont="1" applyBorder="1" applyAlignment="1">
      <alignment horizontal="center" vertical="top" wrapText="1"/>
    </xf>
    <xf numFmtId="0" fontId="25" fillId="0" borderId="50" xfId="60" applyFont="1" applyBorder="1" applyAlignment="1">
      <alignment horizontal="center" vertical="center"/>
    </xf>
    <xf numFmtId="0" fontId="25" fillId="0" borderId="50" xfId="60" applyFont="1" applyBorder="1">
      <alignment vertical="center"/>
    </xf>
    <xf numFmtId="0" fontId="49" fillId="0" borderId="50" xfId="0" applyFont="1" applyBorder="1" applyAlignment="1" applyProtection="1">
      <alignment horizontal="center" vertical="center" wrapText="1"/>
      <protection locked="0"/>
    </xf>
    <xf numFmtId="0" fontId="48" fillId="0" borderId="50" xfId="0" applyFont="1" applyBorder="1" applyAlignment="1" applyProtection="1">
      <alignment horizontal="center" vertical="center" wrapText="1"/>
      <protection locked="0"/>
    </xf>
    <xf numFmtId="0" fontId="52" fillId="0" borderId="8" xfId="56" applyFont="1" applyBorder="1" applyAlignment="1">
      <alignment vertical="center" wrapText="1"/>
    </xf>
    <xf numFmtId="0" fontId="52" fillId="0" borderId="12" xfId="60" applyFont="1" applyBorder="1" applyAlignment="1">
      <alignment horizontal="center" vertical="center"/>
    </xf>
    <xf numFmtId="0" fontId="52" fillId="0" borderId="48" xfId="6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52" fillId="0" borderId="45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0" fontId="52" fillId="0" borderId="47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 vertical="center"/>
    </xf>
    <xf numFmtId="180" fontId="50" fillId="0" borderId="50" xfId="59" applyNumberFormat="1" applyFont="1" applyBorder="1" applyAlignment="1" applyProtection="1">
      <alignment horizontal="center" vertical="center" wrapText="1"/>
      <protection locked="0"/>
    </xf>
    <xf numFmtId="179" fontId="50" fillId="0" borderId="50" xfId="59" applyNumberFormat="1" applyFont="1" applyBorder="1" applyAlignment="1" applyProtection="1">
      <alignment horizontal="center" vertical="center" wrapText="1"/>
      <protection locked="0"/>
    </xf>
    <xf numFmtId="0" fontId="50" fillId="0" borderId="50" xfId="60" applyFont="1" applyBorder="1" applyAlignment="1" applyProtection="1">
      <alignment horizontal="center" vertical="center"/>
      <protection locked="0"/>
    </xf>
    <xf numFmtId="0" fontId="50" fillId="0" borderId="50" xfId="60" applyFont="1" applyBorder="1" applyAlignment="1" applyProtection="1">
      <alignment horizontal="center" vertical="center" wrapText="1"/>
      <protection locked="0"/>
    </xf>
    <xf numFmtId="179" fontId="53" fillId="0" borderId="50" xfId="57" applyNumberFormat="1" applyFont="1" applyBorder="1" applyAlignment="1" applyProtection="1">
      <alignment horizontal="center" vertical="center" wrapText="1"/>
      <protection hidden="1"/>
    </xf>
    <xf numFmtId="49" fontId="50" fillId="0" borderId="0" xfId="57" applyNumberFormat="1" applyFont="1" applyAlignment="1">
      <alignment horizontal="left" vertical="center"/>
    </xf>
    <xf numFmtId="0" fontId="50" fillId="0" borderId="14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 wrapText="1"/>
    </xf>
    <xf numFmtId="0" fontId="50" fillId="0" borderId="0" xfId="0" applyFont="1">
      <alignment vertical="center"/>
    </xf>
    <xf numFmtId="49" fontId="50" fillId="0" borderId="50" xfId="59" applyNumberFormat="1" applyFont="1" applyBorder="1" applyAlignment="1" applyProtection="1">
      <alignment horizontal="center" vertical="center" wrapText="1"/>
      <protection locked="0"/>
    </xf>
    <xf numFmtId="0" fontId="55" fillId="0" borderId="50" xfId="58" applyFont="1" applyBorder="1" applyAlignment="1">
      <alignment horizontal="center" vertical="center"/>
    </xf>
    <xf numFmtId="0" fontId="50" fillId="0" borderId="9" xfId="0" applyFont="1" applyBorder="1">
      <alignment vertical="center"/>
    </xf>
    <xf numFmtId="0" fontId="50" fillId="0" borderId="9" xfId="58" applyFont="1" applyBorder="1">
      <alignment vertical="center"/>
    </xf>
    <xf numFmtId="0" fontId="50" fillId="0" borderId="0" xfId="58" applyFont="1">
      <alignment vertical="center"/>
    </xf>
    <xf numFmtId="0" fontId="50" fillId="0" borderId="50" xfId="59" applyFont="1" applyBorder="1" applyAlignment="1" applyProtection="1">
      <alignment horizontal="center" vertical="center" wrapText="1"/>
      <protection locked="0"/>
    </xf>
    <xf numFmtId="0" fontId="50" fillId="0" borderId="50" xfId="0" applyFont="1" applyBorder="1" applyAlignment="1" applyProtection="1">
      <alignment horizontal="center" vertical="center" wrapText="1"/>
      <protection locked="0"/>
    </xf>
    <xf numFmtId="0" fontId="50" fillId="0" borderId="4" xfId="59" applyFont="1" applyBorder="1" applyAlignment="1" applyProtection="1">
      <alignment horizontal="center" vertical="center" wrapText="1"/>
      <protection locked="0"/>
    </xf>
    <xf numFmtId="49" fontId="50" fillId="0" borderId="2" xfId="59" applyNumberFormat="1" applyFont="1" applyBorder="1" applyAlignment="1" applyProtection="1">
      <alignment horizontal="center" vertical="center"/>
      <protection locked="0"/>
    </xf>
    <xf numFmtId="49" fontId="50" fillId="0" borderId="12" xfId="59" applyNumberFormat="1" applyFont="1" applyBorder="1" applyAlignment="1" applyProtection="1">
      <alignment horizontal="center" vertical="center"/>
      <protection locked="0"/>
    </xf>
    <xf numFmtId="0" fontId="50" fillId="0" borderId="50" xfId="0" applyFont="1" applyBorder="1" applyAlignment="1" applyProtection="1">
      <alignment horizontal="center" vertical="center"/>
      <protection locked="0"/>
    </xf>
    <xf numFmtId="49" fontId="50" fillId="0" borderId="50" xfId="59" applyNumberFormat="1" applyFont="1" applyBorder="1" applyAlignment="1" applyProtection="1">
      <alignment horizontal="center" vertical="center"/>
      <protection locked="0"/>
    </xf>
    <xf numFmtId="49" fontId="50" fillId="0" borderId="4" xfId="59" applyNumberFormat="1" applyFont="1" applyBorder="1" applyAlignment="1" applyProtection="1">
      <alignment horizontal="center" vertical="center"/>
      <protection locked="0"/>
    </xf>
    <xf numFmtId="49" fontId="50" fillId="0" borderId="1" xfId="59" applyNumberFormat="1" applyFont="1" applyBorder="1" applyAlignment="1" applyProtection="1">
      <alignment horizontal="center" vertical="center"/>
      <protection locked="0"/>
    </xf>
    <xf numFmtId="177" fontId="50" fillId="0" borderId="42" xfId="59" applyNumberFormat="1" applyFont="1" applyBorder="1" applyProtection="1">
      <alignment vertical="center"/>
      <protection locked="0"/>
    </xf>
    <xf numFmtId="177" fontId="50" fillId="0" borderId="1" xfId="59" applyNumberFormat="1" applyFont="1" applyBorder="1" applyAlignment="1" applyProtection="1">
      <alignment horizontal="center" vertical="center"/>
      <protection locked="0"/>
    </xf>
    <xf numFmtId="0" fontId="50" fillId="0" borderId="50" xfId="0" applyFont="1" applyBorder="1" applyAlignment="1" applyProtection="1">
      <alignment horizontal="center" vertical="center" shrinkToFit="1"/>
      <protection locked="0"/>
    </xf>
    <xf numFmtId="177" fontId="50" fillId="0" borderId="5" xfId="59" applyNumberFormat="1" applyFont="1" applyBorder="1" applyAlignment="1" applyProtection="1">
      <alignment horizontal="center" vertical="center"/>
      <protection locked="0"/>
    </xf>
    <xf numFmtId="177" fontId="50" fillId="0" borderId="50" xfId="59" applyNumberFormat="1" applyFont="1" applyBorder="1" applyAlignment="1" applyProtection="1">
      <alignment horizontal="center" vertical="center"/>
      <protection locked="0"/>
    </xf>
    <xf numFmtId="0" fontId="50" fillId="0" borderId="50" xfId="0" applyFont="1" applyBorder="1" applyAlignment="1" applyProtection="1">
      <alignment horizontal="center" vertical="center" wrapText="1" shrinkToFit="1"/>
      <protection locked="0"/>
    </xf>
    <xf numFmtId="177" fontId="50" fillId="0" borderId="42" xfId="59" applyNumberFormat="1" applyFont="1" applyBorder="1" applyAlignment="1" applyProtection="1">
      <alignment vertical="center" wrapText="1"/>
      <protection locked="0"/>
    </xf>
    <xf numFmtId="177" fontId="50" fillId="0" borderId="2" xfId="59" applyNumberFormat="1" applyFont="1" applyBorder="1" applyProtection="1">
      <alignment vertical="center"/>
      <protection locked="0"/>
    </xf>
    <xf numFmtId="0" fontId="50" fillId="0" borderId="50" xfId="59" applyFont="1" applyBorder="1" applyAlignment="1" applyProtection="1">
      <alignment horizontal="center" vertical="center"/>
      <protection locked="0"/>
    </xf>
    <xf numFmtId="0" fontId="50" fillId="0" borderId="0" xfId="59" applyFont="1" applyProtection="1">
      <alignment vertical="center"/>
      <protection locked="0"/>
    </xf>
    <xf numFmtId="0" fontId="50" fillId="0" borderId="0" xfId="0" applyFont="1" applyAlignment="1" applyProtection="1">
      <alignment horizontal="right" vertical="top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0" fillId="0" borderId="0" xfId="0" applyFont="1" applyProtection="1">
      <alignment vertical="center"/>
      <protection locked="0"/>
    </xf>
    <xf numFmtId="0" fontId="50" fillId="0" borderId="50" xfId="0" applyFont="1" applyBorder="1" applyAlignment="1" applyProtection="1">
      <alignment horizontal="center" vertical="center" wrapText="1"/>
      <protection hidden="1"/>
    </xf>
    <xf numFmtId="0" fontId="50" fillId="0" borderId="50" xfId="0" applyFont="1" applyBorder="1" applyAlignment="1" applyProtection="1">
      <alignment horizontal="center" vertical="center" wrapText="1"/>
      <protection locked="0" hidden="1"/>
    </xf>
    <xf numFmtId="0" fontId="50" fillId="0" borderId="50" xfId="56" applyFont="1" applyBorder="1" applyAlignment="1" applyProtection="1">
      <alignment horizontal="center" vertical="center" wrapText="1"/>
      <protection locked="0" hidden="1"/>
    </xf>
    <xf numFmtId="0" fontId="29" fillId="0" borderId="13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0" fontId="32" fillId="0" borderId="5" xfId="55" applyFont="1" applyBorder="1" applyAlignment="1">
      <alignment horizontal="center" vertical="center" wrapText="1"/>
    </xf>
    <xf numFmtId="0" fontId="32" fillId="0" borderId="6" xfId="55" applyFont="1" applyBorder="1" applyAlignment="1">
      <alignment horizontal="center" vertical="center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3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/>
    </xf>
    <xf numFmtId="0" fontId="32" fillId="0" borderId="3" xfId="55" applyFont="1" applyBorder="1" applyAlignment="1">
      <alignment horizontal="center" vertical="center"/>
    </xf>
    <xf numFmtId="0" fontId="32" fillId="0" borderId="2" xfId="55" applyFont="1" applyBorder="1" applyAlignment="1">
      <alignment horizontal="center" vertical="center"/>
    </xf>
    <xf numFmtId="0" fontId="32" fillId="0" borderId="13" xfId="55" applyFont="1" applyBorder="1" applyAlignment="1">
      <alignment horizontal="center" vertical="center"/>
    </xf>
    <xf numFmtId="0" fontId="32" fillId="0" borderId="14" xfId="55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178" fontId="30" fillId="0" borderId="1" xfId="55" applyNumberFormat="1" applyFont="1" applyBorder="1" applyAlignment="1">
      <alignment horizontal="center" vertical="center" wrapText="1"/>
    </xf>
    <xf numFmtId="178" fontId="30" fillId="0" borderId="3" xfId="55" applyNumberFormat="1" applyFont="1" applyBorder="1" applyAlignment="1">
      <alignment horizontal="center" vertical="center" wrapText="1"/>
    </xf>
    <xf numFmtId="178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14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 wrapText="1"/>
    </xf>
    <xf numFmtId="0" fontId="32" fillId="0" borderId="3" xfId="55" applyFont="1" applyBorder="1" applyAlignment="1">
      <alignment horizontal="center" vertical="center" wrapText="1"/>
    </xf>
    <xf numFmtId="0" fontId="32" fillId="0" borderId="13" xfId="55" applyFont="1" applyBorder="1" applyAlignment="1">
      <alignment horizontal="center" vertical="center" wrapText="1"/>
    </xf>
    <xf numFmtId="0" fontId="32" fillId="0" borderId="14" xfId="55" applyFont="1" applyBorder="1" applyAlignment="1">
      <alignment horizontal="center" vertical="center" wrapText="1"/>
    </xf>
    <xf numFmtId="0" fontId="32" fillId="0" borderId="10" xfId="55" applyFont="1" applyBorder="1" applyAlignment="1">
      <alignment horizontal="center" vertical="center" wrapText="1"/>
    </xf>
    <xf numFmtId="0" fontId="32" fillId="0" borderId="16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2" fillId="0" borderId="6" xfId="55" applyFont="1" applyBorder="1" applyAlignment="1">
      <alignment horizontal="center" vertical="center"/>
    </xf>
    <xf numFmtId="0" fontId="32" fillId="0" borderId="5" xfId="55" applyFont="1" applyBorder="1" applyAlignment="1">
      <alignment horizontal="center" vertical="center"/>
    </xf>
    <xf numFmtId="0" fontId="32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9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50" fillId="0" borderId="5" xfId="56" applyFont="1" applyBorder="1" applyAlignment="1" applyProtection="1">
      <alignment horizontal="center" vertical="center"/>
      <protection locked="0"/>
    </xf>
    <xf numFmtId="0" fontId="50" fillId="0" borderId="4" xfId="56" applyFont="1" applyBorder="1" applyAlignment="1" applyProtection="1">
      <alignment horizontal="center" vertical="center"/>
      <protection locked="0"/>
    </xf>
    <xf numFmtId="0" fontId="50" fillId="0" borderId="50" xfId="56" applyFont="1" applyBorder="1" applyAlignment="1" applyProtection="1">
      <alignment horizontal="center" vertical="center"/>
      <protection locked="0" hidden="1"/>
    </xf>
    <xf numFmtId="0" fontId="50" fillId="0" borderId="2" xfId="0" applyFont="1" applyBorder="1" applyAlignment="1" applyProtection="1">
      <alignment horizontal="center" vertical="center"/>
      <protection locked="0"/>
    </xf>
    <xf numFmtId="0" fontId="50" fillId="0" borderId="50" xfId="0" applyFont="1" applyBorder="1" applyAlignment="1" applyProtection="1">
      <alignment horizontal="center" vertical="center"/>
      <protection locked="0"/>
    </xf>
    <xf numFmtId="0" fontId="50" fillId="0" borderId="10" xfId="0" applyFont="1" applyBorder="1" applyAlignment="1" applyProtection="1">
      <alignment horizontal="left" vertical="center" wrapText="1"/>
      <protection locked="0"/>
    </xf>
    <xf numFmtId="0" fontId="50" fillId="0" borderId="16" xfId="0" applyFont="1" applyBorder="1" applyAlignment="1" applyProtection="1">
      <alignment horizontal="left" vertical="center" wrapText="1"/>
      <protection locked="0"/>
    </xf>
    <xf numFmtId="0" fontId="50" fillId="0" borderId="12" xfId="0" applyFont="1" applyBorder="1" applyAlignment="1" applyProtection="1">
      <alignment horizontal="left" vertical="center" wrapText="1"/>
      <protection locked="0"/>
    </xf>
    <xf numFmtId="0" fontId="50" fillId="0" borderId="1" xfId="0" applyFont="1" applyBorder="1" applyAlignment="1" applyProtection="1">
      <alignment horizontal="center" vertical="center"/>
      <protection locked="0"/>
    </xf>
    <xf numFmtId="49" fontId="50" fillId="0" borderId="17" xfId="59" applyNumberFormat="1" applyFont="1" applyBorder="1" applyAlignment="1" applyProtection="1">
      <alignment horizontal="center" vertical="center" wrapText="1"/>
      <protection locked="0"/>
    </xf>
    <xf numFmtId="49" fontId="50" fillId="0" borderId="18" xfId="59" applyNumberFormat="1" applyFont="1" applyBorder="1" applyAlignment="1" applyProtection="1">
      <alignment horizontal="center" vertical="center" wrapText="1"/>
      <protection locked="0"/>
    </xf>
    <xf numFmtId="49" fontId="50" fillId="0" borderId="19" xfId="59" applyNumberFormat="1" applyFont="1" applyBorder="1" applyAlignment="1" applyProtection="1">
      <alignment horizontal="center" vertical="center" wrapText="1"/>
      <protection locked="0"/>
    </xf>
    <xf numFmtId="49" fontId="50" fillId="0" borderId="20" xfId="59" applyNumberFormat="1" applyFont="1" applyBorder="1" applyAlignment="1" applyProtection="1">
      <alignment horizontal="center" vertical="center" wrapText="1"/>
      <protection locked="0"/>
    </xf>
    <xf numFmtId="49" fontId="50" fillId="0" borderId="35" xfId="59" applyNumberFormat="1" applyFont="1" applyBorder="1" applyAlignment="1" applyProtection="1">
      <alignment horizontal="center" vertical="center" wrapText="1"/>
      <protection locked="0"/>
    </xf>
    <xf numFmtId="0" fontId="50" fillId="0" borderId="9" xfId="59" applyFont="1" applyBorder="1" applyAlignment="1" applyProtection="1">
      <alignment horizontal="center" vertical="center" textRotation="255"/>
      <protection locked="0"/>
    </xf>
    <xf numFmtId="0" fontId="50" fillId="0" borderId="3" xfId="59" applyFont="1" applyBorder="1" applyAlignment="1" applyProtection="1">
      <alignment horizontal="center" vertical="center" textRotation="255"/>
      <protection locked="0"/>
    </xf>
    <xf numFmtId="0" fontId="50" fillId="0" borderId="2" xfId="59" applyFont="1" applyBorder="1" applyAlignment="1" applyProtection="1">
      <alignment horizontal="center" vertical="center" textRotation="255"/>
      <protection locked="0"/>
    </xf>
    <xf numFmtId="0" fontId="50" fillId="0" borderId="13" xfId="0" applyFont="1" applyBorder="1" applyAlignment="1" applyProtection="1">
      <alignment horizontal="left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50" fillId="0" borderId="7" xfId="0" applyFont="1" applyBorder="1" applyAlignment="1" applyProtection="1">
      <alignment horizontal="left" vertical="center" wrapText="1"/>
      <protection locked="0"/>
    </xf>
    <xf numFmtId="0" fontId="50" fillId="0" borderId="9" xfId="0" applyFont="1" applyBorder="1" applyAlignment="1" applyProtection="1">
      <alignment horizontal="left" vertical="center" wrapText="1"/>
      <protection locked="0"/>
    </xf>
    <xf numFmtId="0" fontId="50" fillId="0" borderId="15" xfId="0" applyFont="1" applyBorder="1" applyAlignment="1" applyProtection="1">
      <alignment horizontal="left" vertical="center" wrapText="1"/>
      <protection locked="0"/>
    </xf>
    <xf numFmtId="0" fontId="50" fillId="0" borderId="9" xfId="59" applyFont="1" applyBorder="1" applyAlignment="1" applyProtection="1">
      <alignment horizontal="left" vertical="center" wrapText="1"/>
      <protection locked="0"/>
    </xf>
    <xf numFmtId="0" fontId="25" fillId="0" borderId="50" xfId="60" applyFont="1" applyBorder="1" applyAlignment="1">
      <alignment horizontal="center" vertical="center"/>
    </xf>
    <xf numFmtId="179" fontId="54" fillId="0" borderId="50" xfId="60" applyNumberFormat="1" applyFont="1" applyBorder="1" applyAlignment="1" applyProtection="1">
      <alignment horizontal="center" vertical="center" wrapText="1"/>
      <protection hidden="1"/>
    </xf>
    <xf numFmtId="0" fontId="50" fillId="0" borderId="9" xfId="58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15" xfId="0" applyFont="1" applyBorder="1" applyAlignment="1">
      <alignment horizontal="left" vertical="center" wrapText="1"/>
    </xf>
    <xf numFmtId="0" fontId="50" fillId="0" borderId="10" xfId="58" applyFont="1" applyBorder="1" applyAlignment="1">
      <alignment horizontal="left" vertical="center" wrapText="1"/>
    </xf>
    <xf numFmtId="0" fontId="50" fillId="0" borderId="16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left" vertical="center" wrapText="1"/>
    </xf>
    <xf numFmtId="0" fontId="25" fillId="0" borderId="0" xfId="57" applyFont="1" applyAlignment="1" applyProtection="1">
      <alignment horizontal="left" vertical="center" wrapText="1"/>
      <protection locked="0"/>
    </xf>
    <xf numFmtId="0" fontId="51" fillId="0" borderId="39" xfId="56" applyFont="1" applyBorder="1" applyAlignment="1">
      <alignment horizontal="left" vertical="center" wrapText="1"/>
    </xf>
    <xf numFmtId="0" fontId="51" fillId="0" borderId="40" xfId="56" applyFont="1" applyBorder="1" applyAlignment="1">
      <alignment horizontal="left" vertical="center" wrapText="1"/>
    </xf>
    <xf numFmtId="0" fontId="51" fillId="0" borderId="41" xfId="56" applyFont="1" applyBorder="1" applyAlignment="1">
      <alignment horizontal="left" vertical="center" wrapText="1"/>
    </xf>
    <xf numFmtId="0" fontId="51" fillId="0" borderId="21" xfId="56" applyFont="1" applyBorder="1" applyAlignment="1">
      <alignment horizontal="center" vertical="top" wrapText="1"/>
    </xf>
    <xf numFmtId="0" fontId="51" fillId="0" borderId="9" xfId="56" applyFont="1" applyBorder="1" applyAlignment="1">
      <alignment horizontal="center" vertical="top" wrapText="1"/>
    </xf>
    <xf numFmtId="0" fontId="51" fillId="0" borderId="22" xfId="56" applyFont="1" applyBorder="1" applyAlignment="1">
      <alignment horizontal="center" vertical="top" wrapText="1"/>
    </xf>
    <xf numFmtId="0" fontId="52" fillId="0" borderId="38" xfId="56" applyFont="1" applyBorder="1" applyAlignment="1">
      <alignment horizontal="center" vertical="center" wrapText="1"/>
    </xf>
    <xf numFmtId="0" fontId="52" fillId="0" borderId="23" xfId="56" applyFont="1" applyBorder="1" applyAlignment="1">
      <alignment horizontal="center" vertical="center" wrapText="1"/>
    </xf>
    <xf numFmtId="0" fontId="52" fillId="0" borderId="8" xfId="56" applyFont="1" applyBorder="1" applyAlignment="1">
      <alignment horizontal="center" vertical="center" wrapText="1"/>
    </xf>
    <xf numFmtId="0" fontId="52" fillId="0" borderId="24" xfId="56" applyFont="1" applyBorder="1" applyAlignment="1">
      <alignment horizontal="center" vertical="center" wrapText="1"/>
    </xf>
    <xf numFmtId="0" fontId="52" fillId="0" borderId="25" xfId="56" applyFont="1" applyBorder="1" applyAlignment="1">
      <alignment horizontal="center" vertical="center" wrapText="1"/>
    </xf>
    <xf numFmtId="0" fontId="52" fillId="0" borderId="36" xfId="56" applyFont="1" applyBorder="1" applyAlignment="1">
      <alignment horizontal="center" vertical="center" wrapText="1"/>
    </xf>
    <xf numFmtId="0" fontId="52" fillId="0" borderId="37" xfId="56" applyFont="1" applyBorder="1" applyAlignment="1">
      <alignment horizontal="center" vertical="center" wrapText="1"/>
    </xf>
    <xf numFmtId="0" fontId="52" fillId="0" borderId="1" xfId="56" applyFont="1" applyBorder="1" applyAlignment="1">
      <alignment horizontal="center" vertical="center" wrapText="1"/>
    </xf>
    <xf numFmtId="0" fontId="52" fillId="0" borderId="11" xfId="56" applyFont="1" applyBorder="1" applyAlignment="1">
      <alignment horizontal="center" vertical="center" wrapText="1"/>
    </xf>
    <xf numFmtId="0" fontId="52" fillId="0" borderId="23" xfId="60" applyFont="1" applyBorder="1" applyAlignment="1">
      <alignment horizontal="center" vertical="center" wrapText="1"/>
    </xf>
    <xf numFmtId="0" fontId="52" fillId="0" borderId="8" xfId="6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6" xfId="56" applyFont="1" applyBorder="1" applyAlignment="1" applyProtection="1">
      <alignment horizontal="center" vertical="center" wrapText="1"/>
      <protection locked="0" hidden="1"/>
    </xf>
    <xf numFmtId="0" fontId="25" fillId="0" borderId="13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4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6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E45CB06B-AD80-4A5A-9C77-89D1FF342ADA}"/>
    <cellStyle name="ハイパーリンク 3" xfId="68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1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5" xr:uid="{00000000-0005-0000-0000-000034000000}"/>
    <cellStyle name="標準 2 4 2" xfId="69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3" xr:uid="{00000000-0005-0000-0000-00003B000000}"/>
    <cellStyle name="標準 9 2" xfId="67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関東平野南部（東京都）" xfId="57" xr:uid="{00000000-0005-0000-0000-00003F000000}"/>
    <cellStyle name="標準_関東平野北部（栃木県）" xfId="58" xr:uid="{00000000-0005-0000-0000-000040000000}"/>
    <cellStyle name="標準_青森平野" xfId="59" xr:uid="{00000000-0005-0000-0000-000041000000}"/>
    <cellStyle name="標準_地盤沈下の概況様式" xfId="60" xr:uid="{00000000-0005-0000-0000-000042000000}"/>
    <cellStyle name="標準_調査票（enquete）" xfId="61" xr:uid="{00000000-0005-0000-0000-000043000000}"/>
    <cellStyle name="良い 2" xfId="62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362857</xdr:colOff>
      <xdr:row>4</xdr:row>
      <xdr:rowOff>471714</xdr:rowOff>
    </xdr:from>
    <xdr:to>
      <xdr:col>19</xdr:col>
      <xdr:colOff>606062</xdr:colOff>
      <xdr:row>6</xdr:row>
      <xdr:rowOff>199571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908143" y="1251857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5" sqref="D15"/>
    </sheetView>
  </sheetViews>
  <sheetFormatPr defaultColWidth="9" defaultRowHeight="18" x14ac:dyDescent="0.25"/>
  <cols>
    <col min="1" max="1" width="8.4609375" style="46" customWidth="1"/>
    <col min="2" max="3" width="9" style="46"/>
    <col min="4" max="4" width="9.921875" style="54" customWidth="1"/>
    <col min="5" max="5" width="10.921875" style="46" customWidth="1"/>
    <col min="6" max="6" width="8.921875" style="46" customWidth="1"/>
    <col min="7" max="21" width="8.07421875" style="46" customWidth="1"/>
    <col min="22" max="22" width="8.07421875" style="50" customWidth="1"/>
    <col min="23" max="23" width="12.07421875" style="50" customWidth="1"/>
    <col min="24" max="24" width="11" style="50" customWidth="1"/>
    <col min="25" max="25" width="15.23046875" style="50" customWidth="1"/>
    <col min="26" max="26" width="13.4609375" style="46" customWidth="1"/>
    <col min="27" max="29" width="8.921875" style="46" customWidth="1"/>
    <col min="30" max="39" width="10.4609375" style="46" customWidth="1"/>
    <col min="40" max="41" width="11" style="46" customWidth="1"/>
    <col min="42" max="16384" width="9" style="46"/>
  </cols>
  <sheetData>
    <row r="1" spans="1:43" ht="22.75" x14ac:dyDescent="0.25">
      <c r="B1" s="82" t="s">
        <v>0</v>
      </c>
      <c r="C1" s="47"/>
      <c r="D1" s="48"/>
      <c r="E1" s="47"/>
      <c r="F1" s="47"/>
      <c r="G1" s="47"/>
      <c r="H1" s="47"/>
      <c r="I1" s="47"/>
      <c r="J1" s="47" t="s">
        <v>1</v>
      </c>
      <c r="L1" s="49"/>
      <c r="M1" s="49"/>
      <c r="N1" s="49"/>
      <c r="O1" s="222"/>
      <c r="P1" s="223"/>
      <c r="Q1" s="220"/>
      <c r="R1" s="221"/>
      <c r="S1" s="221"/>
      <c r="T1" s="221"/>
      <c r="U1" s="221"/>
    </row>
    <row r="2" spans="1:43" ht="51.65" customHeight="1" x14ac:dyDescent="0.25">
      <c r="A2" s="200" t="s">
        <v>2</v>
      </c>
      <c r="B2" s="208" t="s">
        <v>3</v>
      </c>
      <c r="C2" s="208" t="s">
        <v>4</v>
      </c>
      <c r="D2" s="173" t="s">
        <v>392</v>
      </c>
      <c r="E2" s="218" t="s">
        <v>5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62" t="s">
        <v>6</v>
      </c>
      <c r="X2" s="63"/>
      <c r="Y2" s="97" t="s">
        <v>7</v>
      </c>
      <c r="Z2" s="218" t="s">
        <v>8</v>
      </c>
      <c r="AA2" s="217"/>
      <c r="AB2" s="217"/>
      <c r="AC2" s="219"/>
      <c r="AD2" s="165" t="s">
        <v>9</v>
      </c>
      <c r="AE2" s="217"/>
      <c r="AF2" s="217"/>
      <c r="AG2" s="217"/>
      <c r="AH2" s="217"/>
      <c r="AI2" s="217"/>
      <c r="AJ2" s="217"/>
      <c r="AK2" s="217"/>
      <c r="AL2" s="217"/>
      <c r="AM2" s="217"/>
      <c r="AN2" s="208" t="s">
        <v>4</v>
      </c>
      <c r="AO2" s="208" t="s">
        <v>3</v>
      </c>
    </row>
    <row r="3" spans="1:43" ht="14.25" customHeight="1" x14ac:dyDescent="0.25">
      <c r="A3" s="201"/>
      <c r="B3" s="209"/>
      <c r="C3" s="209"/>
      <c r="D3" s="203"/>
      <c r="E3" s="176" t="s">
        <v>10</v>
      </c>
      <c r="F3" s="64"/>
      <c r="G3" s="176" t="s">
        <v>11</v>
      </c>
      <c r="H3" s="205"/>
      <c r="I3" s="205"/>
      <c r="J3" s="205"/>
      <c r="K3" s="176" t="s">
        <v>12</v>
      </c>
      <c r="L3" s="205"/>
      <c r="M3" s="205"/>
      <c r="N3" s="205"/>
      <c r="O3" s="176" t="s">
        <v>13</v>
      </c>
      <c r="P3" s="205"/>
      <c r="Q3" s="205"/>
      <c r="R3" s="205"/>
      <c r="S3" s="176" t="s">
        <v>14</v>
      </c>
      <c r="T3" s="205"/>
      <c r="U3" s="205"/>
      <c r="V3" s="205"/>
      <c r="W3" s="196" t="s">
        <v>15</v>
      </c>
      <c r="X3" s="196" t="s">
        <v>16</v>
      </c>
      <c r="Y3" s="65" t="s">
        <v>17</v>
      </c>
      <c r="Z3" s="178" t="s">
        <v>18</v>
      </c>
      <c r="AA3" s="181" t="s">
        <v>19</v>
      </c>
      <c r="AB3" s="182"/>
      <c r="AC3" s="183"/>
      <c r="AD3" s="165" t="s">
        <v>20</v>
      </c>
      <c r="AE3" s="166"/>
      <c r="AF3" s="166"/>
      <c r="AG3" s="166"/>
      <c r="AH3" s="166"/>
      <c r="AI3" s="166"/>
      <c r="AJ3" s="166"/>
      <c r="AK3" s="165" t="s">
        <v>21</v>
      </c>
      <c r="AL3" s="166"/>
      <c r="AM3" s="163" t="s">
        <v>22</v>
      </c>
      <c r="AN3" s="209"/>
      <c r="AO3" s="209"/>
    </row>
    <row r="4" spans="1:43" ht="35.5" customHeight="1" x14ac:dyDescent="0.25">
      <c r="A4" s="201"/>
      <c r="B4" s="209"/>
      <c r="C4" s="209"/>
      <c r="D4" s="203"/>
      <c r="E4" s="177"/>
      <c r="F4" s="66"/>
      <c r="G4" s="206"/>
      <c r="H4" s="207"/>
      <c r="I4" s="207"/>
      <c r="J4" s="207"/>
      <c r="K4" s="206"/>
      <c r="L4" s="207"/>
      <c r="M4" s="207"/>
      <c r="N4" s="207"/>
      <c r="O4" s="206"/>
      <c r="P4" s="207"/>
      <c r="Q4" s="207"/>
      <c r="R4" s="207"/>
      <c r="S4" s="206"/>
      <c r="T4" s="207"/>
      <c r="U4" s="207"/>
      <c r="V4" s="207"/>
      <c r="W4" s="197"/>
      <c r="X4" s="197"/>
      <c r="Y4" s="67" t="s">
        <v>23</v>
      </c>
      <c r="Z4" s="179"/>
      <c r="AA4" s="184"/>
      <c r="AB4" s="185"/>
      <c r="AC4" s="186"/>
      <c r="AD4" s="210" t="s">
        <v>24</v>
      </c>
      <c r="AE4" s="211"/>
      <c r="AF4" s="210" t="s">
        <v>25</v>
      </c>
      <c r="AG4" s="211"/>
      <c r="AH4" s="211"/>
      <c r="AI4" s="211"/>
      <c r="AJ4" s="211"/>
      <c r="AK4" s="163" t="s">
        <v>26</v>
      </c>
      <c r="AL4" s="163" t="s">
        <v>27</v>
      </c>
      <c r="AM4" s="164"/>
      <c r="AN4" s="209"/>
      <c r="AO4" s="209"/>
    </row>
    <row r="5" spans="1:43" ht="11.5" customHeight="1" x14ac:dyDescent="0.25">
      <c r="A5" s="201"/>
      <c r="B5" s="209"/>
      <c r="C5" s="209"/>
      <c r="D5" s="203"/>
      <c r="E5" s="177"/>
      <c r="F5" s="224" t="s">
        <v>28</v>
      </c>
      <c r="G5" s="173" t="s">
        <v>29</v>
      </c>
      <c r="H5" s="173" t="s">
        <v>30</v>
      </c>
      <c r="I5" s="170" t="s">
        <v>31</v>
      </c>
      <c r="J5" s="173" t="s">
        <v>32</v>
      </c>
      <c r="K5" s="173" t="s">
        <v>29</v>
      </c>
      <c r="L5" s="173" t="s">
        <v>30</v>
      </c>
      <c r="M5" s="170" t="s">
        <v>31</v>
      </c>
      <c r="N5" s="173" t="s">
        <v>32</v>
      </c>
      <c r="O5" s="173" t="s">
        <v>29</v>
      </c>
      <c r="P5" s="173" t="s">
        <v>33</v>
      </c>
      <c r="Q5" s="170" t="s">
        <v>31</v>
      </c>
      <c r="R5" s="173" t="s">
        <v>32</v>
      </c>
      <c r="S5" s="176" t="s">
        <v>34</v>
      </c>
      <c r="T5" s="176" t="s">
        <v>35</v>
      </c>
      <c r="U5" s="176" t="s">
        <v>36</v>
      </c>
      <c r="V5" s="167" t="s">
        <v>37</v>
      </c>
      <c r="W5" s="68"/>
      <c r="X5" s="69"/>
      <c r="Y5" s="70"/>
      <c r="Z5" s="180"/>
      <c r="AA5" s="187"/>
      <c r="AB5" s="188"/>
      <c r="AC5" s="189"/>
      <c r="AD5" s="212"/>
      <c r="AE5" s="213"/>
      <c r="AF5" s="212"/>
      <c r="AG5" s="213"/>
      <c r="AH5" s="213"/>
      <c r="AI5" s="213"/>
      <c r="AJ5" s="213"/>
      <c r="AK5" s="164"/>
      <c r="AL5" s="164"/>
      <c r="AM5" s="164"/>
      <c r="AN5" s="209"/>
      <c r="AO5" s="209"/>
    </row>
    <row r="6" spans="1:43" ht="19.5" customHeight="1" x14ac:dyDescent="0.25">
      <c r="A6" s="201"/>
      <c r="B6" s="209"/>
      <c r="C6" s="209"/>
      <c r="D6" s="203"/>
      <c r="E6" s="177"/>
      <c r="F6" s="225"/>
      <c r="G6" s="174"/>
      <c r="H6" s="174"/>
      <c r="I6" s="171"/>
      <c r="J6" s="174"/>
      <c r="K6" s="174"/>
      <c r="L6" s="174"/>
      <c r="M6" s="171"/>
      <c r="N6" s="174"/>
      <c r="O6" s="174"/>
      <c r="P6" s="227"/>
      <c r="Q6" s="171"/>
      <c r="R6" s="174"/>
      <c r="S6" s="177"/>
      <c r="T6" s="177"/>
      <c r="U6" s="177"/>
      <c r="V6" s="168"/>
      <c r="W6" s="198" t="s">
        <v>38</v>
      </c>
      <c r="X6" s="198" t="s">
        <v>38</v>
      </c>
      <c r="Y6" s="71" t="s">
        <v>39</v>
      </c>
      <c r="Z6" s="193" t="s">
        <v>40</v>
      </c>
      <c r="AA6" s="214" t="s">
        <v>41</v>
      </c>
      <c r="AB6" s="170" t="s">
        <v>42</v>
      </c>
      <c r="AC6" s="190" t="s">
        <v>43</v>
      </c>
      <c r="AD6" s="163" t="s">
        <v>44</v>
      </c>
      <c r="AE6" s="163" t="s">
        <v>45</v>
      </c>
      <c r="AF6" s="163" t="s">
        <v>46</v>
      </c>
      <c r="AG6" s="163" t="s">
        <v>47</v>
      </c>
      <c r="AH6" s="163" t="s">
        <v>48</v>
      </c>
      <c r="AI6" s="163" t="s">
        <v>49</v>
      </c>
      <c r="AJ6" s="163" t="s">
        <v>50</v>
      </c>
      <c r="AK6" s="164"/>
      <c r="AL6" s="164"/>
      <c r="AM6" s="164"/>
      <c r="AN6" s="209"/>
      <c r="AO6" s="209"/>
    </row>
    <row r="7" spans="1:43" ht="13.5" customHeight="1" x14ac:dyDescent="0.25">
      <c r="A7" s="201"/>
      <c r="B7" s="209"/>
      <c r="C7" s="209"/>
      <c r="D7" s="203"/>
      <c r="E7" s="177"/>
      <c r="F7" s="225"/>
      <c r="G7" s="174"/>
      <c r="H7" s="174"/>
      <c r="I7" s="171"/>
      <c r="J7" s="174"/>
      <c r="K7" s="174"/>
      <c r="L7" s="174"/>
      <c r="M7" s="171"/>
      <c r="N7" s="174"/>
      <c r="O7" s="174"/>
      <c r="P7" s="227"/>
      <c r="Q7" s="171"/>
      <c r="R7" s="174"/>
      <c r="S7" s="177"/>
      <c r="T7" s="177"/>
      <c r="U7" s="177"/>
      <c r="V7" s="168"/>
      <c r="W7" s="198"/>
      <c r="X7" s="198"/>
      <c r="Y7" s="72" t="s">
        <v>51</v>
      </c>
      <c r="Z7" s="194"/>
      <c r="AA7" s="215"/>
      <c r="AB7" s="171"/>
      <c r="AC7" s="191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209"/>
      <c r="AO7" s="209"/>
    </row>
    <row r="8" spans="1:43" ht="18" customHeight="1" x14ac:dyDescent="0.25">
      <c r="A8" s="201"/>
      <c r="B8" s="209"/>
      <c r="C8" s="209"/>
      <c r="D8" s="203"/>
      <c r="E8" s="177"/>
      <c r="F8" s="225"/>
      <c r="G8" s="174"/>
      <c r="H8" s="174"/>
      <c r="I8" s="171"/>
      <c r="J8" s="174"/>
      <c r="K8" s="174"/>
      <c r="L8" s="174"/>
      <c r="M8" s="171"/>
      <c r="N8" s="174"/>
      <c r="O8" s="174"/>
      <c r="P8" s="174" t="s">
        <v>52</v>
      </c>
      <c r="Q8" s="171"/>
      <c r="R8" s="174"/>
      <c r="S8" s="177"/>
      <c r="T8" s="177"/>
      <c r="U8" s="177"/>
      <c r="V8" s="168"/>
      <c r="W8" s="198"/>
      <c r="X8" s="198"/>
      <c r="Y8" s="72" t="s">
        <v>53</v>
      </c>
      <c r="Z8" s="194"/>
      <c r="AA8" s="215"/>
      <c r="AB8" s="171"/>
      <c r="AC8" s="191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209"/>
      <c r="AO8" s="209"/>
    </row>
    <row r="9" spans="1:43" ht="15.65" customHeight="1" x14ac:dyDescent="0.25">
      <c r="A9" s="201"/>
      <c r="B9" s="209"/>
      <c r="C9" s="209"/>
      <c r="D9" s="204"/>
      <c r="E9" s="177"/>
      <c r="F9" s="226"/>
      <c r="G9" s="175"/>
      <c r="H9" s="175"/>
      <c r="I9" s="172"/>
      <c r="J9" s="175"/>
      <c r="K9" s="175"/>
      <c r="L9" s="175"/>
      <c r="M9" s="172"/>
      <c r="N9" s="175"/>
      <c r="O9" s="175"/>
      <c r="P9" s="175"/>
      <c r="Q9" s="172"/>
      <c r="R9" s="175"/>
      <c r="S9" s="177"/>
      <c r="T9" s="177"/>
      <c r="U9" s="177"/>
      <c r="V9" s="169"/>
      <c r="W9" s="199"/>
      <c r="X9" s="199"/>
      <c r="Y9" s="73"/>
      <c r="Z9" s="195"/>
      <c r="AA9" s="216"/>
      <c r="AB9" s="172"/>
      <c r="AC9" s="192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209"/>
      <c r="AO9" s="209"/>
    </row>
    <row r="10" spans="1:43" ht="63" customHeight="1" x14ac:dyDescent="0.25">
      <c r="A10" s="202"/>
      <c r="B10" s="98"/>
      <c r="C10" s="98"/>
      <c r="D10" s="99"/>
      <c r="E10" s="99"/>
      <c r="F10" s="98"/>
      <c r="G10" s="74" t="s">
        <v>54</v>
      </c>
      <c r="H10" s="75"/>
      <c r="I10" s="75"/>
      <c r="J10" s="76"/>
      <c r="K10" s="74" t="s">
        <v>54</v>
      </c>
      <c r="L10" s="75"/>
      <c r="M10" s="75"/>
      <c r="N10" s="76"/>
      <c r="O10" s="100" t="s">
        <v>54</v>
      </c>
      <c r="P10" s="101"/>
      <c r="Q10" s="101"/>
      <c r="R10" s="101"/>
      <c r="S10" s="100" t="s">
        <v>55</v>
      </c>
      <c r="T10" s="101"/>
      <c r="U10" s="101"/>
      <c r="V10" s="101"/>
      <c r="W10" s="102"/>
      <c r="X10" s="102"/>
      <c r="Y10" s="77"/>
      <c r="Z10" s="78"/>
      <c r="AA10" s="78"/>
      <c r="AB10" s="78"/>
      <c r="AC10" s="7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</row>
    <row r="11" spans="1:43" s="54" customFormat="1" ht="44.5" customHeight="1" x14ac:dyDescent="0.25">
      <c r="A11" s="103"/>
      <c r="B11" s="104" t="str">
        <f>IF(ｼｰﾄ0!C3="","",ｼｰﾄ0!C3)</f>
        <v>秋田県</v>
      </c>
      <c r="C11" s="104" t="str">
        <f>IF(ｼｰﾄ0!C4="","",ｼｰﾄ0!C4)</f>
        <v>象潟・金浦</v>
      </c>
      <c r="D11" s="104" t="str">
        <f>IF(OR(ｼｰﾄ1!D23&lt;&gt;"",ｼｰﾄ1!E23&lt;&gt;"",ｼｰﾄ1!F23&lt;&gt;""),"○","")</f>
        <v/>
      </c>
      <c r="E11" s="105">
        <f>IF(ｼｰﾄ3!C68&lt;&gt;"",ｼｰﾄ3!C68,"")</f>
        <v>10</v>
      </c>
      <c r="F11" s="105">
        <f>IF(ｼｰﾄ3!D68&lt;&gt;"",ｼｰﾄ3!D68,"")</f>
        <v>0</v>
      </c>
      <c r="G11" s="106">
        <f>IF(ｼｰﾄ1!D11&lt;&gt;"",ｼｰﾄ1!D11,"")</f>
        <v>57</v>
      </c>
      <c r="H11" s="107" t="str">
        <f>IF(ｼｰﾄ1!D9&lt;&gt;"",ｼｰﾄ1!D9,"")</f>
        <v>S43～S60</v>
      </c>
      <c r="I11" s="107" t="str">
        <f>IF(ｼｰﾄ1!D5&lt;&gt;"",ｼｰﾄ1!D5,"")</f>
        <v>6595</v>
      </c>
      <c r="J11" s="107" t="str">
        <f>IF(ｼｰﾄ1!D6&lt;&gt;"",ｼｰﾄ1!D6,"")</f>
        <v>にかほ市金浦赤石</v>
      </c>
      <c r="K11" s="106" t="str">
        <f>IF(ｼｰﾄ1!E12&lt;&gt;"",ｼｰﾄ1!E12,"")</f>
        <v/>
      </c>
      <c r="L11" s="107" t="str">
        <f>IF(ｼｰﾄ1!E9&lt;&gt;"",ｼｰﾄ1!E9,"")</f>
        <v/>
      </c>
      <c r="M11" s="107" t="str">
        <f>IF(ｼｰﾄ1!E5&lt;&gt;"",ｼｰﾄ1!E5,"")</f>
        <v/>
      </c>
      <c r="N11" s="107" t="str">
        <f>IF(ｼｰﾄ1!E6&lt;&gt;"",ｼｰﾄ1!E6,"")</f>
        <v/>
      </c>
      <c r="O11" s="106">
        <f>IF(ｼｰﾄ1!F13&lt;&gt;"",ｼｰﾄ1!F13,"")</f>
        <v>1.8</v>
      </c>
      <c r="P11" s="107" t="str">
        <f>IF(ｼｰﾄ1!F9&lt;&gt;"",ｼｰﾄ1!F9,"")</f>
        <v>S60</v>
      </c>
      <c r="Q11" s="107" t="str">
        <f>IF(ｼｰﾄ1!F5&lt;&gt;"",ｼｰﾄ1!F5,"")</f>
        <v>16</v>
      </c>
      <c r="R11" s="107" t="str">
        <f>IF(ｼｰﾄ1!F6&lt;&gt;"",ｼｰﾄ1!F6,"")</f>
        <v>にかほ市金浦赤石</v>
      </c>
      <c r="S11" s="107" t="str">
        <f>IF(ｼｰﾄ3!E68&lt;&gt;"",ｼｰﾄ3!E68,"")</f>
        <v>/</v>
      </c>
      <c r="T11" s="107" t="str">
        <f>IF(ｼｰﾄ3!F68&lt;&gt;"",ｼｰﾄ3!F68,"")</f>
        <v>/</v>
      </c>
      <c r="U11" s="107" t="str">
        <f>IF(ｼｰﾄ3!G68&lt;&gt;"",ｼｰﾄ3!G68,"")</f>
        <v>/</v>
      </c>
      <c r="V11" s="107" t="str">
        <f>IF(ｼｰﾄ3!H68&lt;&gt;"",ｼｰﾄ3!H68,"")</f>
        <v>/</v>
      </c>
      <c r="W11" s="1"/>
      <c r="X11" s="1"/>
      <c r="Y11" s="1" t="str">
        <f>IF(ｼｰﾄ3!I68&lt;&gt;"",ｼｰﾄ3!I68,"")</f>
        <v/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4" t="str">
        <f>IF(ｼｰﾄ4!C8="","",ｼｰﾄ4!C8)</f>
        <v/>
      </c>
      <c r="AE11" s="104" t="str">
        <f>IF(ｼｰﾄ4!D8="","",ｼｰﾄ4!D8)</f>
        <v/>
      </c>
      <c r="AF11" s="104" t="str">
        <f>IF(ｼｰﾄ4!E8="","",ｼｰﾄ4!E8)</f>
        <v/>
      </c>
      <c r="AG11" s="104" t="str">
        <f>IF(ｼｰﾄ4!F8="","",ｼｰﾄ4!F8)</f>
        <v/>
      </c>
      <c r="AH11" s="104" t="str">
        <f>IF(ｼｰﾄ4!G8="","",ｼｰﾄ4!G8)</f>
        <v/>
      </c>
      <c r="AI11" s="104" t="str">
        <f>IF(ｼｰﾄ4!H8="","",ｼｰﾄ4!H8)</f>
        <v/>
      </c>
      <c r="AJ11" s="104" t="str">
        <f>IF(ｼｰﾄ4!I8="","",ｼｰﾄ4!I8)</f>
        <v/>
      </c>
      <c r="AK11" s="104" t="str">
        <f>IF(ｼｰﾄ4!J8="","",ｼｰﾄ4!J8)</f>
        <v/>
      </c>
      <c r="AL11" s="104" t="str">
        <f>IF(ｼｰﾄ4!K8="","",ｼｰﾄ4!K8)</f>
        <v/>
      </c>
      <c r="AM11" s="104" t="str">
        <f>IF(ｼｰﾄ4!L8="","",ｼｰﾄ4!L8)</f>
        <v/>
      </c>
      <c r="AN11" s="104" t="str">
        <f>IF(ｼｰﾄ0!C4="","",ｼｰﾄ0!C4)</f>
        <v>象潟・金浦</v>
      </c>
      <c r="AO11" s="104" t="str">
        <f>IF(ｼｰﾄ0!C3="","",ｼｰﾄ0!C3)</f>
        <v>秋田県</v>
      </c>
      <c r="AP11" s="53"/>
      <c r="AQ11" s="53"/>
    </row>
    <row r="12" spans="1:43" x14ac:dyDescent="0.25"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83"/>
      <c r="T12" s="83"/>
      <c r="U12" s="83"/>
      <c r="V12" s="83"/>
      <c r="W12" s="83"/>
      <c r="X12" s="83"/>
      <c r="Y12" s="83"/>
    </row>
    <row r="13" spans="1:43" ht="19.3" x14ac:dyDescent="0.25">
      <c r="B13" s="55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95"/>
      <c r="W13" s="95"/>
      <c r="X13" s="95"/>
      <c r="Y13" s="95"/>
    </row>
    <row r="14" spans="1:43" s="56" customFormat="1" ht="19.3" x14ac:dyDescent="0.25">
      <c r="D14" s="54"/>
      <c r="K14" s="55"/>
      <c r="L14" s="55"/>
      <c r="M14" s="55"/>
      <c r="N14" s="55"/>
      <c r="O14" s="55"/>
      <c r="P14" s="55"/>
      <c r="Q14" s="55"/>
      <c r="R14" s="57"/>
      <c r="S14" s="57"/>
      <c r="V14" s="58"/>
      <c r="W14" s="58"/>
      <c r="X14" s="58"/>
      <c r="Y14" s="58"/>
      <c r="AE14" s="57"/>
      <c r="AF14" s="57"/>
    </row>
    <row r="15" spans="1:43" s="56" customFormat="1" ht="30.9" x14ac:dyDescent="0.25">
      <c r="D15" s="54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V15" s="58"/>
      <c r="W15" s="58"/>
      <c r="X15" s="58"/>
      <c r="Y15" s="58"/>
      <c r="AE15" s="59" t="s">
        <v>56</v>
      </c>
      <c r="AF15" s="57"/>
    </row>
    <row r="16" spans="1:43" s="56" customFormat="1" x14ac:dyDescent="0.25">
      <c r="D16" s="54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V16" s="58"/>
      <c r="W16" s="58"/>
      <c r="X16" s="58"/>
      <c r="Y16" s="58"/>
    </row>
    <row r="17" spans="4:25" s="56" customFormat="1" x14ac:dyDescent="0.25">
      <c r="D17" s="54"/>
      <c r="V17" s="58"/>
      <c r="W17" s="58"/>
      <c r="X17" s="58"/>
      <c r="Y17" s="58"/>
    </row>
    <row r="18" spans="4:25" s="56" customFormat="1" x14ac:dyDescent="0.25">
      <c r="D18" s="54"/>
      <c r="V18" s="58"/>
      <c r="W18" s="58"/>
      <c r="X18" s="58"/>
      <c r="Y18" s="58"/>
    </row>
    <row r="19" spans="4:25" s="56" customFormat="1" x14ac:dyDescent="0.25">
      <c r="D19" s="54"/>
      <c r="V19" s="58"/>
      <c r="W19" s="58"/>
      <c r="X19" s="58"/>
      <c r="Y19" s="58"/>
    </row>
    <row r="20" spans="4:25" s="56" customFormat="1" ht="32.5" customHeight="1" x14ac:dyDescent="0.25">
      <c r="D20" s="54"/>
      <c r="V20" s="58"/>
      <c r="W20" s="58"/>
      <c r="X20" s="58"/>
      <c r="Y20" s="58"/>
    </row>
    <row r="21" spans="4:25" s="56" customFormat="1" x14ac:dyDescent="0.25">
      <c r="D21" s="54"/>
      <c r="V21" s="58"/>
      <c r="W21" s="58"/>
      <c r="X21" s="58"/>
      <c r="Y21" s="58"/>
    </row>
    <row r="22" spans="4:25" s="56" customFormat="1" x14ac:dyDescent="0.25">
      <c r="D22" s="54"/>
      <c r="V22" s="58"/>
      <c r="W22" s="58"/>
      <c r="X22" s="58"/>
      <c r="Y22" s="58"/>
    </row>
    <row r="23" spans="4:25" s="56" customFormat="1" x14ac:dyDescent="0.25">
      <c r="D23" s="54"/>
      <c r="V23" s="58"/>
      <c r="W23" s="58"/>
      <c r="X23" s="58"/>
      <c r="Y23" s="58"/>
    </row>
    <row r="24" spans="4:25" s="56" customFormat="1" x14ac:dyDescent="0.25">
      <c r="D24" s="54"/>
      <c r="V24" s="58"/>
      <c r="W24" s="58"/>
      <c r="X24" s="58"/>
      <c r="Y24" s="58"/>
    </row>
    <row r="25" spans="4:25" s="56" customFormat="1" x14ac:dyDescent="0.25">
      <c r="D25" s="54"/>
      <c r="V25" s="58"/>
      <c r="W25" s="58"/>
      <c r="X25" s="58"/>
      <c r="Y25" s="58"/>
    </row>
    <row r="26" spans="4:25" s="56" customFormat="1" x14ac:dyDescent="0.25">
      <c r="D26" s="54"/>
      <c r="V26" s="58"/>
      <c r="W26" s="58"/>
      <c r="X26" s="58"/>
      <c r="Y26" s="58"/>
    </row>
    <row r="27" spans="4:25" s="56" customFormat="1" x14ac:dyDescent="0.25">
      <c r="D27" s="54"/>
      <c r="V27" s="58"/>
      <c r="W27" s="58"/>
      <c r="X27" s="58"/>
      <c r="Y27" s="58"/>
    </row>
    <row r="32" spans="4:25" ht="19.3" x14ac:dyDescent="0.25">
      <c r="F32" s="51"/>
      <c r="G32" s="51"/>
      <c r="H32" s="51"/>
      <c r="I32" s="51"/>
      <c r="J32" s="51"/>
      <c r="K32" s="52"/>
      <c r="L32" s="52"/>
      <c r="M32" s="52"/>
      <c r="N32" s="52"/>
      <c r="O32" s="52"/>
      <c r="P32" s="52"/>
      <c r="Q32" s="52"/>
      <c r="R32" s="52"/>
      <c r="S32" s="52"/>
    </row>
    <row r="33" spans="6:19" ht="19.3" x14ac:dyDescent="0.25"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2"/>
    </row>
    <row r="34" spans="6:19" ht="19.3" x14ac:dyDescent="0.25"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52"/>
    </row>
    <row r="35" spans="6:19" ht="19.3" x14ac:dyDescent="0.25"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52"/>
    </row>
    <row r="36" spans="6:19" ht="19.3" x14ac:dyDescent="0.25"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52"/>
    </row>
    <row r="37" spans="6:19" ht="19.3" x14ac:dyDescent="0.25"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52" spans="29:29" x14ac:dyDescent="0.25">
      <c r="AC52" s="46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topLeftCell="A7" zoomScaleNormal="100" workbookViewId="0">
      <selection activeCell="B29" sqref="B29"/>
    </sheetView>
  </sheetViews>
  <sheetFormatPr defaultColWidth="8.69140625" defaultRowHeight="15.45" outlineLevelRow="1" outlineLevelCol="1" x14ac:dyDescent="0.25"/>
  <cols>
    <col min="1" max="1" width="8.4609375" style="36" customWidth="1"/>
    <col min="2" max="2" width="66.23046875" style="36" customWidth="1"/>
    <col min="3" max="3" width="5.921875" style="36" customWidth="1"/>
    <col min="4" max="4" width="7" style="34" hidden="1" customWidth="1" outlineLevel="1"/>
    <col min="5" max="5" width="7.921875" style="45" hidden="1" customWidth="1" outlineLevel="1"/>
    <col min="6" max="6" width="53.921875" style="34" hidden="1" customWidth="1" outlineLevel="1"/>
    <col min="7" max="7" width="8.921875" style="36" collapsed="1"/>
    <col min="8" max="16384" width="8.69140625" style="36"/>
  </cols>
  <sheetData>
    <row r="1" spans="1:6" ht="24.75" customHeight="1" x14ac:dyDescent="0.25">
      <c r="A1" s="228" t="s">
        <v>58</v>
      </c>
      <c r="B1" s="228"/>
      <c r="C1" s="35"/>
      <c r="D1" s="229" t="s">
        <v>59</v>
      </c>
      <c r="E1" s="230"/>
      <c r="F1" s="231"/>
    </row>
    <row r="2" spans="1:6" ht="15" customHeight="1" x14ac:dyDescent="0.25">
      <c r="A2" s="232" t="s">
        <v>60</v>
      </c>
      <c r="B2" s="233"/>
      <c r="D2" s="108" t="s">
        <v>61</v>
      </c>
      <c r="E2" s="30"/>
      <c r="F2" s="30"/>
    </row>
    <row r="3" spans="1:6" ht="15" customHeight="1" x14ac:dyDescent="0.25">
      <c r="A3" s="109" t="s">
        <v>62</v>
      </c>
      <c r="B3" s="27" t="s">
        <v>63</v>
      </c>
      <c r="D3" s="29"/>
      <c r="E3" s="37"/>
      <c r="F3" s="30"/>
    </row>
    <row r="4" spans="1:6" x14ac:dyDescent="0.25">
      <c r="A4" s="109" t="s">
        <v>65</v>
      </c>
      <c r="B4" s="110" t="s">
        <v>64</v>
      </c>
      <c r="D4" s="38"/>
      <c r="E4" s="39" t="s">
        <v>66</v>
      </c>
      <c r="F4" s="28" t="s">
        <v>67</v>
      </c>
    </row>
    <row r="5" spans="1:6" x14ac:dyDescent="0.25">
      <c r="A5" s="109" t="s">
        <v>68</v>
      </c>
      <c r="B5" s="110" t="s">
        <v>69</v>
      </c>
      <c r="D5" s="38"/>
      <c r="E5" s="39" t="s">
        <v>70</v>
      </c>
      <c r="F5" s="28" t="s">
        <v>71</v>
      </c>
    </row>
    <row r="6" spans="1:6" x14ac:dyDescent="0.25">
      <c r="A6" s="109" t="s">
        <v>72</v>
      </c>
      <c r="B6" s="110" t="s">
        <v>73</v>
      </c>
      <c r="D6" s="38"/>
      <c r="E6" s="39" t="s">
        <v>74</v>
      </c>
      <c r="F6" s="28" t="s">
        <v>75</v>
      </c>
    </row>
    <row r="7" spans="1:6" x14ac:dyDescent="0.25">
      <c r="A7" s="109" t="s">
        <v>76</v>
      </c>
      <c r="B7" s="110" t="s">
        <v>75</v>
      </c>
      <c r="D7" s="38"/>
      <c r="E7" s="39" t="s">
        <v>77</v>
      </c>
      <c r="F7" s="28" t="s">
        <v>78</v>
      </c>
    </row>
    <row r="8" spans="1:6" x14ac:dyDescent="0.25">
      <c r="A8" s="109" t="s">
        <v>79</v>
      </c>
      <c r="B8" s="110" t="s">
        <v>80</v>
      </c>
      <c r="D8" s="38"/>
      <c r="E8" s="39" t="s">
        <v>81</v>
      </c>
      <c r="F8" s="28" t="s">
        <v>82</v>
      </c>
    </row>
    <row r="9" spans="1:6" x14ac:dyDescent="0.25">
      <c r="A9" s="109" t="s">
        <v>83</v>
      </c>
      <c r="B9" s="110" t="s">
        <v>84</v>
      </c>
      <c r="D9" s="38"/>
      <c r="E9" s="39"/>
      <c r="F9" s="28"/>
    </row>
    <row r="10" spans="1:6" x14ac:dyDescent="0.25">
      <c r="D10" s="38"/>
      <c r="E10" s="39" t="s">
        <v>85</v>
      </c>
      <c r="F10" s="28" t="s">
        <v>86</v>
      </c>
    </row>
    <row r="11" spans="1:6" hidden="1" outlineLevel="1" x14ac:dyDescent="0.25">
      <c r="A11" s="29" t="s">
        <v>87</v>
      </c>
      <c r="B11" s="30"/>
      <c r="D11" s="29" t="s">
        <v>88</v>
      </c>
      <c r="E11" s="40"/>
      <c r="F11" s="30"/>
    </row>
    <row r="12" spans="1:6" hidden="1" outlineLevel="1" x14ac:dyDescent="0.25">
      <c r="A12" s="109" t="s">
        <v>65</v>
      </c>
      <c r="B12" s="110" t="s">
        <v>89</v>
      </c>
      <c r="D12" s="38"/>
      <c r="E12" s="41" t="s">
        <v>90</v>
      </c>
      <c r="F12" s="31" t="s">
        <v>91</v>
      </c>
    </row>
    <row r="13" spans="1:6" hidden="1" outlineLevel="1" x14ac:dyDescent="0.25">
      <c r="A13" s="109" t="s">
        <v>68</v>
      </c>
      <c r="B13" s="110" t="s">
        <v>82</v>
      </c>
      <c r="D13" s="38"/>
      <c r="E13" s="41" t="s">
        <v>92</v>
      </c>
      <c r="F13" s="31" t="s">
        <v>93</v>
      </c>
    </row>
    <row r="14" spans="1:6" hidden="1" outlineLevel="1" x14ac:dyDescent="0.25">
      <c r="A14" s="109" t="s">
        <v>72</v>
      </c>
      <c r="B14" s="110" t="s">
        <v>94</v>
      </c>
      <c r="D14" s="38"/>
      <c r="E14" s="41" t="s">
        <v>95</v>
      </c>
      <c r="F14" s="31" t="s">
        <v>96</v>
      </c>
    </row>
    <row r="15" spans="1:6" hidden="1" outlineLevel="1" x14ac:dyDescent="0.25">
      <c r="A15" s="109" t="s">
        <v>76</v>
      </c>
      <c r="B15" s="110" t="s">
        <v>97</v>
      </c>
      <c r="D15" s="38"/>
      <c r="E15" s="41" t="s">
        <v>98</v>
      </c>
      <c r="F15" s="31" t="s">
        <v>99</v>
      </c>
    </row>
    <row r="16" spans="1:6" hidden="1" outlineLevel="1" x14ac:dyDescent="0.25">
      <c r="A16" s="109" t="s">
        <v>79</v>
      </c>
      <c r="B16" s="110" t="s">
        <v>100</v>
      </c>
      <c r="D16" s="38"/>
      <c r="E16" s="41" t="s">
        <v>101</v>
      </c>
      <c r="F16" s="31" t="s">
        <v>102</v>
      </c>
    </row>
    <row r="17" spans="1:6" hidden="1" outlineLevel="1" x14ac:dyDescent="0.25">
      <c r="A17" s="109" t="s">
        <v>83</v>
      </c>
      <c r="B17" s="110" t="s">
        <v>103</v>
      </c>
      <c r="D17" s="38"/>
      <c r="E17" s="41" t="s">
        <v>104</v>
      </c>
      <c r="F17" s="31" t="s">
        <v>105</v>
      </c>
    </row>
    <row r="18" spans="1:6" hidden="1" outlineLevel="1" x14ac:dyDescent="0.25">
      <c r="A18" s="109" t="s">
        <v>106</v>
      </c>
      <c r="B18" s="110" t="s">
        <v>107</v>
      </c>
      <c r="D18" s="29" t="s">
        <v>108</v>
      </c>
      <c r="E18" s="40"/>
      <c r="F18" s="30"/>
    </row>
    <row r="19" spans="1:6" hidden="1" outlineLevel="1" x14ac:dyDescent="0.25">
      <c r="A19" s="109" t="s">
        <v>109</v>
      </c>
      <c r="B19" s="110" t="s">
        <v>110</v>
      </c>
      <c r="D19" s="38"/>
      <c r="E19" s="41" t="s">
        <v>111</v>
      </c>
      <c r="F19" s="31" t="s">
        <v>112</v>
      </c>
    </row>
    <row r="20" spans="1:6" hidden="1" outlineLevel="1" x14ac:dyDescent="0.25">
      <c r="A20" s="109" t="s">
        <v>113</v>
      </c>
      <c r="B20" s="110" t="s">
        <v>114</v>
      </c>
      <c r="D20" s="38"/>
      <c r="E20" s="41" t="s">
        <v>115</v>
      </c>
      <c r="F20" s="31" t="s">
        <v>116</v>
      </c>
    </row>
    <row r="21" spans="1:6" hidden="1" outlineLevel="1" x14ac:dyDescent="0.25">
      <c r="A21" s="109" t="s">
        <v>117</v>
      </c>
      <c r="B21" s="110" t="s">
        <v>118</v>
      </c>
      <c r="D21" s="38"/>
      <c r="E21" s="41" t="s">
        <v>119</v>
      </c>
      <c r="F21" s="31" t="s">
        <v>120</v>
      </c>
    </row>
    <row r="22" spans="1:6" hidden="1" outlineLevel="1" x14ac:dyDescent="0.25">
      <c r="A22" s="109" t="s">
        <v>121</v>
      </c>
      <c r="B22" s="110" t="s">
        <v>122</v>
      </c>
      <c r="D22" s="38"/>
      <c r="E22" s="41" t="s">
        <v>123</v>
      </c>
      <c r="F22" s="31" t="s">
        <v>124</v>
      </c>
    </row>
    <row r="23" spans="1:6" hidden="1" outlineLevel="1" x14ac:dyDescent="0.25">
      <c r="A23" s="109" t="s">
        <v>125</v>
      </c>
      <c r="B23" s="110" t="s">
        <v>126</v>
      </c>
      <c r="D23" s="38"/>
      <c r="E23" s="41" t="s">
        <v>127</v>
      </c>
      <c r="F23" s="31" t="s">
        <v>128</v>
      </c>
    </row>
    <row r="24" spans="1:6" hidden="1" outlineLevel="1" x14ac:dyDescent="0.25">
      <c r="A24" s="109" t="s">
        <v>129</v>
      </c>
      <c r="B24" s="110" t="s">
        <v>130</v>
      </c>
      <c r="D24" s="38"/>
      <c r="E24" s="41" t="s">
        <v>131</v>
      </c>
      <c r="F24" s="31" t="s">
        <v>132</v>
      </c>
    </row>
    <row r="25" spans="1:6" hidden="1" outlineLevel="1" x14ac:dyDescent="0.25">
      <c r="A25" s="109" t="s">
        <v>133</v>
      </c>
      <c r="B25" s="110" t="s">
        <v>134</v>
      </c>
      <c r="D25" s="38"/>
      <c r="E25" s="41" t="s">
        <v>135</v>
      </c>
      <c r="F25" s="31" t="s">
        <v>136</v>
      </c>
    </row>
    <row r="26" spans="1:6" hidden="1" outlineLevel="1" x14ac:dyDescent="0.25">
      <c r="A26" s="109" t="s">
        <v>137</v>
      </c>
      <c r="B26" s="110" t="s">
        <v>138</v>
      </c>
      <c r="D26" s="38"/>
      <c r="E26" s="41" t="s">
        <v>139</v>
      </c>
      <c r="F26" s="31" t="s">
        <v>140</v>
      </c>
    </row>
    <row r="27" spans="1:6" hidden="1" outlineLevel="1" x14ac:dyDescent="0.25">
      <c r="A27" s="109" t="s">
        <v>141</v>
      </c>
      <c r="B27" s="110" t="s">
        <v>142</v>
      </c>
      <c r="D27" s="29" t="s">
        <v>143</v>
      </c>
      <c r="E27" s="40"/>
      <c r="F27" s="30"/>
    </row>
    <row r="28" spans="1:6" collapsed="1" x14ac:dyDescent="0.25">
      <c r="B28" s="42"/>
      <c r="D28" s="38"/>
      <c r="E28" s="39" t="s">
        <v>144</v>
      </c>
      <c r="F28" s="28" t="s">
        <v>145</v>
      </c>
    </row>
    <row r="29" spans="1:6" collapsed="1" x14ac:dyDescent="0.25">
      <c r="A29" s="32"/>
      <c r="D29" s="38"/>
      <c r="E29" s="39" t="s">
        <v>146</v>
      </c>
      <c r="F29" s="28" t="s">
        <v>147</v>
      </c>
    </row>
    <row r="30" spans="1:6" x14ac:dyDescent="0.25">
      <c r="D30" s="38"/>
      <c r="E30" s="39" t="s">
        <v>148</v>
      </c>
      <c r="F30" s="28" t="s">
        <v>149</v>
      </c>
    </row>
    <row r="31" spans="1:6" x14ac:dyDescent="0.25">
      <c r="D31" s="38"/>
      <c r="E31" s="39" t="s">
        <v>150</v>
      </c>
      <c r="F31" s="28" t="s">
        <v>114</v>
      </c>
    </row>
    <row r="32" spans="1:6" x14ac:dyDescent="0.25">
      <c r="D32" s="38"/>
      <c r="E32" s="39" t="s">
        <v>151</v>
      </c>
      <c r="F32" s="28" t="s">
        <v>118</v>
      </c>
    </row>
    <row r="33" spans="4:6" x14ac:dyDescent="0.25">
      <c r="D33" s="38"/>
      <c r="E33" s="39" t="s">
        <v>152</v>
      </c>
      <c r="F33" s="28" t="s">
        <v>153</v>
      </c>
    </row>
    <row r="34" spans="4:6" x14ac:dyDescent="0.25">
      <c r="D34" s="38"/>
      <c r="E34" s="39" t="s">
        <v>154</v>
      </c>
      <c r="F34" s="28" t="s">
        <v>155</v>
      </c>
    </row>
    <row r="35" spans="4:6" x14ac:dyDescent="0.25">
      <c r="D35" s="38"/>
      <c r="E35" s="39" t="s">
        <v>156</v>
      </c>
      <c r="F35" s="28" t="s">
        <v>157</v>
      </c>
    </row>
    <row r="36" spans="4:6" x14ac:dyDescent="0.25">
      <c r="D36" s="38"/>
      <c r="E36" s="39" t="s">
        <v>158</v>
      </c>
      <c r="F36" s="28" t="s">
        <v>159</v>
      </c>
    </row>
    <row r="37" spans="4:6" x14ac:dyDescent="0.25">
      <c r="D37" s="38"/>
      <c r="E37" s="39" t="s">
        <v>160</v>
      </c>
      <c r="F37" s="28" t="s">
        <v>161</v>
      </c>
    </row>
    <row r="38" spans="4:6" x14ac:dyDescent="0.25">
      <c r="D38" s="38"/>
      <c r="E38" s="39" t="s">
        <v>162</v>
      </c>
      <c r="F38" s="28" t="s">
        <v>163</v>
      </c>
    </row>
    <row r="39" spans="4:6" x14ac:dyDescent="0.25">
      <c r="D39" s="29" t="s">
        <v>164</v>
      </c>
      <c r="E39" s="40"/>
      <c r="F39" s="30"/>
    </row>
    <row r="40" spans="4:6" x14ac:dyDescent="0.25">
      <c r="D40" s="38"/>
      <c r="E40" s="39" t="s">
        <v>165</v>
      </c>
      <c r="F40" s="28" t="s">
        <v>84</v>
      </c>
    </row>
    <row r="41" spans="4:6" x14ac:dyDescent="0.25">
      <c r="D41" s="38"/>
      <c r="E41" s="41" t="s">
        <v>166</v>
      </c>
      <c r="F41" s="31" t="s">
        <v>167</v>
      </c>
    </row>
    <row r="42" spans="4:6" x14ac:dyDescent="0.25">
      <c r="D42" s="38"/>
      <c r="E42" s="41" t="s">
        <v>168</v>
      </c>
      <c r="F42" s="31" t="s">
        <v>169</v>
      </c>
    </row>
    <row r="43" spans="4:6" x14ac:dyDescent="0.25">
      <c r="D43" s="38"/>
      <c r="E43" s="41" t="s">
        <v>170</v>
      </c>
      <c r="F43" s="31" t="s">
        <v>171</v>
      </c>
    </row>
    <row r="44" spans="4:6" x14ac:dyDescent="0.25">
      <c r="D44" s="38"/>
      <c r="E44" s="41" t="s">
        <v>172</v>
      </c>
      <c r="F44" s="31" t="s">
        <v>173</v>
      </c>
    </row>
    <row r="45" spans="4:6" x14ac:dyDescent="0.25">
      <c r="D45" s="38"/>
      <c r="E45" s="41" t="s">
        <v>174</v>
      </c>
      <c r="F45" s="31" t="s">
        <v>175</v>
      </c>
    </row>
    <row r="46" spans="4:6" x14ac:dyDescent="0.25">
      <c r="D46" s="38"/>
      <c r="E46" s="41" t="s">
        <v>176</v>
      </c>
      <c r="F46" s="31" t="s">
        <v>177</v>
      </c>
    </row>
    <row r="47" spans="4:6" x14ac:dyDescent="0.25">
      <c r="D47" s="29" t="s">
        <v>178</v>
      </c>
      <c r="E47" s="40"/>
      <c r="F47" s="30"/>
    </row>
    <row r="48" spans="4:6" ht="26.25" customHeight="1" x14ac:dyDescent="0.25">
      <c r="D48" s="38"/>
      <c r="E48" s="41" t="s">
        <v>179</v>
      </c>
      <c r="F48" s="31" t="s">
        <v>180</v>
      </c>
    </row>
    <row r="49" spans="4:6" x14ac:dyDescent="0.25">
      <c r="D49" s="38"/>
      <c r="E49" s="41" t="s">
        <v>181</v>
      </c>
      <c r="F49" s="31" t="s">
        <v>182</v>
      </c>
    </row>
    <row r="50" spans="4:6" x14ac:dyDescent="0.25">
      <c r="D50" s="38"/>
      <c r="E50" s="41" t="s">
        <v>183</v>
      </c>
      <c r="F50" s="31" t="s">
        <v>184</v>
      </c>
    </row>
    <row r="51" spans="4:6" x14ac:dyDescent="0.25">
      <c r="D51" s="38"/>
      <c r="E51" s="39" t="s">
        <v>185</v>
      </c>
      <c r="F51" s="28" t="s">
        <v>186</v>
      </c>
    </row>
    <row r="52" spans="4:6" x14ac:dyDescent="0.25">
      <c r="E52" s="43"/>
      <c r="F52" s="33"/>
    </row>
    <row r="53" spans="4:6" x14ac:dyDescent="0.25">
      <c r="E53" s="44"/>
      <c r="F53" s="34" t="s">
        <v>187</v>
      </c>
    </row>
    <row r="55" spans="4:6" x14ac:dyDescent="0.25">
      <c r="D55" s="34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23" sqref="E23"/>
    </sheetView>
  </sheetViews>
  <sheetFormatPr defaultColWidth="9" defaultRowHeight="18" x14ac:dyDescent="0.25"/>
  <cols>
    <col min="1" max="1" width="2.921875" style="26" customWidth="1"/>
    <col min="2" max="2" width="11.921875" style="26" bestFit="1" customWidth="1"/>
    <col min="3" max="3" width="39.07421875" style="26" customWidth="1"/>
    <col min="4" max="4" width="9" style="26" customWidth="1"/>
    <col min="5" max="6" width="12.69140625" style="26" customWidth="1"/>
    <col min="7" max="7" width="9" style="26" customWidth="1"/>
    <col min="8" max="9" width="9" style="26"/>
    <col min="10" max="10" width="9.69140625" style="26" bestFit="1" customWidth="1"/>
    <col min="11" max="14" width="9" style="26"/>
    <col min="15" max="15" width="11" style="26" customWidth="1"/>
    <col min="16" max="17" width="14.07421875" style="26" bestFit="1" customWidth="1"/>
    <col min="18" max="30" width="9" style="26"/>
    <col min="31" max="31" width="11" style="26" customWidth="1"/>
    <col min="32" max="44" width="9" style="26"/>
    <col min="45" max="45" width="10.07421875" style="26" customWidth="1"/>
    <col min="46" max="46" width="9" style="26"/>
    <col min="47" max="47" width="11" style="26" customWidth="1"/>
    <col min="48" max="16384" width="9" style="26"/>
  </cols>
  <sheetData>
    <row r="1" spans="2:48" s="85" customFormat="1" ht="19.5" customHeight="1" x14ac:dyDescent="0.25">
      <c r="B1" s="84"/>
      <c r="C1" s="93" t="s">
        <v>189</v>
      </c>
    </row>
    <row r="2" spans="2:48" s="85" customFormat="1" ht="16.5" customHeight="1" x14ac:dyDescent="0.25">
      <c r="B2" s="86"/>
      <c r="C2" s="87"/>
    </row>
    <row r="3" spans="2:48" s="85" customFormat="1" ht="33" customHeight="1" x14ac:dyDescent="0.25">
      <c r="B3" s="88" t="s">
        <v>190</v>
      </c>
      <c r="C3" s="114" t="s">
        <v>196</v>
      </c>
    </row>
    <row r="4" spans="2:48" s="85" customFormat="1" ht="35.15" customHeight="1" x14ac:dyDescent="0.25">
      <c r="B4" s="88" t="s">
        <v>191</v>
      </c>
      <c r="C4" s="115" t="s">
        <v>243</v>
      </c>
    </row>
    <row r="8" spans="2:48" ht="19.5" customHeight="1" x14ac:dyDescent="0.25"/>
    <row r="9" spans="2:48" hidden="1" x14ac:dyDescent="0.25"/>
    <row r="10" spans="2:48" hidden="1" x14ac:dyDescent="0.25">
      <c r="B10" s="26" t="s">
        <v>192</v>
      </c>
      <c r="C10" s="26" t="s">
        <v>193</v>
      </c>
      <c r="D10" s="26" t="s">
        <v>194</v>
      </c>
      <c r="E10" s="26" t="s">
        <v>195</v>
      </c>
      <c r="F10" s="26" t="s">
        <v>196</v>
      </c>
      <c r="G10" s="26" t="s">
        <v>197</v>
      </c>
      <c r="H10" s="26" t="s">
        <v>198</v>
      </c>
      <c r="I10" s="26" t="s">
        <v>199</v>
      </c>
      <c r="J10" s="26" t="s">
        <v>200</v>
      </c>
      <c r="K10" s="26" t="s">
        <v>201</v>
      </c>
      <c r="L10" s="26" t="s">
        <v>202</v>
      </c>
      <c r="M10" s="26" t="s">
        <v>203</v>
      </c>
      <c r="N10" s="26" t="s">
        <v>204</v>
      </c>
      <c r="O10" s="26" t="s">
        <v>205</v>
      </c>
      <c r="P10" s="26" t="s">
        <v>206</v>
      </c>
      <c r="Q10" s="26" t="s">
        <v>207</v>
      </c>
      <c r="R10" s="26" t="s">
        <v>208</v>
      </c>
      <c r="S10" s="26" t="s">
        <v>209</v>
      </c>
      <c r="T10" s="26" t="s">
        <v>210</v>
      </c>
      <c r="U10" s="26" t="s">
        <v>211</v>
      </c>
      <c r="V10" s="26" t="s">
        <v>212</v>
      </c>
      <c r="W10" s="26" t="s">
        <v>213</v>
      </c>
      <c r="X10" s="26" t="s">
        <v>214</v>
      </c>
      <c r="Y10" s="26" t="s">
        <v>215</v>
      </c>
      <c r="Z10" s="26" t="s">
        <v>216</v>
      </c>
      <c r="AA10" s="26" t="s">
        <v>217</v>
      </c>
      <c r="AB10" s="26" t="s">
        <v>218</v>
      </c>
      <c r="AC10" s="26" t="s">
        <v>219</v>
      </c>
      <c r="AD10" s="26" t="s">
        <v>220</v>
      </c>
      <c r="AE10" s="26" t="s">
        <v>221</v>
      </c>
      <c r="AF10" s="26" t="s">
        <v>222</v>
      </c>
      <c r="AG10" s="26" t="s">
        <v>223</v>
      </c>
      <c r="AH10" s="26" t="s">
        <v>224</v>
      </c>
      <c r="AI10" s="26" t="s">
        <v>225</v>
      </c>
      <c r="AJ10" s="26" t="s">
        <v>226</v>
      </c>
      <c r="AK10" s="26" t="s">
        <v>227</v>
      </c>
      <c r="AL10" s="26" t="s">
        <v>228</v>
      </c>
      <c r="AM10" s="26" t="s">
        <v>229</v>
      </c>
      <c r="AN10" s="26" t="s">
        <v>230</v>
      </c>
      <c r="AO10" s="26" t="s">
        <v>231</v>
      </c>
      <c r="AP10" s="26" t="s">
        <v>232</v>
      </c>
      <c r="AQ10" s="26" t="s">
        <v>233</v>
      </c>
      <c r="AR10" s="26" t="s">
        <v>234</v>
      </c>
      <c r="AS10" s="26" t="s">
        <v>235</v>
      </c>
      <c r="AT10" s="26" t="s">
        <v>236</v>
      </c>
      <c r="AU10" s="26" t="s">
        <v>237</v>
      </c>
      <c r="AV10" s="26" t="s">
        <v>238</v>
      </c>
    </row>
    <row r="11" spans="2:48" hidden="1" x14ac:dyDescent="0.25">
      <c r="B11" s="26" t="s">
        <v>239</v>
      </c>
      <c r="C11" s="26" t="s">
        <v>240</v>
      </c>
      <c r="D11" s="26" t="s">
        <v>241</v>
      </c>
      <c r="E11" s="26" t="s">
        <v>242</v>
      </c>
      <c r="F11" s="26" t="s">
        <v>243</v>
      </c>
      <c r="G11" s="26" t="s">
        <v>244</v>
      </c>
      <c r="H11" s="26" t="s">
        <v>245</v>
      </c>
      <c r="I11" s="26" t="s">
        <v>246</v>
      </c>
      <c r="J11" s="26" t="s">
        <v>246</v>
      </c>
      <c r="K11" s="26" t="s">
        <v>246</v>
      </c>
      <c r="L11" s="26" t="s">
        <v>246</v>
      </c>
      <c r="M11" s="26" t="s">
        <v>247</v>
      </c>
      <c r="N11" s="26" t="s">
        <v>247</v>
      </c>
      <c r="O11" s="26" t="s">
        <v>247</v>
      </c>
      <c r="P11" s="26" t="s">
        <v>248</v>
      </c>
      <c r="Q11" s="26" t="s">
        <v>249</v>
      </c>
      <c r="R11" s="26" t="s">
        <v>250</v>
      </c>
      <c r="S11" s="26" t="s">
        <v>251</v>
      </c>
      <c r="T11" s="26" t="s">
        <v>252</v>
      </c>
      <c r="U11" s="26" t="s">
        <v>253</v>
      </c>
      <c r="V11" s="26" t="s">
        <v>254</v>
      </c>
      <c r="W11" s="26" t="s">
        <v>255</v>
      </c>
      <c r="X11" s="26" t="s">
        <v>254</v>
      </c>
      <c r="Y11" s="26" t="s">
        <v>256</v>
      </c>
      <c r="Z11" s="26" t="s">
        <v>257</v>
      </c>
      <c r="AA11" s="26" t="s">
        <v>258</v>
      </c>
      <c r="AB11" s="26" t="s">
        <v>259</v>
      </c>
      <c r="AC11" s="26" t="s">
        <v>260</v>
      </c>
      <c r="AD11" s="26" t="s">
        <v>261</v>
      </c>
      <c r="AE11" s="26" t="s">
        <v>262</v>
      </c>
      <c r="AF11" s="26" t="s">
        <v>263</v>
      </c>
      <c r="AG11" s="26" t="s">
        <v>264</v>
      </c>
      <c r="AH11" s="26" t="s">
        <v>265</v>
      </c>
      <c r="AI11" s="26" t="s">
        <v>266</v>
      </c>
      <c r="AJ11" s="26" t="s">
        <v>267</v>
      </c>
      <c r="AK11" s="26" t="s">
        <v>268</v>
      </c>
      <c r="AL11" s="26" t="s">
        <v>269</v>
      </c>
      <c r="AM11" s="26" t="s">
        <v>270</v>
      </c>
      <c r="AN11" s="26" t="s">
        <v>271</v>
      </c>
      <c r="AO11" s="26" t="s">
        <v>272</v>
      </c>
      <c r="AP11" s="26" t="s">
        <v>272</v>
      </c>
      <c r="AQ11" s="26" t="s">
        <v>273</v>
      </c>
      <c r="AR11" s="26" t="s">
        <v>274</v>
      </c>
      <c r="AS11" s="26" t="s">
        <v>275</v>
      </c>
      <c r="AT11" s="26" t="s">
        <v>276</v>
      </c>
      <c r="AU11" s="26" t="s">
        <v>277</v>
      </c>
      <c r="AV11" s="26" t="s">
        <v>278</v>
      </c>
    </row>
    <row r="12" spans="2:48" hidden="1" x14ac:dyDescent="0.25">
      <c r="B12" s="26" t="s">
        <v>279</v>
      </c>
      <c r="C12" s="26" t="s">
        <v>280</v>
      </c>
      <c r="E12" s="26" t="s">
        <v>281</v>
      </c>
      <c r="G12" s="26" t="s">
        <v>282</v>
      </c>
      <c r="H12" s="26" t="s">
        <v>283</v>
      </c>
      <c r="M12" s="26" t="s">
        <v>284</v>
      </c>
      <c r="O12" s="26" t="s">
        <v>285</v>
      </c>
      <c r="P12" s="26" t="s">
        <v>286</v>
      </c>
      <c r="R12" s="26" t="s">
        <v>287</v>
      </c>
      <c r="W12" s="26" t="s">
        <v>288</v>
      </c>
      <c r="X12" s="26" t="s">
        <v>289</v>
      </c>
      <c r="AC12" s="26" t="s">
        <v>290</v>
      </c>
      <c r="AL12" s="26" t="s">
        <v>291</v>
      </c>
    </row>
    <row r="13" spans="2:48" hidden="1" x14ac:dyDescent="0.25">
      <c r="B13" s="26" t="s">
        <v>292</v>
      </c>
      <c r="C13" s="26" t="s">
        <v>293</v>
      </c>
      <c r="E13" s="26" t="s">
        <v>294</v>
      </c>
      <c r="H13" s="26" t="s">
        <v>295</v>
      </c>
      <c r="O13" s="26" t="s">
        <v>296</v>
      </c>
      <c r="P13" s="26" t="s">
        <v>297</v>
      </c>
      <c r="W13" s="26" t="s">
        <v>298</v>
      </c>
      <c r="X13" s="26" t="s">
        <v>299</v>
      </c>
      <c r="AC13" s="26" t="s">
        <v>300</v>
      </c>
    </row>
    <row r="14" spans="2:48" hidden="1" x14ac:dyDescent="0.25">
      <c r="E14" s="26" t="s">
        <v>301</v>
      </c>
      <c r="P14" s="26" t="s">
        <v>302</v>
      </c>
      <c r="AC14" s="26" t="s">
        <v>259</v>
      </c>
    </row>
    <row r="15" spans="2:48" hidden="1" x14ac:dyDescent="0.25">
      <c r="P15" s="26" t="s">
        <v>303</v>
      </c>
    </row>
    <row r="16" spans="2:48" hidden="1" x14ac:dyDescent="0.25"/>
    <row r="17" spans="2:49" hidden="1" x14ac:dyDescent="0.25">
      <c r="B17" s="26" t="s">
        <v>192</v>
      </c>
      <c r="D17" s="26" t="s">
        <v>193</v>
      </c>
      <c r="E17" s="26" t="s">
        <v>194</v>
      </c>
      <c r="F17" s="26" t="s">
        <v>195</v>
      </c>
      <c r="G17" s="26" t="s">
        <v>196</v>
      </c>
      <c r="H17" s="26" t="s">
        <v>197</v>
      </c>
      <c r="I17" s="26" t="s">
        <v>198</v>
      </c>
      <c r="J17" s="26" t="s">
        <v>199</v>
      </c>
      <c r="K17" s="26" t="s">
        <v>200</v>
      </c>
      <c r="L17" s="26" t="s">
        <v>201</v>
      </c>
      <c r="M17" s="26" t="s">
        <v>202</v>
      </c>
      <c r="N17" s="26" t="s">
        <v>203</v>
      </c>
      <c r="O17" s="26" t="s">
        <v>204</v>
      </c>
      <c r="P17" s="26" t="s">
        <v>205</v>
      </c>
      <c r="Q17" s="26" t="s">
        <v>206</v>
      </c>
      <c r="R17" s="26" t="s">
        <v>207</v>
      </c>
      <c r="S17" s="26" t="s">
        <v>208</v>
      </c>
      <c r="T17" s="26" t="s">
        <v>209</v>
      </c>
      <c r="U17" s="26" t="s">
        <v>210</v>
      </c>
      <c r="V17" s="26" t="s">
        <v>211</v>
      </c>
      <c r="W17" s="26" t="s">
        <v>212</v>
      </c>
      <c r="X17" s="26" t="s">
        <v>213</v>
      </c>
      <c r="Y17" s="26" t="s">
        <v>214</v>
      </c>
      <c r="Z17" s="26" t="s">
        <v>215</v>
      </c>
      <c r="AA17" s="26" t="s">
        <v>216</v>
      </c>
      <c r="AB17" s="26" t="s">
        <v>217</v>
      </c>
      <c r="AC17" s="26" t="s">
        <v>218</v>
      </c>
      <c r="AD17" s="26" t="s">
        <v>219</v>
      </c>
      <c r="AE17" s="26" t="s">
        <v>220</v>
      </c>
      <c r="AF17" s="26" t="s">
        <v>221</v>
      </c>
      <c r="AG17" s="26" t="s">
        <v>222</v>
      </c>
      <c r="AH17" s="26" t="s">
        <v>223</v>
      </c>
      <c r="AI17" s="26" t="s">
        <v>224</v>
      </c>
      <c r="AJ17" s="26" t="s">
        <v>225</v>
      </c>
      <c r="AK17" s="26" t="s">
        <v>226</v>
      </c>
      <c r="AL17" s="26" t="s">
        <v>227</v>
      </c>
      <c r="AM17" s="26" t="s">
        <v>228</v>
      </c>
      <c r="AN17" s="26" t="s">
        <v>229</v>
      </c>
      <c r="AO17" s="26" t="s">
        <v>230</v>
      </c>
      <c r="AP17" s="26" t="s">
        <v>231</v>
      </c>
      <c r="AQ17" s="26" t="s">
        <v>232</v>
      </c>
      <c r="AR17" s="26" t="s">
        <v>233</v>
      </c>
      <c r="AS17" s="26" t="s">
        <v>234</v>
      </c>
      <c r="AT17" s="26" t="s">
        <v>235</v>
      </c>
      <c r="AU17" s="26" t="s">
        <v>236</v>
      </c>
      <c r="AV17" s="26" t="s">
        <v>237</v>
      </c>
      <c r="AW17" s="26" t="s">
        <v>238</v>
      </c>
    </row>
    <row r="18" spans="2:49" hidden="1" x14ac:dyDescent="0.25">
      <c r="B18" s="26" t="s">
        <v>239</v>
      </c>
      <c r="D18" s="26" t="s">
        <v>240</v>
      </c>
      <c r="E18" s="26" t="s">
        <v>241</v>
      </c>
      <c r="F18" s="26" t="s">
        <v>242</v>
      </c>
      <c r="G18" s="26" t="s">
        <v>243</v>
      </c>
      <c r="H18" s="26" t="s">
        <v>244</v>
      </c>
      <c r="I18" s="26" t="s">
        <v>245</v>
      </c>
      <c r="J18" s="94" t="s">
        <v>246</v>
      </c>
      <c r="K18" s="94" t="s">
        <v>246</v>
      </c>
      <c r="L18" s="94" t="s">
        <v>246</v>
      </c>
      <c r="M18" s="94" t="s">
        <v>246</v>
      </c>
      <c r="N18" s="94" t="s">
        <v>247</v>
      </c>
      <c r="O18" s="94" t="s">
        <v>247</v>
      </c>
      <c r="P18" s="94" t="s">
        <v>247</v>
      </c>
      <c r="Q18" s="26" t="s">
        <v>248</v>
      </c>
      <c r="R18" s="26" t="s">
        <v>249</v>
      </c>
      <c r="S18" s="26" t="s">
        <v>250</v>
      </c>
      <c r="T18" s="26" t="s">
        <v>251</v>
      </c>
      <c r="U18" s="26" t="s">
        <v>252</v>
      </c>
      <c r="V18" s="26" t="s">
        <v>253</v>
      </c>
      <c r="W18" s="94" t="s">
        <v>254</v>
      </c>
      <c r="X18" s="26" t="s">
        <v>255</v>
      </c>
      <c r="Y18" s="94" t="s">
        <v>254</v>
      </c>
      <c r="Z18" s="94" t="s">
        <v>256</v>
      </c>
      <c r="AA18" s="26" t="s">
        <v>257</v>
      </c>
      <c r="AB18" s="26" t="s">
        <v>258</v>
      </c>
      <c r="AC18" s="26" t="s">
        <v>259</v>
      </c>
      <c r="AD18" s="26" t="s">
        <v>260</v>
      </c>
      <c r="AE18" s="26" t="s">
        <v>261</v>
      </c>
      <c r="AF18" s="26" t="s">
        <v>262</v>
      </c>
      <c r="AG18" s="26" t="s">
        <v>263</v>
      </c>
      <c r="AH18" s="26" t="s">
        <v>264</v>
      </c>
      <c r="AI18" s="26" t="s">
        <v>265</v>
      </c>
      <c r="AJ18" s="26" t="s">
        <v>266</v>
      </c>
      <c r="AK18" s="26" t="s">
        <v>267</v>
      </c>
      <c r="AL18" s="26" t="s">
        <v>268</v>
      </c>
      <c r="AM18" s="26" t="s">
        <v>269</v>
      </c>
      <c r="AN18" s="26" t="s">
        <v>270</v>
      </c>
      <c r="AO18" s="26" t="s">
        <v>271</v>
      </c>
      <c r="AP18" s="94" t="s">
        <v>272</v>
      </c>
      <c r="AQ18" s="94" t="s">
        <v>272</v>
      </c>
      <c r="AR18" s="26" t="s">
        <v>273</v>
      </c>
      <c r="AS18" s="26" t="s">
        <v>274</v>
      </c>
      <c r="AT18" s="26" t="s">
        <v>275</v>
      </c>
      <c r="AU18" s="26" t="s">
        <v>276</v>
      </c>
      <c r="AV18" s="26" t="s">
        <v>277</v>
      </c>
      <c r="AW18" s="26" t="s">
        <v>278</v>
      </c>
    </row>
    <row r="19" spans="2:49" hidden="1" x14ac:dyDescent="0.25">
      <c r="B19" s="26" t="s">
        <v>279</v>
      </c>
      <c r="D19" s="26" t="s">
        <v>280</v>
      </c>
      <c r="F19" s="26" t="s">
        <v>281</v>
      </c>
      <c r="H19" s="26" t="s">
        <v>282</v>
      </c>
      <c r="I19" s="26" t="s">
        <v>283</v>
      </c>
      <c r="N19" s="26" t="s">
        <v>284</v>
      </c>
      <c r="P19" s="26" t="s">
        <v>285</v>
      </c>
      <c r="Q19" s="26" t="s">
        <v>286</v>
      </c>
      <c r="S19" s="26" t="s">
        <v>287</v>
      </c>
      <c r="X19" s="26" t="s">
        <v>288</v>
      </c>
      <c r="Y19" s="26" t="s">
        <v>289</v>
      </c>
      <c r="AD19" s="26" t="s">
        <v>290</v>
      </c>
      <c r="AM19" s="26" t="s">
        <v>291</v>
      </c>
    </row>
    <row r="20" spans="2:49" hidden="1" x14ac:dyDescent="0.25">
      <c r="B20" s="26" t="s">
        <v>292</v>
      </c>
      <c r="D20" s="26" t="s">
        <v>293</v>
      </c>
      <c r="F20" s="26" t="s">
        <v>294</v>
      </c>
      <c r="I20" s="26" t="s">
        <v>295</v>
      </c>
      <c r="P20" s="26" t="s">
        <v>296</v>
      </c>
      <c r="Q20" s="26" t="s">
        <v>297</v>
      </c>
      <c r="X20" s="26" t="s">
        <v>298</v>
      </c>
      <c r="Y20" s="26" t="s">
        <v>299</v>
      </c>
      <c r="AD20" s="26" t="s">
        <v>300</v>
      </c>
    </row>
    <row r="21" spans="2:49" hidden="1" x14ac:dyDescent="0.25">
      <c r="F21" s="26" t="s">
        <v>301</v>
      </c>
      <c r="Q21" s="26" t="s">
        <v>302</v>
      </c>
      <c r="AD21" s="26" t="s">
        <v>259</v>
      </c>
    </row>
    <row r="22" spans="2:49" ht="22.5" customHeight="1" x14ac:dyDescent="0.25">
      <c r="Q22" s="26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4" zoomScale="70" zoomScaleNormal="70" zoomScaleSheetLayoutView="50" workbookViewId="0">
      <selection activeCell="E11" sqref="E11"/>
    </sheetView>
  </sheetViews>
  <sheetFormatPr defaultColWidth="9" defaultRowHeight="14.15" x14ac:dyDescent="0.25"/>
  <cols>
    <col min="1" max="1" width="2.23046875" style="91" hidden="1" customWidth="1"/>
    <col min="2" max="2" width="7.4609375" style="14" customWidth="1"/>
    <col min="3" max="3" width="21.4609375" style="14" customWidth="1"/>
    <col min="4" max="4" width="28.921875" style="14" customWidth="1"/>
    <col min="5" max="5" width="30.921875" style="14" customWidth="1"/>
    <col min="6" max="6" width="22.69140625" style="14" customWidth="1"/>
    <col min="7" max="16384" width="9" style="14"/>
  </cols>
  <sheetData>
    <row r="1" spans="1:248" ht="18" x14ac:dyDescent="0.25">
      <c r="B1" s="81" t="s">
        <v>304</v>
      </c>
    </row>
    <row r="2" spans="1:248" s="17" customFormat="1" x14ac:dyDescent="0.25">
      <c r="A2" s="91"/>
      <c r="B2" s="15"/>
      <c r="C2" s="16"/>
      <c r="D2" s="16"/>
    </row>
    <row r="3" spans="1:248" ht="16.5" customHeight="1" x14ac:dyDescent="0.25">
      <c r="B3" s="234" t="s">
        <v>191</v>
      </c>
      <c r="C3" s="235"/>
      <c r="D3" s="236" t="str">
        <f>IF(ｼｰﾄ0!C4="","",ｼｰﾄ0!C3 &amp; (ｼｰﾄ0!C4))</f>
        <v>秋田県象潟・金浦</v>
      </c>
      <c r="E3" s="236"/>
      <c r="F3" s="236"/>
      <c r="IN3" s="17">
        <v>1</v>
      </c>
    </row>
    <row r="4" spans="1:248" ht="54" customHeight="1" x14ac:dyDescent="0.25">
      <c r="B4" s="234" t="s">
        <v>305</v>
      </c>
      <c r="C4" s="235"/>
      <c r="D4" s="138" t="s">
        <v>306</v>
      </c>
      <c r="E4" s="139" t="s">
        <v>307</v>
      </c>
      <c r="F4" s="140" t="s">
        <v>308</v>
      </c>
    </row>
    <row r="5" spans="1:248" ht="26.15" customHeight="1" x14ac:dyDescent="0.25">
      <c r="B5" s="237" t="s">
        <v>309</v>
      </c>
      <c r="C5" s="237"/>
      <c r="D5" s="141" t="s">
        <v>378</v>
      </c>
      <c r="E5" s="141"/>
      <c r="F5" s="142" t="s">
        <v>379</v>
      </c>
    </row>
    <row r="6" spans="1:248" ht="26.15" customHeight="1" x14ac:dyDescent="0.25">
      <c r="B6" s="238" t="s">
        <v>310</v>
      </c>
      <c r="C6" s="238"/>
      <c r="D6" s="144" t="s">
        <v>380</v>
      </c>
      <c r="E6" s="144"/>
      <c r="F6" s="145" t="s">
        <v>381</v>
      </c>
    </row>
    <row r="7" spans="1:248" ht="25" customHeight="1" x14ac:dyDescent="0.25">
      <c r="B7" s="242" t="s">
        <v>311</v>
      </c>
      <c r="C7" s="242"/>
      <c r="D7" s="144" t="s">
        <v>382</v>
      </c>
      <c r="E7" s="144"/>
      <c r="F7" s="145" t="s">
        <v>383</v>
      </c>
    </row>
    <row r="8" spans="1:248" ht="27" customHeight="1" x14ac:dyDescent="0.25">
      <c r="B8" s="243" t="s">
        <v>312</v>
      </c>
      <c r="C8" s="244"/>
      <c r="D8" s="144" t="s">
        <v>384</v>
      </c>
      <c r="E8" s="144"/>
      <c r="F8" s="145" t="s">
        <v>385</v>
      </c>
    </row>
    <row r="9" spans="1:248" ht="26.25" customHeight="1" x14ac:dyDescent="0.25">
      <c r="B9" s="245" t="s">
        <v>313</v>
      </c>
      <c r="C9" s="246"/>
      <c r="D9" s="144" t="s">
        <v>384</v>
      </c>
      <c r="E9" s="146"/>
      <c r="F9" s="145" t="s">
        <v>386</v>
      </c>
    </row>
    <row r="10" spans="1:248" ht="30" customHeight="1" x14ac:dyDescent="0.25">
      <c r="B10" s="245" t="s">
        <v>314</v>
      </c>
      <c r="C10" s="247"/>
      <c r="D10" s="147"/>
      <c r="E10" s="148"/>
      <c r="F10" s="147"/>
    </row>
    <row r="11" spans="1:248" ht="29.25" customHeight="1" x14ac:dyDescent="0.25">
      <c r="B11" s="248" t="s">
        <v>315</v>
      </c>
      <c r="C11" s="149" t="s">
        <v>316</v>
      </c>
      <c r="D11" s="150">
        <v>57</v>
      </c>
      <c r="E11" s="150"/>
      <c r="F11" s="151"/>
    </row>
    <row r="12" spans="1:248" ht="30" customHeight="1" x14ac:dyDescent="0.25">
      <c r="B12" s="248"/>
      <c r="C12" s="152" t="s">
        <v>317</v>
      </c>
      <c r="D12" s="153"/>
      <c r="E12" s="150"/>
      <c r="F12" s="153"/>
    </row>
    <row r="13" spans="1:248" ht="30.75" customHeight="1" x14ac:dyDescent="0.25">
      <c r="B13" s="248"/>
      <c r="C13" s="149" t="s">
        <v>318</v>
      </c>
      <c r="D13" s="153"/>
      <c r="E13" s="153"/>
      <c r="F13" s="151">
        <v>1.8</v>
      </c>
    </row>
    <row r="14" spans="1:248" ht="19.5" customHeight="1" x14ac:dyDescent="0.25">
      <c r="B14" s="249"/>
      <c r="C14" s="143" t="s">
        <v>319</v>
      </c>
      <c r="D14" s="154"/>
      <c r="E14" s="154"/>
      <c r="F14" s="154"/>
    </row>
    <row r="15" spans="1:248" ht="19.5" customHeight="1" x14ac:dyDescent="0.25">
      <c r="B15" s="249"/>
      <c r="C15" s="143" t="s">
        <v>320</v>
      </c>
      <c r="D15" s="154"/>
      <c r="E15" s="154"/>
      <c r="F15" s="154"/>
    </row>
    <row r="16" spans="1:248" ht="19.5" customHeight="1" x14ac:dyDescent="0.25">
      <c r="B16" s="249"/>
      <c r="C16" s="143" t="s">
        <v>321</v>
      </c>
      <c r="D16" s="154"/>
      <c r="E16" s="154"/>
      <c r="F16" s="154"/>
    </row>
    <row r="17" spans="1:6" ht="19.5" customHeight="1" x14ac:dyDescent="0.25">
      <c r="B17" s="249"/>
      <c r="C17" s="143" t="s">
        <v>322</v>
      </c>
      <c r="D17" s="154"/>
      <c r="E17" s="154"/>
      <c r="F17" s="154"/>
    </row>
    <row r="18" spans="1:6" ht="19.5" customHeight="1" x14ac:dyDescent="0.25">
      <c r="B18" s="249"/>
      <c r="C18" s="143" t="s">
        <v>323</v>
      </c>
      <c r="D18" s="154"/>
      <c r="E18" s="154"/>
      <c r="F18" s="154"/>
    </row>
    <row r="19" spans="1:6" ht="19.5" customHeight="1" x14ac:dyDescent="0.25">
      <c r="B19" s="249"/>
      <c r="C19" s="155" t="s">
        <v>324</v>
      </c>
      <c r="D19" s="154"/>
      <c r="E19" s="154"/>
      <c r="F19" s="154"/>
    </row>
    <row r="20" spans="1:6" ht="19.5" customHeight="1" x14ac:dyDescent="0.25">
      <c r="B20" s="249"/>
      <c r="C20" s="155" t="s">
        <v>325</v>
      </c>
      <c r="D20" s="154"/>
      <c r="E20" s="154"/>
      <c r="F20" s="154"/>
    </row>
    <row r="21" spans="1:6" ht="19.5" customHeight="1" x14ac:dyDescent="0.25">
      <c r="B21" s="249"/>
      <c r="C21" s="155" t="s">
        <v>326</v>
      </c>
      <c r="D21" s="154"/>
      <c r="E21" s="154"/>
      <c r="F21" s="154"/>
    </row>
    <row r="22" spans="1:6" ht="19.5" customHeight="1" x14ac:dyDescent="0.25">
      <c r="B22" s="249"/>
      <c r="C22" s="155" t="s">
        <v>327</v>
      </c>
      <c r="D22" s="154"/>
      <c r="E22" s="154"/>
      <c r="F22" s="154"/>
    </row>
    <row r="23" spans="1:6" ht="19.5" customHeight="1" x14ac:dyDescent="0.25">
      <c r="B23" s="250"/>
      <c r="C23" s="155" t="s">
        <v>328</v>
      </c>
      <c r="D23" s="154"/>
      <c r="E23" s="154"/>
      <c r="F23" s="154"/>
    </row>
    <row r="24" spans="1:6" s="89" customFormat="1" ht="12" customHeight="1" x14ac:dyDescent="0.25">
      <c r="A24" s="92"/>
      <c r="B24" s="156"/>
      <c r="C24" s="157" t="s">
        <v>329</v>
      </c>
      <c r="D24" s="251" t="s">
        <v>330</v>
      </c>
      <c r="E24" s="252"/>
      <c r="F24" s="253"/>
    </row>
    <row r="25" spans="1:6" s="89" customFormat="1" ht="12" customHeight="1" x14ac:dyDescent="0.25">
      <c r="A25" s="92"/>
      <c r="B25" s="156"/>
      <c r="C25" s="158"/>
      <c r="D25" s="254" t="s">
        <v>331</v>
      </c>
      <c r="E25" s="252"/>
      <c r="F25" s="255"/>
    </row>
    <row r="26" spans="1:6" s="89" customFormat="1" ht="12" customHeight="1" x14ac:dyDescent="0.25">
      <c r="A26" s="92"/>
      <c r="B26" s="156"/>
      <c r="C26" s="159"/>
      <c r="D26" s="254"/>
      <c r="E26" s="252"/>
      <c r="F26" s="255"/>
    </row>
    <row r="27" spans="1:6" s="89" customFormat="1" ht="12" customHeight="1" x14ac:dyDescent="0.25">
      <c r="A27" s="92"/>
      <c r="B27" s="156"/>
      <c r="C27" s="156"/>
      <c r="D27" s="256"/>
      <c r="E27" s="252"/>
      <c r="F27" s="255"/>
    </row>
    <row r="28" spans="1:6" s="89" customFormat="1" ht="12" customHeight="1" x14ac:dyDescent="0.25">
      <c r="A28" s="92"/>
      <c r="B28" s="156"/>
      <c r="C28" s="156"/>
      <c r="D28" s="239"/>
      <c r="E28" s="240"/>
      <c r="F28" s="241"/>
    </row>
    <row r="29" spans="1:6" s="89" customFormat="1" x14ac:dyDescent="0.25">
      <c r="A29" s="92"/>
    </row>
    <row r="30" spans="1:6" s="89" customFormat="1" x14ac:dyDescent="0.25">
      <c r="A30" s="92"/>
    </row>
    <row r="31" spans="1:6" s="89" customFormat="1" x14ac:dyDescent="0.25">
      <c r="A31" s="92"/>
    </row>
    <row r="32" spans="1:6" s="89" customFormat="1" x14ac:dyDescent="0.25">
      <c r="A32" s="92"/>
    </row>
    <row r="33" spans="1:3" s="89" customFormat="1" x14ac:dyDescent="0.25">
      <c r="A33" s="92"/>
    </row>
    <row r="34" spans="1:3" s="89" customFormat="1" x14ac:dyDescent="0.25">
      <c r="A34" s="92"/>
    </row>
    <row r="35" spans="1:3" s="89" customFormat="1" x14ac:dyDescent="0.25">
      <c r="A35" s="92"/>
    </row>
    <row r="40" spans="1:3" x14ac:dyDescent="0.25">
      <c r="C40" s="90"/>
    </row>
    <row r="41" spans="1:3" x14ac:dyDescent="0.25">
      <c r="C41" s="90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10E0799-B3E8-4995-81CD-1E556A00B17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6B4E4D91-D4E3-4D5C-9A5A-A72119A1E2DC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5C562A89-413B-4BC9-AE48-72B61F69F546}"/>
    <dataValidation allowBlank="1" showInputMessage="1" showErrorMessage="1" promptTitle="記入例と同じ形式で記載してください。英数半角大文字" prompt="記入例_x000a_　　　　　S50～R2_x000a_          H2～R1_x000a_" sqref="D9" xr:uid="{35A49648-068E-41E7-8F87-45339C8F4F32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3A85693-5647-4EA7-99C7-E647A8B2EC08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70" zoomScaleNormal="70" zoomScaleSheetLayoutView="90" workbookViewId="0">
      <pane xSplit="1" ySplit="7" topLeftCell="B62" activePane="bottomRight" state="frozen"/>
      <selection pane="topRight" sqref="A1:B1"/>
      <selection pane="bottomLeft" sqref="A1:B1"/>
      <selection pane="bottomRight" activeCell="C71" sqref="C71:H71"/>
    </sheetView>
  </sheetViews>
  <sheetFormatPr defaultColWidth="9" defaultRowHeight="14.15" x14ac:dyDescent="0.25"/>
  <cols>
    <col min="1" max="1" width="2.4609375" style="24" hidden="1" customWidth="1"/>
    <col min="2" max="2" width="16.4609375" style="18" customWidth="1"/>
    <col min="3" max="3" width="12.69140625" style="18" customWidth="1"/>
    <col min="4" max="4" width="10.4609375" style="18" customWidth="1"/>
    <col min="5" max="8" width="8.69140625" style="18" customWidth="1"/>
    <col min="9" max="12" width="12" style="18" customWidth="1"/>
    <col min="13" max="16384" width="9" style="18"/>
  </cols>
  <sheetData>
    <row r="1" spans="1:18" s="12" customFormat="1" ht="18" x14ac:dyDescent="0.25">
      <c r="B1" s="80" t="s">
        <v>333</v>
      </c>
    </row>
    <row r="2" spans="1:18" s="12" customFormat="1" x14ac:dyDescent="0.25">
      <c r="A2" s="19">
        <v>2</v>
      </c>
      <c r="C2" s="13"/>
      <c r="D2" s="13"/>
      <c r="E2" s="20"/>
      <c r="F2" s="20"/>
      <c r="G2" s="20"/>
      <c r="H2" s="20"/>
    </row>
    <row r="3" spans="1:18" s="12" customFormat="1" x14ac:dyDescent="0.25">
      <c r="A3" s="19">
        <f>IF(COUNTA(B8:L67)&lt;&gt;0,1,2)</f>
        <v>1</v>
      </c>
      <c r="B3" s="13" t="s">
        <v>334</v>
      </c>
      <c r="C3" s="21"/>
      <c r="D3" s="13"/>
      <c r="E3" s="20"/>
      <c r="F3" s="20"/>
      <c r="G3" s="20"/>
      <c r="H3" s="20"/>
    </row>
    <row r="4" spans="1:18" s="12" customFormat="1" ht="14.6" thickBot="1" x14ac:dyDescent="0.3">
      <c r="A4" s="19"/>
      <c r="B4" s="265" t="str">
        <f>IF(ｼｰﾄ0!C4="","",ｼｰﾄ0!C3   &amp; (ｼｰﾄ0!C4) )</f>
        <v>秋田県象潟・金浦</v>
      </c>
      <c r="C4" s="265"/>
      <c r="D4" s="13"/>
      <c r="E4" s="20"/>
      <c r="F4" s="20"/>
      <c r="G4" s="20"/>
      <c r="H4" s="20"/>
    </row>
    <row r="5" spans="1:18" ht="48.65" customHeight="1" x14ac:dyDescent="0.25">
      <c r="A5" s="22"/>
      <c r="B5" s="266" t="s">
        <v>391</v>
      </c>
      <c r="C5" s="269" t="s">
        <v>335</v>
      </c>
      <c r="D5" s="116"/>
      <c r="E5" s="272" t="s">
        <v>336</v>
      </c>
      <c r="F5" s="273"/>
      <c r="G5" s="273"/>
      <c r="H5" s="274"/>
      <c r="I5" s="281" t="s">
        <v>389</v>
      </c>
      <c r="J5" s="282"/>
      <c r="K5" s="283" t="s">
        <v>390</v>
      </c>
      <c r="L5" s="284"/>
    </row>
    <row r="6" spans="1:18" ht="37.5" customHeight="1" x14ac:dyDescent="0.25">
      <c r="A6" s="22"/>
      <c r="B6" s="267"/>
      <c r="C6" s="270"/>
      <c r="D6" s="275" t="s">
        <v>337</v>
      </c>
      <c r="E6" s="277" t="s">
        <v>34</v>
      </c>
      <c r="F6" s="279" t="s">
        <v>35</v>
      </c>
      <c r="G6" s="279" t="s">
        <v>36</v>
      </c>
      <c r="H6" s="275" t="s">
        <v>338</v>
      </c>
      <c r="I6" s="117" t="s">
        <v>339</v>
      </c>
      <c r="J6" s="118" t="s">
        <v>340</v>
      </c>
      <c r="K6" s="117" t="s">
        <v>341</v>
      </c>
      <c r="L6" s="119" t="s">
        <v>342</v>
      </c>
    </row>
    <row r="7" spans="1:18" ht="29.15" customHeight="1" thickBot="1" x14ac:dyDescent="0.3">
      <c r="A7" s="22"/>
      <c r="B7" s="268"/>
      <c r="C7" s="271"/>
      <c r="D7" s="276"/>
      <c r="E7" s="278"/>
      <c r="F7" s="280"/>
      <c r="G7" s="280"/>
      <c r="H7" s="276"/>
      <c r="I7" s="120" t="s">
        <v>343</v>
      </c>
      <c r="J7" s="121" t="s">
        <v>344</v>
      </c>
      <c r="K7" s="122" t="s">
        <v>345</v>
      </c>
      <c r="L7" s="123" t="s">
        <v>346</v>
      </c>
    </row>
    <row r="8" spans="1:18" ht="19.5" customHeight="1" thickTop="1" x14ac:dyDescent="0.25">
      <c r="A8" s="23">
        <f>IF(COUNTIF(E8:E67,"/")&gt;=1,1,"")</f>
        <v>1</v>
      </c>
      <c r="B8" s="133" t="s">
        <v>387</v>
      </c>
      <c r="C8" s="124">
        <v>10</v>
      </c>
      <c r="D8" s="124">
        <v>0</v>
      </c>
      <c r="E8" s="125" t="s">
        <v>388</v>
      </c>
      <c r="F8" s="125" t="s">
        <v>388</v>
      </c>
      <c r="G8" s="125" t="s">
        <v>388</v>
      </c>
      <c r="H8" s="125" t="s">
        <v>388</v>
      </c>
      <c r="I8" s="125"/>
      <c r="J8" s="125"/>
      <c r="K8" s="125"/>
      <c r="L8" s="125"/>
    </row>
    <row r="9" spans="1:18" ht="19.5" customHeight="1" x14ac:dyDescent="0.25">
      <c r="A9" s="23" t="str">
        <f>IF(COUNTIF(E8:E67,"-")&gt;=1,2,"")</f>
        <v/>
      </c>
      <c r="B9" s="133"/>
      <c r="C9" s="124"/>
      <c r="D9" s="124"/>
      <c r="E9" s="125"/>
      <c r="F9" s="125"/>
      <c r="G9" s="125"/>
      <c r="H9" s="125"/>
      <c r="I9" s="126"/>
      <c r="J9" s="127"/>
      <c r="K9" s="127"/>
      <c r="L9" s="127"/>
    </row>
    <row r="10" spans="1:18" ht="19.5" customHeight="1" x14ac:dyDescent="0.25">
      <c r="A10" s="23" t="str">
        <f>IF(COUNTIF(E8:E67,"#")&gt;=1,4,"")</f>
        <v/>
      </c>
      <c r="B10" s="133"/>
      <c r="C10" s="124"/>
      <c r="D10" s="124"/>
      <c r="E10" s="125"/>
      <c r="F10" s="125"/>
      <c r="G10" s="125"/>
      <c r="H10" s="125"/>
      <c r="I10" s="126"/>
      <c r="J10" s="127"/>
      <c r="K10" s="127"/>
      <c r="L10" s="127"/>
    </row>
    <row r="11" spans="1:18" ht="19.5" customHeight="1" x14ac:dyDescent="0.25">
      <c r="A11" s="22"/>
      <c r="B11" s="133"/>
      <c r="C11" s="124"/>
      <c r="D11" s="124"/>
      <c r="E11" s="125"/>
      <c r="F11" s="125"/>
      <c r="G11" s="125"/>
      <c r="H11" s="125"/>
      <c r="I11" s="126"/>
      <c r="J11" s="127"/>
      <c r="K11" s="127"/>
      <c r="L11" s="127"/>
    </row>
    <row r="12" spans="1:18" ht="19.5" customHeight="1" x14ac:dyDescent="0.25">
      <c r="A12" s="23" t="str">
        <f>IF(COUNTIF(F8:F67,"-")&gt;=1,2,"")</f>
        <v/>
      </c>
      <c r="B12" s="133"/>
      <c r="C12" s="124"/>
      <c r="D12" s="124"/>
      <c r="E12" s="125"/>
      <c r="F12" s="125"/>
      <c r="G12" s="125"/>
      <c r="H12" s="125"/>
      <c r="I12" s="126"/>
      <c r="J12" s="127"/>
      <c r="K12" s="127"/>
      <c r="L12" s="127"/>
    </row>
    <row r="13" spans="1:18" ht="19.5" customHeight="1" x14ac:dyDescent="0.25">
      <c r="A13" s="23">
        <f>IF(COUNTIF(F8:F67,"/")&gt;=1,1,"")</f>
        <v>1</v>
      </c>
      <c r="B13" s="133"/>
      <c r="C13" s="124"/>
      <c r="D13" s="124"/>
      <c r="E13" s="125"/>
      <c r="F13" s="125"/>
      <c r="G13" s="125"/>
      <c r="H13" s="125"/>
      <c r="I13" s="126"/>
      <c r="J13" s="127"/>
      <c r="K13" s="127"/>
      <c r="L13" s="127"/>
      <c r="R13" s="18" t="s">
        <v>347</v>
      </c>
    </row>
    <row r="14" spans="1:18" ht="19.5" customHeight="1" x14ac:dyDescent="0.25">
      <c r="A14" s="23" t="str">
        <f>IF(COUNTIF(F8:F67,"#")&gt;=1,4,"")</f>
        <v/>
      </c>
      <c r="B14" s="133"/>
      <c r="C14" s="124"/>
      <c r="D14" s="124"/>
      <c r="E14" s="125"/>
      <c r="F14" s="125"/>
      <c r="G14" s="125"/>
      <c r="H14" s="125"/>
      <c r="I14" s="126"/>
      <c r="J14" s="127"/>
      <c r="K14" s="127"/>
      <c r="L14" s="127"/>
    </row>
    <row r="15" spans="1:18" ht="19.5" customHeight="1" x14ac:dyDescent="0.25">
      <c r="A15" s="22"/>
      <c r="B15" s="133"/>
      <c r="C15" s="124"/>
      <c r="D15" s="124"/>
      <c r="E15" s="125"/>
      <c r="F15" s="125"/>
      <c r="G15" s="125"/>
      <c r="H15" s="125"/>
      <c r="I15" s="126"/>
      <c r="J15" s="127"/>
      <c r="K15" s="127"/>
      <c r="L15" s="127"/>
    </row>
    <row r="16" spans="1:18" ht="19.5" customHeight="1" x14ac:dyDescent="0.25">
      <c r="A16" s="23">
        <f>IF(COUNTIF(G8:G67,"/")&gt;=1,1,"")</f>
        <v>1</v>
      </c>
      <c r="B16" s="133"/>
      <c r="C16" s="124"/>
      <c r="D16" s="124"/>
      <c r="E16" s="125"/>
      <c r="F16" s="125"/>
      <c r="G16" s="125"/>
      <c r="H16" s="125"/>
      <c r="I16" s="126"/>
      <c r="J16" s="127"/>
      <c r="K16" s="127"/>
      <c r="L16" s="127"/>
    </row>
    <row r="17" spans="1:12" ht="19.5" customHeight="1" x14ac:dyDescent="0.25">
      <c r="A17" s="23" t="str">
        <f>IF(COUNTIF(G8:G67,"-")&gt;=1,2,"")</f>
        <v/>
      </c>
      <c r="B17" s="133"/>
      <c r="C17" s="124"/>
      <c r="D17" s="124"/>
      <c r="E17" s="125"/>
      <c r="F17" s="125"/>
      <c r="G17" s="125"/>
      <c r="H17" s="125"/>
      <c r="I17" s="126"/>
      <c r="J17" s="127"/>
      <c r="K17" s="127"/>
      <c r="L17" s="127"/>
    </row>
    <row r="18" spans="1:12" ht="19.5" customHeight="1" x14ac:dyDescent="0.25">
      <c r="A18" s="23" t="str">
        <f>IF(COUNTIF(G8:G67,"#")&gt;=1,4,"")</f>
        <v/>
      </c>
      <c r="B18" s="133"/>
      <c r="C18" s="124"/>
      <c r="D18" s="124"/>
      <c r="E18" s="125"/>
      <c r="F18" s="125"/>
      <c r="G18" s="125"/>
      <c r="H18" s="125"/>
      <c r="I18" s="126"/>
      <c r="J18" s="127"/>
      <c r="K18" s="127"/>
      <c r="L18" s="127"/>
    </row>
    <row r="19" spans="1:12" ht="19.5" customHeight="1" x14ac:dyDescent="0.25">
      <c r="A19" s="22"/>
      <c r="B19" s="133"/>
      <c r="C19" s="124"/>
      <c r="D19" s="124"/>
      <c r="E19" s="125"/>
      <c r="F19" s="125"/>
      <c r="G19" s="125"/>
      <c r="H19" s="125"/>
      <c r="I19" s="126"/>
      <c r="J19" s="127"/>
      <c r="K19" s="127"/>
      <c r="L19" s="127"/>
    </row>
    <row r="20" spans="1:12" ht="19.5" customHeight="1" x14ac:dyDescent="0.25">
      <c r="A20" s="23">
        <f>IF(COUNTIF(H8:H67,"/")&gt;=1,1,"")</f>
        <v>1</v>
      </c>
      <c r="B20" s="133"/>
      <c r="C20" s="124"/>
      <c r="D20" s="124"/>
      <c r="E20" s="125"/>
      <c r="F20" s="125"/>
      <c r="G20" s="125"/>
      <c r="H20" s="125"/>
      <c r="I20" s="126"/>
      <c r="J20" s="127"/>
      <c r="K20" s="127"/>
      <c r="L20" s="127"/>
    </row>
    <row r="21" spans="1:12" ht="19.5" customHeight="1" x14ac:dyDescent="0.25">
      <c r="A21" s="23" t="str">
        <f>IF(COUNTIF(H8:H67,"-")&gt;=1,2,"")</f>
        <v/>
      </c>
      <c r="B21" s="133"/>
      <c r="C21" s="124"/>
      <c r="D21" s="124"/>
      <c r="E21" s="125"/>
      <c r="F21" s="125"/>
      <c r="G21" s="125"/>
      <c r="H21" s="125"/>
      <c r="I21" s="126"/>
      <c r="J21" s="127"/>
      <c r="K21" s="127"/>
      <c r="L21" s="127"/>
    </row>
    <row r="22" spans="1:12" ht="19.5" customHeight="1" x14ac:dyDescent="0.25">
      <c r="A22" s="23" t="str">
        <f>IF(COUNTIF(H8:H67,"#")&gt;=1,4,"")</f>
        <v/>
      </c>
      <c r="B22" s="133"/>
      <c r="C22" s="124"/>
      <c r="D22" s="124"/>
      <c r="E22" s="125"/>
      <c r="F22" s="125"/>
      <c r="G22" s="125"/>
      <c r="H22" s="125"/>
      <c r="I22" s="126"/>
      <c r="J22" s="127"/>
      <c r="K22" s="127"/>
      <c r="L22" s="127"/>
    </row>
    <row r="23" spans="1:12" ht="19.5" customHeight="1" x14ac:dyDescent="0.25">
      <c r="B23" s="133"/>
      <c r="C23" s="124"/>
      <c r="D23" s="124"/>
      <c r="E23" s="125"/>
      <c r="F23" s="125"/>
      <c r="G23" s="125"/>
      <c r="H23" s="125"/>
      <c r="I23" s="126"/>
      <c r="J23" s="127"/>
      <c r="K23" s="127"/>
      <c r="L23" s="127"/>
    </row>
    <row r="24" spans="1:12" ht="19.5" customHeight="1" x14ac:dyDescent="0.25">
      <c r="B24" s="133"/>
      <c r="C24" s="124"/>
      <c r="D24" s="124"/>
      <c r="E24" s="125"/>
      <c r="F24" s="125"/>
      <c r="G24" s="125"/>
      <c r="H24" s="125"/>
      <c r="I24" s="126"/>
      <c r="J24" s="127"/>
      <c r="K24" s="127"/>
      <c r="L24" s="127"/>
    </row>
    <row r="25" spans="1:12" ht="19.5" customHeight="1" x14ac:dyDescent="0.25">
      <c r="B25" s="133"/>
      <c r="C25" s="124"/>
      <c r="D25" s="124"/>
      <c r="E25" s="125"/>
      <c r="F25" s="125"/>
      <c r="G25" s="125"/>
      <c r="H25" s="125"/>
      <c r="I25" s="126"/>
      <c r="J25" s="127"/>
      <c r="K25" s="127"/>
      <c r="L25" s="127"/>
    </row>
    <row r="26" spans="1:12" ht="19.5" customHeight="1" x14ac:dyDescent="0.25">
      <c r="B26" s="133"/>
      <c r="C26" s="124"/>
      <c r="D26" s="124"/>
      <c r="E26" s="125"/>
      <c r="F26" s="125"/>
      <c r="G26" s="125"/>
      <c r="H26" s="125"/>
      <c r="I26" s="126"/>
      <c r="J26" s="127"/>
      <c r="K26" s="127"/>
      <c r="L26" s="127"/>
    </row>
    <row r="27" spans="1:12" ht="19.5" customHeight="1" x14ac:dyDescent="0.25">
      <c r="B27" s="133"/>
      <c r="C27" s="124"/>
      <c r="D27" s="124"/>
      <c r="E27" s="125"/>
      <c r="F27" s="125"/>
      <c r="G27" s="125"/>
      <c r="H27" s="125"/>
      <c r="I27" s="126"/>
      <c r="J27" s="127"/>
      <c r="K27" s="127"/>
      <c r="L27" s="127"/>
    </row>
    <row r="28" spans="1:12" ht="19.5" customHeight="1" x14ac:dyDescent="0.25">
      <c r="B28" s="133"/>
      <c r="C28" s="124"/>
      <c r="D28" s="124"/>
      <c r="E28" s="125"/>
      <c r="F28" s="125"/>
      <c r="G28" s="125"/>
      <c r="H28" s="125"/>
      <c r="I28" s="126"/>
      <c r="J28" s="127"/>
      <c r="K28" s="127"/>
      <c r="L28" s="127"/>
    </row>
    <row r="29" spans="1:12" ht="19.5" customHeight="1" x14ac:dyDescent="0.25">
      <c r="B29" s="133"/>
      <c r="C29" s="124"/>
      <c r="D29" s="124"/>
      <c r="E29" s="125"/>
      <c r="F29" s="125"/>
      <c r="G29" s="125"/>
      <c r="H29" s="125"/>
      <c r="I29" s="126"/>
      <c r="J29" s="127"/>
      <c r="K29" s="127"/>
      <c r="L29" s="127"/>
    </row>
    <row r="30" spans="1:12" ht="19.5" customHeight="1" x14ac:dyDescent="0.25">
      <c r="B30" s="133"/>
      <c r="C30" s="124"/>
      <c r="D30" s="124"/>
      <c r="E30" s="125"/>
      <c r="F30" s="125"/>
      <c r="G30" s="125"/>
      <c r="H30" s="125"/>
      <c r="I30" s="126"/>
      <c r="J30" s="127"/>
      <c r="K30" s="127"/>
      <c r="L30" s="127"/>
    </row>
    <row r="31" spans="1:12" ht="19.5" customHeight="1" x14ac:dyDescent="0.25">
      <c r="B31" s="133"/>
      <c r="C31" s="124"/>
      <c r="D31" s="124"/>
      <c r="E31" s="125"/>
      <c r="F31" s="125"/>
      <c r="G31" s="125"/>
      <c r="H31" s="125"/>
      <c r="I31" s="126"/>
      <c r="J31" s="127"/>
      <c r="K31" s="127"/>
      <c r="L31" s="127"/>
    </row>
    <row r="32" spans="1:12" ht="19.5" customHeight="1" x14ac:dyDescent="0.25">
      <c r="B32" s="133"/>
      <c r="C32" s="124"/>
      <c r="D32" s="124"/>
      <c r="E32" s="125"/>
      <c r="F32" s="125"/>
      <c r="G32" s="125"/>
      <c r="H32" s="125"/>
      <c r="I32" s="126"/>
      <c r="J32" s="127"/>
      <c r="K32" s="127"/>
      <c r="L32" s="127"/>
    </row>
    <row r="33" spans="2:12" ht="19.5" customHeight="1" x14ac:dyDescent="0.25">
      <c r="B33" s="133"/>
      <c r="C33" s="124"/>
      <c r="D33" s="124"/>
      <c r="E33" s="125"/>
      <c r="F33" s="125"/>
      <c r="G33" s="125"/>
      <c r="H33" s="125"/>
      <c r="I33" s="126"/>
      <c r="J33" s="127"/>
      <c r="K33" s="127"/>
      <c r="L33" s="127"/>
    </row>
    <row r="34" spans="2:12" ht="19.5" customHeight="1" x14ac:dyDescent="0.25">
      <c r="B34" s="133"/>
      <c r="C34" s="124"/>
      <c r="D34" s="124"/>
      <c r="E34" s="125"/>
      <c r="F34" s="125"/>
      <c r="G34" s="125"/>
      <c r="H34" s="125"/>
      <c r="I34" s="126"/>
      <c r="J34" s="127"/>
      <c r="K34" s="127"/>
      <c r="L34" s="127"/>
    </row>
    <row r="35" spans="2:12" ht="19.5" customHeight="1" x14ac:dyDescent="0.25">
      <c r="B35" s="133"/>
      <c r="C35" s="124"/>
      <c r="D35" s="124"/>
      <c r="E35" s="125"/>
      <c r="F35" s="125"/>
      <c r="G35" s="125"/>
      <c r="H35" s="125"/>
      <c r="I35" s="126"/>
      <c r="J35" s="127"/>
      <c r="K35" s="127"/>
      <c r="L35" s="127"/>
    </row>
    <row r="36" spans="2:12" ht="19.5" customHeight="1" x14ac:dyDescent="0.25">
      <c r="B36" s="133"/>
      <c r="C36" s="124"/>
      <c r="D36" s="124"/>
      <c r="E36" s="125"/>
      <c r="F36" s="125"/>
      <c r="G36" s="125"/>
      <c r="H36" s="125"/>
      <c r="I36" s="126"/>
      <c r="J36" s="127"/>
      <c r="K36" s="127"/>
      <c r="L36" s="127"/>
    </row>
    <row r="37" spans="2:12" ht="19.5" customHeight="1" x14ac:dyDescent="0.25">
      <c r="B37" s="133"/>
      <c r="C37" s="124"/>
      <c r="D37" s="124"/>
      <c r="E37" s="125"/>
      <c r="F37" s="125"/>
      <c r="G37" s="125"/>
      <c r="H37" s="125"/>
      <c r="I37" s="126"/>
      <c r="J37" s="127"/>
      <c r="K37" s="127"/>
      <c r="L37" s="127"/>
    </row>
    <row r="38" spans="2:12" ht="19.5" customHeight="1" x14ac:dyDescent="0.25">
      <c r="B38" s="133"/>
      <c r="C38" s="124"/>
      <c r="D38" s="124"/>
      <c r="E38" s="125"/>
      <c r="F38" s="125"/>
      <c r="G38" s="125"/>
      <c r="H38" s="125"/>
      <c r="I38" s="126"/>
      <c r="J38" s="127"/>
      <c r="K38" s="127"/>
      <c r="L38" s="127"/>
    </row>
    <row r="39" spans="2:12" ht="19.5" customHeight="1" x14ac:dyDescent="0.25">
      <c r="B39" s="133"/>
      <c r="C39" s="124"/>
      <c r="D39" s="124"/>
      <c r="E39" s="125"/>
      <c r="F39" s="125"/>
      <c r="G39" s="125"/>
      <c r="H39" s="125"/>
      <c r="I39" s="126"/>
      <c r="J39" s="127"/>
      <c r="K39" s="127"/>
      <c r="L39" s="127"/>
    </row>
    <row r="40" spans="2:12" ht="19.5" customHeight="1" x14ac:dyDescent="0.25">
      <c r="B40" s="133"/>
      <c r="C40" s="124"/>
      <c r="D40" s="124"/>
      <c r="E40" s="125"/>
      <c r="F40" s="125"/>
      <c r="G40" s="125"/>
      <c r="H40" s="125"/>
      <c r="I40" s="126"/>
      <c r="J40" s="127"/>
      <c r="K40" s="127"/>
      <c r="L40" s="127"/>
    </row>
    <row r="41" spans="2:12" ht="19.5" customHeight="1" x14ac:dyDescent="0.25">
      <c r="B41" s="133"/>
      <c r="C41" s="124"/>
      <c r="D41" s="124"/>
      <c r="E41" s="125"/>
      <c r="F41" s="125"/>
      <c r="G41" s="125"/>
      <c r="H41" s="125"/>
      <c r="I41" s="126"/>
      <c r="J41" s="127"/>
      <c r="K41" s="127"/>
      <c r="L41" s="127"/>
    </row>
    <row r="42" spans="2:12" ht="19.5" customHeight="1" x14ac:dyDescent="0.25">
      <c r="B42" s="133"/>
      <c r="C42" s="124"/>
      <c r="D42" s="124"/>
      <c r="E42" s="125"/>
      <c r="F42" s="125"/>
      <c r="G42" s="125"/>
      <c r="H42" s="125"/>
      <c r="I42" s="126"/>
      <c r="J42" s="127"/>
      <c r="K42" s="127"/>
      <c r="L42" s="127"/>
    </row>
    <row r="43" spans="2:12" ht="19.5" customHeight="1" x14ac:dyDescent="0.25">
      <c r="B43" s="133"/>
      <c r="C43" s="124"/>
      <c r="D43" s="124"/>
      <c r="E43" s="125"/>
      <c r="F43" s="125"/>
      <c r="G43" s="125"/>
      <c r="H43" s="125"/>
      <c r="I43" s="126"/>
      <c r="J43" s="127"/>
      <c r="K43" s="127"/>
      <c r="L43" s="127"/>
    </row>
    <row r="44" spans="2:12" ht="19.5" customHeight="1" x14ac:dyDescent="0.25">
      <c r="B44" s="133"/>
      <c r="C44" s="124"/>
      <c r="D44" s="124"/>
      <c r="E44" s="125"/>
      <c r="F44" s="125"/>
      <c r="G44" s="125"/>
      <c r="H44" s="125"/>
      <c r="I44" s="126"/>
      <c r="J44" s="127"/>
      <c r="K44" s="127"/>
      <c r="L44" s="127"/>
    </row>
    <row r="45" spans="2:12" ht="19.5" customHeight="1" x14ac:dyDescent="0.25">
      <c r="B45" s="133"/>
      <c r="C45" s="124"/>
      <c r="D45" s="124"/>
      <c r="E45" s="125"/>
      <c r="F45" s="125"/>
      <c r="G45" s="125"/>
      <c r="H45" s="125"/>
      <c r="I45" s="126"/>
      <c r="J45" s="127"/>
      <c r="K45" s="127"/>
      <c r="L45" s="127"/>
    </row>
    <row r="46" spans="2:12" ht="19.5" customHeight="1" x14ac:dyDescent="0.25">
      <c r="B46" s="133"/>
      <c r="C46" s="124"/>
      <c r="D46" s="124"/>
      <c r="E46" s="125"/>
      <c r="F46" s="125"/>
      <c r="G46" s="125"/>
      <c r="H46" s="125"/>
      <c r="I46" s="126"/>
      <c r="J46" s="127"/>
      <c r="K46" s="127"/>
      <c r="L46" s="127"/>
    </row>
    <row r="47" spans="2:12" ht="19.5" customHeight="1" x14ac:dyDescent="0.25">
      <c r="B47" s="133"/>
      <c r="C47" s="124"/>
      <c r="D47" s="124"/>
      <c r="E47" s="125"/>
      <c r="F47" s="125"/>
      <c r="G47" s="125"/>
      <c r="H47" s="125"/>
      <c r="I47" s="126"/>
      <c r="J47" s="127"/>
      <c r="K47" s="127"/>
      <c r="L47" s="127"/>
    </row>
    <row r="48" spans="2:12" ht="19.5" customHeight="1" x14ac:dyDescent="0.25">
      <c r="B48" s="133"/>
      <c r="C48" s="124"/>
      <c r="D48" s="124"/>
      <c r="E48" s="125"/>
      <c r="F48" s="125"/>
      <c r="G48" s="125"/>
      <c r="H48" s="125"/>
      <c r="I48" s="126"/>
      <c r="J48" s="127"/>
      <c r="K48" s="127"/>
      <c r="L48" s="127"/>
    </row>
    <row r="49" spans="2:12" ht="19.5" customHeight="1" x14ac:dyDescent="0.25">
      <c r="B49" s="133"/>
      <c r="C49" s="124"/>
      <c r="D49" s="124"/>
      <c r="E49" s="125"/>
      <c r="F49" s="125"/>
      <c r="G49" s="125"/>
      <c r="H49" s="125"/>
      <c r="I49" s="126"/>
      <c r="J49" s="127"/>
      <c r="K49" s="127"/>
      <c r="L49" s="127"/>
    </row>
    <row r="50" spans="2:12" ht="19.5" customHeight="1" x14ac:dyDescent="0.25">
      <c r="B50" s="133"/>
      <c r="C50" s="124"/>
      <c r="D50" s="124"/>
      <c r="E50" s="125"/>
      <c r="F50" s="125"/>
      <c r="G50" s="125"/>
      <c r="H50" s="125"/>
      <c r="I50" s="126"/>
      <c r="J50" s="127"/>
      <c r="K50" s="127"/>
      <c r="L50" s="127"/>
    </row>
    <row r="51" spans="2:12" ht="19.5" customHeight="1" x14ac:dyDescent="0.25">
      <c r="B51" s="133"/>
      <c r="C51" s="124"/>
      <c r="D51" s="124"/>
      <c r="E51" s="125"/>
      <c r="F51" s="125"/>
      <c r="G51" s="125"/>
      <c r="H51" s="125"/>
      <c r="I51" s="126"/>
      <c r="J51" s="127"/>
      <c r="K51" s="127"/>
      <c r="L51" s="127"/>
    </row>
    <row r="52" spans="2:12" ht="19.5" customHeight="1" x14ac:dyDescent="0.25">
      <c r="B52" s="133"/>
      <c r="C52" s="124"/>
      <c r="D52" s="124"/>
      <c r="E52" s="125"/>
      <c r="F52" s="125"/>
      <c r="G52" s="125"/>
      <c r="H52" s="125"/>
      <c r="I52" s="126"/>
      <c r="J52" s="127"/>
      <c r="K52" s="127"/>
      <c r="L52" s="127"/>
    </row>
    <row r="53" spans="2:12" ht="19.5" customHeight="1" x14ac:dyDescent="0.25">
      <c r="B53" s="133"/>
      <c r="C53" s="124"/>
      <c r="D53" s="124"/>
      <c r="E53" s="125"/>
      <c r="F53" s="125"/>
      <c r="G53" s="125"/>
      <c r="H53" s="125"/>
      <c r="I53" s="126"/>
      <c r="J53" s="127"/>
      <c r="K53" s="127"/>
      <c r="L53" s="127"/>
    </row>
    <row r="54" spans="2:12" ht="19.5" customHeight="1" x14ac:dyDescent="0.25">
      <c r="B54" s="133"/>
      <c r="C54" s="124"/>
      <c r="D54" s="124"/>
      <c r="E54" s="125"/>
      <c r="F54" s="125"/>
      <c r="G54" s="125"/>
      <c r="H54" s="125"/>
      <c r="I54" s="126"/>
      <c r="J54" s="127"/>
      <c r="K54" s="127"/>
      <c r="L54" s="127"/>
    </row>
    <row r="55" spans="2:12" ht="19.5" customHeight="1" x14ac:dyDescent="0.25">
      <c r="B55" s="133"/>
      <c r="C55" s="124"/>
      <c r="D55" s="124"/>
      <c r="E55" s="125"/>
      <c r="F55" s="125"/>
      <c r="G55" s="125"/>
      <c r="H55" s="125"/>
      <c r="I55" s="126"/>
      <c r="J55" s="127"/>
      <c r="K55" s="127"/>
      <c r="L55" s="127"/>
    </row>
    <row r="56" spans="2:12" ht="19.5" customHeight="1" x14ac:dyDescent="0.25">
      <c r="B56" s="133"/>
      <c r="C56" s="124"/>
      <c r="D56" s="124"/>
      <c r="E56" s="125"/>
      <c r="F56" s="125"/>
      <c r="G56" s="125"/>
      <c r="H56" s="125"/>
      <c r="I56" s="126"/>
      <c r="J56" s="127"/>
      <c r="K56" s="127"/>
      <c r="L56" s="127"/>
    </row>
    <row r="57" spans="2:12" ht="19.5" customHeight="1" x14ac:dyDescent="0.25">
      <c r="B57" s="133"/>
      <c r="C57" s="124"/>
      <c r="D57" s="124"/>
      <c r="E57" s="125"/>
      <c r="F57" s="125"/>
      <c r="G57" s="125"/>
      <c r="H57" s="125"/>
      <c r="I57" s="126"/>
      <c r="J57" s="127"/>
      <c r="K57" s="127"/>
      <c r="L57" s="127"/>
    </row>
    <row r="58" spans="2:12" ht="19.5" customHeight="1" x14ac:dyDescent="0.25">
      <c r="B58" s="133"/>
      <c r="C58" s="124"/>
      <c r="D58" s="124"/>
      <c r="E58" s="125"/>
      <c r="F58" s="125"/>
      <c r="G58" s="125"/>
      <c r="H58" s="125"/>
      <c r="I58" s="126"/>
      <c r="J58" s="127"/>
      <c r="K58" s="127"/>
      <c r="L58" s="127"/>
    </row>
    <row r="59" spans="2:12" ht="19.5" customHeight="1" x14ac:dyDescent="0.25">
      <c r="B59" s="133"/>
      <c r="C59" s="124"/>
      <c r="D59" s="124"/>
      <c r="E59" s="125"/>
      <c r="F59" s="125"/>
      <c r="G59" s="125"/>
      <c r="H59" s="125"/>
      <c r="I59" s="126"/>
      <c r="J59" s="127"/>
      <c r="K59" s="127"/>
      <c r="L59" s="127"/>
    </row>
    <row r="60" spans="2:12" ht="19.5" customHeight="1" x14ac:dyDescent="0.25">
      <c r="B60" s="133"/>
      <c r="C60" s="124"/>
      <c r="D60" s="124"/>
      <c r="E60" s="125"/>
      <c r="F60" s="125"/>
      <c r="G60" s="125"/>
      <c r="H60" s="125"/>
      <c r="I60" s="126"/>
      <c r="J60" s="127"/>
      <c r="K60" s="127"/>
      <c r="L60" s="127"/>
    </row>
    <row r="61" spans="2:12" ht="19.5" customHeight="1" x14ac:dyDescent="0.25">
      <c r="B61" s="133"/>
      <c r="C61" s="124"/>
      <c r="D61" s="124"/>
      <c r="E61" s="125"/>
      <c r="F61" s="125"/>
      <c r="G61" s="125"/>
      <c r="H61" s="125"/>
      <c r="I61" s="126"/>
      <c r="J61" s="127"/>
      <c r="K61" s="127"/>
      <c r="L61" s="127"/>
    </row>
    <row r="62" spans="2:12" ht="19.5" customHeight="1" x14ac:dyDescent="0.25">
      <c r="B62" s="133"/>
      <c r="C62" s="124"/>
      <c r="D62" s="124"/>
      <c r="E62" s="125"/>
      <c r="F62" s="125"/>
      <c r="G62" s="125"/>
      <c r="H62" s="125"/>
      <c r="I62" s="126"/>
      <c r="J62" s="127"/>
      <c r="K62" s="127"/>
      <c r="L62" s="127"/>
    </row>
    <row r="63" spans="2:12" ht="19.5" customHeight="1" x14ac:dyDescent="0.25">
      <c r="B63" s="133"/>
      <c r="C63" s="124"/>
      <c r="D63" s="124"/>
      <c r="E63" s="125"/>
      <c r="F63" s="125"/>
      <c r="G63" s="125"/>
      <c r="H63" s="125"/>
      <c r="I63" s="126"/>
      <c r="J63" s="127"/>
      <c r="K63" s="127"/>
      <c r="L63" s="127"/>
    </row>
    <row r="64" spans="2:12" ht="19.5" customHeight="1" x14ac:dyDescent="0.25">
      <c r="B64" s="133"/>
      <c r="C64" s="124"/>
      <c r="D64" s="124"/>
      <c r="E64" s="125"/>
      <c r="F64" s="125"/>
      <c r="G64" s="125"/>
      <c r="H64" s="125"/>
      <c r="I64" s="126"/>
      <c r="J64" s="127"/>
      <c r="K64" s="127"/>
      <c r="L64" s="127"/>
    </row>
    <row r="65" spans="2:13" ht="19.5" customHeight="1" x14ac:dyDescent="0.25">
      <c r="B65" s="133"/>
      <c r="C65" s="124"/>
      <c r="D65" s="124"/>
      <c r="E65" s="125"/>
      <c r="F65" s="125"/>
      <c r="G65" s="125"/>
      <c r="H65" s="125"/>
      <c r="I65" s="126"/>
      <c r="J65" s="127"/>
      <c r="K65" s="127"/>
      <c r="L65" s="127"/>
    </row>
    <row r="66" spans="2:13" ht="19.5" customHeight="1" x14ac:dyDescent="0.25">
      <c r="B66" s="133"/>
      <c r="C66" s="124"/>
      <c r="D66" s="124"/>
      <c r="E66" s="125"/>
      <c r="F66" s="125"/>
      <c r="G66" s="125"/>
      <c r="H66" s="125"/>
      <c r="I66" s="126"/>
      <c r="J66" s="127"/>
      <c r="K66" s="127"/>
      <c r="L66" s="127"/>
    </row>
    <row r="67" spans="2:13" ht="19.5" customHeight="1" x14ac:dyDescent="0.25">
      <c r="B67" s="133"/>
      <c r="C67" s="124"/>
      <c r="D67" s="124"/>
      <c r="E67" s="125"/>
      <c r="F67" s="125"/>
      <c r="G67" s="125"/>
      <c r="H67" s="125"/>
      <c r="I67" s="126"/>
      <c r="J67" s="127"/>
      <c r="K67" s="127"/>
      <c r="L67" s="127"/>
    </row>
    <row r="68" spans="2:13" ht="37.5" customHeight="1" x14ac:dyDescent="0.25">
      <c r="B68" s="134"/>
      <c r="C68" s="128">
        <f>IF(COUNTA(C8:C67)&lt;&gt;0,SUM(C8:C67),"")</f>
        <v>10</v>
      </c>
      <c r="D68" s="128">
        <f>IF(COUNTA(D8:D67)&lt;&gt;0,SUM(D8:D67),"")</f>
        <v>0</v>
      </c>
      <c r="E68" s="128" t="str">
        <f>IF(COUNT(E8:E67)&gt;=1,SUM(E8:E67),IF(SUM(A8:A10)=1,"/",IF(SUM(A8:A10)=2,"-",IF(SUM(A8:A10)=4,"#",IF(SUM(A8:A10)=3,"/ -",IF(SUM(A8:A10)=5,"/ #",IF(SUM(A8:A10)=6,"- #",IF(SUM(A8:A10)=7,"/ - #",""))))))))</f>
        <v>/</v>
      </c>
      <c r="F68" s="128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28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28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258" t="str">
        <f>IF($I$80=0,"",VLOOKUP($I$80,$K$80:$L$94,2,FALSE))</f>
        <v/>
      </c>
      <c r="J68" s="258"/>
      <c r="K68" s="258"/>
      <c r="L68" s="258"/>
    </row>
    <row r="69" spans="2:13" x14ac:dyDescent="0.25">
      <c r="B69" s="135"/>
      <c r="C69" s="129" t="s">
        <v>332</v>
      </c>
      <c r="D69" s="130"/>
      <c r="E69" s="130"/>
      <c r="F69" s="130"/>
      <c r="G69" s="130"/>
      <c r="H69" s="131"/>
      <c r="I69" s="132"/>
      <c r="J69" s="132"/>
      <c r="K69" s="132"/>
      <c r="L69" s="132"/>
    </row>
    <row r="70" spans="2:13" x14ac:dyDescent="0.25">
      <c r="B70" s="136"/>
      <c r="C70" s="259"/>
      <c r="D70" s="260"/>
      <c r="E70" s="260"/>
      <c r="F70" s="260"/>
      <c r="G70" s="260"/>
      <c r="H70" s="261"/>
      <c r="I70" s="132"/>
      <c r="J70" s="132"/>
      <c r="K70" s="132"/>
      <c r="L70" s="132"/>
    </row>
    <row r="71" spans="2:13" x14ac:dyDescent="0.25">
      <c r="B71" s="137"/>
      <c r="C71" s="259"/>
      <c r="D71" s="260"/>
      <c r="E71" s="260"/>
      <c r="F71" s="260"/>
      <c r="G71" s="260"/>
      <c r="H71" s="261"/>
      <c r="I71" s="132"/>
      <c r="J71" s="132"/>
      <c r="K71" s="132"/>
      <c r="L71" s="132"/>
    </row>
    <row r="72" spans="2:13" x14ac:dyDescent="0.25">
      <c r="B72" s="137"/>
      <c r="C72" s="262"/>
      <c r="D72" s="263"/>
      <c r="E72" s="263"/>
      <c r="F72" s="263"/>
      <c r="G72" s="263"/>
      <c r="H72" s="264"/>
      <c r="I72" s="132"/>
      <c r="J72" s="132"/>
      <c r="K72" s="132"/>
      <c r="L72" s="132"/>
    </row>
    <row r="78" spans="2:13" hidden="1" x14ac:dyDescent="0.25"/>
    <row r="79" spans="2:13" hidden="1" x14ac:dyDescent="0.25">
      <c r="E79" s="111" t="s">
        <v>348</v>
      </c>
      <c r="F79" s="111" t="s">
        <v>349</v>
      </c>
      <c r="G79" s="111" t="s">
        <v>350</v>
      </c>
      <c r="H79" s="112" t="s">
        <v>351</v>
      </c>
      <c r="I79" s="25"/>
      <c r="J79" s="25"/>
      <c r="K79" s="25"/>
      <c r="L79" s="25"/>
      <c r="M79" s="25"/>
    </row>
    <row r="80" spans="2:13" hidden="1" x14ac:dyDescent="0.25">
      <c r="E80" s="113">
        <f>IF(COUNTA($I$8:$I$67)=0,0,1)</f>
        <v>0</v>
      </c>
      <c r="F80" s="113">
        <f>IF(COUNTA($J$8:$J$67)=0,0,2)</f>
        <v>0</v>
      </c>
      <c r="G80" s="113">
        <f>IF(COUNTA($K$8:$K$67)=0,0,4)</f>
        <v>0</v>
      </c>
      <c r="H80" s="113">
        <f>IF(COUNTA($L$8:$L$67)=0,0,8)</f>
        <v>0</v>
      </c>
      <c r="I80" s="113">
        <f>SUM($E$80:$H$80)</f>
        <v>0</v>
      </c>
      <c r="J80" s="25"/>
      <c r="K80" s="113">
        <v>1</v>
      </c>
      <c r="L80" s="257" t="s">
        <v>343</v>
      </c>
      <c r="M80" s="257"/>
    </row>
    <row r="81" spans="5:13" hidden="1" x14ac:dyDescent="0.25">
      <c r="E81" s="113"/>
      <c r="F81" s="113"/>
      <c r="G81" s="113"/>
      <c r="H81" s="113"/>
      <c r="I81" s="113"/>
      <c r="J81" s="25"/>
      <c r="K81" s="113">
        <v>2</v>
      </c>
      <c r="L81" s="257" t="s">
        <v>344</v>
      </c>
      <c r="M81" s="257"/>
    </row>
    <row r="82" spans="5:13" hidden="1" x14ac:dyDescent="0.25">
      <c r="E82" s="113"/>
      <c r="F82" s="113"/>
      <c r="G82" s="113"/>
      <c r="H82" s="113"/>
      <c r="I82" s="113"/>
      <c r="J82" s="25"/>
      <c r="K82" s="113">
        <v>3</v>
      </c>
      <c r="L82" s="257" t="s">
        <v>352</v>
      </c>
      <c r="M82" s="257"/>
    </row>
    <row r="83" spans="5:13" hidden="1" x14ac:dyDescent="0.25">
      <c r="E83" s="113"/>
      <c r="F83" s="113"/>
      <c r="G83" s="113"/>
      <c r="H83" s="113"/>
      <c r="I83" s="113"/>
      <c r="J83" s="25"/>
      <c r="K83" s="113">
        <v>4</v>
      </c>
      <c r="L83" s="257" t="s">
        <v>345</v>
      </c>
      <c r="M83" s="257"/>
    </row>
    <row r="84" spans="5:13" hidden="1" x14ac:dyDescent="0.25">
      <c r="E84" s="113"/>
      <c r="F84" s="113"/>
      <c r="G84" s="113"/>
      <c r="H84" s="113"/>
      <c r="I84" s="113"/>
      <c r="J84" s="25"/>
      <c r="K84" s="113">
        <v>5</v>
      </c>
      <c r="L84" s="257" t="s">
        <v>353</v>
      </c>
      <c r="M84" s="257"/>
    </row>
    <row r="85" spans="5:13" hidden="1" x14ac:dyDescent="0.25">
      <c r="E85" s="113"/>
      <c r="F85" s="113"/>
      <c r="G85" s="113"/>
      <c r="H85" s="113"/>
      <c r="I85" s="113"/>
      <c r="J85" s="25"/>
      <c r="K85" s="113">
        <v>6</v>
      </c>
      <c r="L85" s="257" t="s">
        <v>354</v>
      </c>
      <c r="M85" s="257"/>
    </row>
    <row r="86" spans="5:13" hidden="1" x14ac:dyDescent="0.25">
      <c r="E86" s="113"/>
      <c r="F86" s="113"/>
      <c r="G86" s="113"/>
      <c r="H86" s="113"/>
      <c r="I86" s="113"/>
      <c r="J86" s="25"/>
      <c r="K86" s="113">
        <v>7</v>
      </c>
      <c r="L86" s="257" t="s">
        <v>355</v>
      </c>
      <c r="M86" s="257"/>
    </row>
    <row r="87" spans="5:13" hidden="1" x14ac:dyDescent="0.25">
      <c r="E87" s="113"/>
      <c r="F87" s="113"/>
      <c r="G87" s="113"/>
      <c r="H87" s="113"/>
      <c r="I87" s="113"/>
      <c r="J87" s="25"/>
      <c r="K87" s="113">
        <v>8</v>
      </c>
      <c r="L87" s="257" t="s">
        <v>346</v>
      </c>
      <c r="M87" s="257"/>
    </row>
    <row r="88" spans="5:13" hidden="1" x14ac:dyDescent="0.25">
      <c r="E88" s="113"/>
      <c r="F88" s="113"/>
      <c r="G88" s="113"/>
      <c r="H88" s="113"/>
      <c r="I88" s="113"/>
      <c r="J88" s="25"/>
      <c r="K88" s="113">
        <v>9</v>
      </c>
      <c r="L88" s="257" t="s">
        <v>356</v>
      </c>
      <c r="M88" s="257"/>
    </row>
    <row r="89" spans="5:13" hidden="1" x14ac:dyDescent="0.25">
      <c r="E89" s="113"/>
      <c r="F89" s="113"/>
      <c r="G89" s="113"/>
      <c r="H89" s="113"/>
      <c r="I89" s="113"/>
      <c r="J89" s="25"/>
      <c r="K89" s="113">
        <v>10</v>
      </c>
      <c r="L89" s="257" t="s">
        <v>357</v>
      </c>
      <c r="M89" s="257"/>
    </row>
    <row r="90" spans="5:13" hidden="1" x14ac:dyDescent="0.25">
      <c r="E90" s="113"/>
      <c r="F90" s="113"/>
      <c r="G90" s="113"/>
      <c r="H90" s="113"/>
      <c r="I90" s="113"/>
      <c r="J90" s="25"/>
      <c r="K90" s="113">
        <v>11</v>
      </c>
      <c r="L90" s="257" t="s">
        <v>358</v>
      </c>
      <c r="M90" s="257"/>
    </row>
    <row r="91" spans="5:13" hidden="1" x14ac:dyDescent="0.25">
      <c r="E91" s="113"/>
      <c r="F91" s="113"/>
      <c r="G91" s="113"/>
      <c r="H91" s="113"/>
      <c r="I91" s="113"/>
      <c r="J91" s="25"/>
      <c r="K91" s="113">
        <v>12</v>
      </c>
      <c r="L91" s="257" t="s">
        <v>359</v>
      </c>
      <c r="M91" s="257"/>
    </row>
    <row r="92" spans="5:13" hidden="1" x14ac:dyDescent="0.25">
      <c r="E92" s="113"/>
      <c r="F92" s="113"/>
      <c r="G92" s="113"/>
      <c r="H92" s="113"/>
      <c r="I92" s="113"/>
      <c r="J92" s="25"/>
      <c r="K92" s="113">
        <v>13</v>
      </c>
      <c r="L92" s="257" t="s">
        <v>360</v>
      </c>
      <c r="M92" s="257"/>
    </row>
    <row r="93" spans="5:13" hidden="1" x14ac:dyDescent="0.25">
      <c r="E93" s="113"/>
      <c r="F93" s="113"/>
      <c r="G93" s="113"/>
      <c r="H93" s="113"/>
      <c r="I93" s="113"/>
      <c r="J93" s="25"/>
      <c r="K93" s="113">
        <v>14</v>
      </c>
      <c r="L93" s="257" t="s">
        <v>361</v>
      </c>
      <c r="M93" s="257"/>
    </row>
    <row r="94" spans="5:13" hidden="1" x14ac:dyDescent="0.25">
      <c r="E94" s="113"/>
      <c r="F94" s="113"/>
      <c r="G94" s="113"/>
      <c r="H94" s="113"/>
      <c r="I94" s="113"/>
      <c r="J94" s="25"/>
      <c r="K94" s="113">
        <v>15</v>
      </c>
      <c r="L94" s="257" t="s">
        <v>362</v>
      </c>
      <c r="M94" s="257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1">
      <formula>($B8:$B67)&lt;&gt;""</formula>
    </cfRule>
  </conditionalFormatting>
  <conditionalFormatting sqref="I8:L67">
    <cfRule type="expression" dxfId="0" priority="2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L2" sqref="L2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07421875" style="4" customWidth="1"/>
    <col min="4" max="11" width="8.4609375" style="4" customWidth="1"/>
    <col min="12" max="12" width="11.07421875" style="4" customWidth="1"/>
    <col min="13" max="13" width="31.07421875" style="4" customWidth="1"/>
    <col min="14" max="15" width="8.4609375" style="4" customWidth="1"/>
    <col min="16" max="16384" width="9" style="4"/>
  </cols>
  <sheetData>
    <row r="1" spans="1:15" ht="18" x14ac:dyDescent="0.25">
      <c r="B1" s="79" t="s">
        <v>363</v>
      </c>
    </row>
    <row r="2" spans="1:15" ht="21" customHeight="1" x14ac:dyDescent="0.25">
      <c r="A2" s="96">
        <v>2</v>
      </c>
    </row>
    <row r="3" spans="1:15" ht="24.65" customHeight="1" x14ac:dyDescent="0.25">
      <c r="A3" s="96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285" t="s">
        <v>4</v>
      </c>
      <c r="C4" s="294" t="s">
        <v>364</v>
      </c>
      <c r="D4" s="295"/>
      <c r="E4" s="295"/>
      <c r="F4" s="295"/>
      <c r="G4" s="295"/>
      <c r="H4" s="295"/>
      <c r="I4" s="295"/>
      <c r="J4" s="295"/>
      <c r="K4" s="295"/>
      <c r="L4" s="296"/>
      <c r="M4" s="285" t="s">
        <v>365</v>
      </c>
    </row>
    <row r="5" spans="1:15" s="7" customFormat="1" ht="18" customHeight="1" x14ac:dyDescent="0.25">
      <c r="B5" s="286"/>
      <c r="C5" s="287" t="s">
        <v>366</v>
      </c>
      <c r="D5" s="288"/>
      <c r="E5" s="288"/>
      <c r="F5" s="288"/>
      <c r="G5" s="288"/>
      <c r="H5" s="288"/>
      <c r="I5" s="288"/>
      <c r="J5" s="287" t="s">
        <v>21</v>
      </c>
      <c r="K5" s="288"/>
      <c r="L5" s="289" t="s">
        <v>367</v>
      </c>
      <c r="M5" s="286"/>
    </row>
    <row r="6" spans="1:15" s="7" customFormat="1" ht="18" customHeight="1" x14ac:dyDescent="0.25">
      <c r="B6" s="286"/>
      <c r="C6" s="289" t="s">
        <v>24</v>
      </c>
      <c r="D6" s="291"/>
      <c r="E6" s="289" t="s">
        <v>368</v>
      </c>
      <c r="F6" s="291"/>
      <c r="G6" s="291"/>
      <c r="H6" s="291"/>
      <c r="I6" s="291"/>
      <c r="J6" s="292" t="s">
        <v>369</v>
      </c>
      <c r="K6" s="289" t="s">
        <v>370</v>
      </c>
      <c r="L6" s="290"/>
      <c r="M6" s="286"/>
    </row>
    <row r="7" spans="1:15" s="7" customFormat="1" ht="45" customHeight="1" x14ac:dyDescent="0.25">
      <c r="B7" s="286"/>
      <c r="C7" s="8" t="s">
        <v>371</v>
      </c>
      <c r="D7" s="8" t="s">
        <v>45</v>
      </c>
      <c r="E7" s="8" t="s">
        <v>372</v>
      </c>
      <c r="F7" s="8" t="s">
        <v>47</v>
      </c>
      <c r="G7" s="8" t="s">
        <v>48</v>
      </c>
      <c r="H7" s="8" t="s">
        <v>49</v>
      </c>
      <c r="I7" s="8" t="s">
        <v>50</v>
      </c>
      <c r="J7" s="293"/>
      <c r="K7" s="290"/>
      <c r="L7" s="290"/>
      <c r="M7" s="286"/>
    </row>
    <row r="8" spans="1:15" s="7" customFormat="1" ht="52.5" customHeight="1" x14ac:dyDescent="0.25">
      <c r="B8" s="160" t="str">
        <f>IF(ｼｰﾄ0!C4="","",ｼｰﾄ0!C3&amp;ｼｰﾄ0!C4)</f>
        <v>秋田県象潟・金浦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2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373</v>
      </c>
      <c r="C10" s="6" t="s">
        <v>374</v>
      </c>
    </row>
    <row r="11" spans="1:15" x14ac:dyDescent="0.25">
      <c r="C11" s="6" t="s">
        <v>375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376</v>
      </c>
    </row>
    <row r="13" spans="1:15" ht="18" customHeight="1" x14ac:dyDescent="0.25">
      <c r="C13" s="6" t="s">
        <v>377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A37891BD-7676-4DCB-9C83-01810CD62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51</vt:i4>
      </vt:variant>
    </vt:vector>
  </HeadingPairs>
  <TitlesOfParts>
    <vt:vector size="58" baseType="lpstr">
      <vt:lpstr>集計1</vt:lpstr>
      <vt:lpstr>目次</vt:lpstr>
      <vt:lpstr>ｼｰﾄ0</vt:lpstr>
      <vt:lpstr>ｼｰﾄ1</vt:lpstr>
      <vt:lpstr>ｼｰﾄ3</vt:lpstr>
      <vt:lpstr>ｼｰﾄ4</vt:lpstr>
      <vt:lpstr>Sheet1</vt:lpstr>
      <vt:lpstr>ｼｰﾄ0!Print_Area</vt:lpstr>
      <vt:lpstr>ｼｰﾄ1!Print_Area</vt:lpstr>
      <vt:lpstr>ｼｰﾄ3!Print_Area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