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45" documentId="8_{AA5F7677-C9C6-4ED8-936D-46BD6ADDC302}" xr6:coauthVersionLast="47" xr6:coauthVersionMax="47" xr10:uidLastSave="{AC96867D-3983-4935-AC4C-716BD78F15F8}"/>
  <bookViews>
    <workbookView xWindow="0" yWindow="0" windowWidth="16457" windowHeight="9523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目次 (2)該当なし" sheetId="229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ｼｰﾄ5!$A$1:$I$24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7" l="1"/>
  <c r="H8" i="57"/>
  <c r="A3" i="126" l="1"/>
  <c r="A3" i="221"/>
  <c r="D11" i="128"/>
  <c r="AO11" i="128"/>
  <c r="D68" i="221"/>
  <c r="C68" i="221"/>
  <c r="G21" i="57" l="1"/>
  <c r="F21" i="57"/>
  <c r="E21" i="57"/>
  <c r="H19" i="57"/>
  <c r="H18" i="57"/>
  <c r="H17" i="57"/>
  <c r="G12" i="57"/>
  <c r="AC11" i="128" s="1"/>
  <c r="F12" i="57"/>
  <c r="AB11" i="128" s="1"/>
  <c r="E12" i="57"/>
  <c r="AA11" i="128" s="1"/>
  <c r="H10" i="57"/>
  <c r="H9" i="57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20" i="57" l="1"/>
  <c r="H21" i="57" s="1"/>
  <c r="H12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<sst xmlns="http://schemas.openxmlformats.org/spreadsheetml/2006/main" count="784" uniqueCount="450">
  <si>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</si>
  <si>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</si>
  <si>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</si>
  <si>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</si>
  <si>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</si>
  <si>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</si>
  <si>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</si>
  <si>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</si>
  <si>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</si>
  <si>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</si>
  <si>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</si>
  <si>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</si>
  <si>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</si>
  <si>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</si>
  <si>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</si>
  <si>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</si>
  <si>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</si>
  <si>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</si>
  <si>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</si>
  <si>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</si>
  <si>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</si>
  <si>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</si>
  <si>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</si>
  <si>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</si>
  <si>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</si>
  <si>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</si>
  <si>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</si>
  <si>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</si>
  <si>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</si>
  <si>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</si>
  <si>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</si>
  <si>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</si>
  <si>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</si>
  <si>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</si>
  <si>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</si>
  <si>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</si>
  <si>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</si>
  <si>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</si>
  <si>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</si>
  <si>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</si>
  <si>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</si>
  <si>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</si>
  <si>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</si>
  <si>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</si>
  <si>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</si>
  <si>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</si>
  <si>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</si>
  <si>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</si>
  <si>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</si>
  <si>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</si>
  <si>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</si>
  <si>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</si>
  <si>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</si>
  <si>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</si>
  <si>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</si>
  <si>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</si>
  <si>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</si>
  <si>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</si>
  <si>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</si>
  <si>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</si>
  <si>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</si>
  <si>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</si>
  <si>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</si>
  <si>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</si>
  <si>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</si>
  <si>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</si>
  <si>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</si>
  <si>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</si>
  <si>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</si>
  <si>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</si>
  <si>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</si>
  <si>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</si>
  <si>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</si>
  <si>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</si>
  <si>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</si>
  <si>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</si>
  <si>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</si>
  <si>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</si>
  <si>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</si>
  <si>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</si>
  <si>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</si>
  <si>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</si>
  <si>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</si>
  <si>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</si>
  <si>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</si>
  <si>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</si>
  <si>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</si>
  <si>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</si>
  <si>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</si>
  <si>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</si>
  <si>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</si>
  <si>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</si>
  <si>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</si>
  <si>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</si>
  <si>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</si>
  <si>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</si>
  <si>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</si>
  <si>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</si>
  <si>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</si>
  <si>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</si>
  <si>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</si>
  <si>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</si>
  <si>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</si>
  <si>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</si>
  <si>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</si>
  <si>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</si>
  <si>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</si>
  <si>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</si>
  <si>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</si>
  <si>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</si>
  <si>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</si>
  <si>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</si>
  <si>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</si>
  <si>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</si>
  <si>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</si>
  <si>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</si>
  <si>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</si>
  <si>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</si>
  <si>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</si>
  <si>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</si>
  <si>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</si>
  <si>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</si>
  <si>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</si>
  <si>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</si>
  <si>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</si>
  <si>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</si>
  <si>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</si>
  <si>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</si>
  <si>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</si>
  <si>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</si>
  <si>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</si>
  <si>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</si>
  <si>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</si>
  <si>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</si>
  <si>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</si>
  <si>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</si>
  <si>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</si>
  <si>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</si>
  <si>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</si>
  <si>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</si>
  <si>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</si>
  <si>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</si>
  <si>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</si>
  <si>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</si>
  <si>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</si>
  <si>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</si>
  <si>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</si>
  <si>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</si>
  <si>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</si>
  <si>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</si>
  <si>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</si>
  <si>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</si>
  <si>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</si>
  <si>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</si>
  <si>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</si>
  <si>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</si>
  <si>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</si>
  <si>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</si>
  <si>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</si>
  <si>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</si>
  <si>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</si>
  <si>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</si>
  <si>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</si>
  <si>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</si>
  <si>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</si>
  <si>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</si>
  <si>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</si>
  <si>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</si>
  <si>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</si>
  <si>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</si>
  <si>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</si>
  <si>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</si>
  <si>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</si>
  <si>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</si>
  <si>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</si>
  <si>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</si>
  <si>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</si>
  <si>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</si>
  <si>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</si>
  <si>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</si>
  <si>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</si>
  <si>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</si>
  <si>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</si>
  <si>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</si>
  <si>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</si>
  <si>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</si>
  <si>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</si>
  <si>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</si>
  <si>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</si>
  <si>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</si>
  <si>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</si>
  <si>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</si>
  <si>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</si>
  <si>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</si>
  <si>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</si>
  <si>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</si>
  <si>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</si>
  <si>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</si>
  <si>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</si>
  <si>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</si>
  <si>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</si>
  <si>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</si>
  <si>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</si>
  <si>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</si>
  <si>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</si>
  <si>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</si>
  <si>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</si>
  <si>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</si>
  <si>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</si>
  <si>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</si>
  <si>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</si>
  <si>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</si>
  <si>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</si>
  <si>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</si>
  <si>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</si>
  <si>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</si>
  <si>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</si>
  <si>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</si>
  <si>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</si>
  <si>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</si>
  <si>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</si>
  <si>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</si>
  <si>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</si>
  <si>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</si>
  <si>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</si>
  <si>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</si>
  <si>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</si>
  <si>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</si>
  <si>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</si>
  <si>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</si>
  <si>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</si>
  <si>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</si>
  <si>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</si>
  <si>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</si>
  <si>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</si>
  <si>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</si>
  <si>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</si>
  <si>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</si>
  <si>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</si>
  <si>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</si>
  <si>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</si>
  <si>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</si>
  <si>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</si>
  <si>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</si>
  <si>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</si>
  <si>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</si>
  <si>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</si>
  <si>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</si>
  <si>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</si>
  <si>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</si>
  <si>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</si>
  <si>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</si>
  <si>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</si>
  <si>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</si>
  <si>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</si>
  <si>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</si>
  <si>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</si>
  <si>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</si>
  <si>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</si>
  <si>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</si>
  <si>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</si>
  <si>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</si>
  <si>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</si>
  <si>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</si>
  <si>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</si>
  <si>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</si>
  <si>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</si>
  <si>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</si>
  <si>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</si>
  <si>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</si>
  <si>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</si>
  <si>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</si>
  <si>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</si>
  <si>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</si>
  <si>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</si>
  <si>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</si>
  <si>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</si>
  <si>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</si>
  <si>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</si>
  <si>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</si>
  <si>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</si>
  <si>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</si>
  <si>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</si>
  <si>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</si>
  <si>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</si>
  <si>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</si>
  <si>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</si>
  <si>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</si>
  <si>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</si>
  <si>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</si>
  <si>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</si>
  <si>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</si>
  <si>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</si>
  <si>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</si>
  <si>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</si>
  <si>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</si>
  <si>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</si>
  <si>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</si>
  <si>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</si>
  <si>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</si>
  <si>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</si>
  <si>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</si>
  <si>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</si>
  <si>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</si>
  <si>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</si>
  <si>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</si>
  <si>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</si>
  <si>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</si>
  <si>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</si>
  <si>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</si>
  <si>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</si>
  <si>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</si>
  <si>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</si>
  <si>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</si>
  <si>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</si>
  <si>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</si>
  <si>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</si>
  <si>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</si>
  <si>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</si>
  <si>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</si>
  <si>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</si>
  <si>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</si>
  <si>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</si>
  <si>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</si>
  <si>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</si>
  <si>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</si>
  <si>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</si>
  <si>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</si>
  <si>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</si>
  <si>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</si>
  <si>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</si>
  <si>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</si>
  <si>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</si>
  <si>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</si>
  <si>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</si>
  <si>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</si>
  <si>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</si>
  <si>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</si>
  <si>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</si>
  <si>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</si>
  <si>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</si>
  <si>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</si>
  <si>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</si>
  <si>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</si>
  <si>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</si>
  <si>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</si>
  <si>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</si>
  <si>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</si>
  <si>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</si>
  <si>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</si>
  <si>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</si>
  <si>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</si>
  <si>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</si>
  <si>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</si>
  <si>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</si>
  <si>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</si>
  <si>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</si>
  <si>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</si>
  <si>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</si>
  <si>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</si>
  <si>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</si>
  <si>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</si>
  <si>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</si>
  <si>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</si>
  <si>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</si>
  <si>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</si>
  <si>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</si>
  <si>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</si>
  <si>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</si>
  <si>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</si>
  <si>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</si>
  <si>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</si>
  <si>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</si>
  <si>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</si>
  <si>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</si>
  <si>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</si>
  <si>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</si>
  <si>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</si>
  <si>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</si>
  <si>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</si>
  <si>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</si>
  <si>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</si>
  <si>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</si>
  <si>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</si>
  <si>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</si>
  <si>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</si>
  <si>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</si>
  <si>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</si>
  <si>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</si>
  <si>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</si>
  <si>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</si>
  <si>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</si>
  <si>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</si>
  <si>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</si>
  <si>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調査対象地域以外の地域名</t>
    <rPh sb="0" eb="4">
      <t>チョウサタイショウ</t>
    </rPh>
    <rPh sb="4" eb="6">
      <t>チイキ</t>
    </rPh>
    <rPh sb="6" eb="8">
      <t>イガイ</t>
    </rPh>
    <rPh sb="9" eb="12">
      <t>チイキメイ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</si>
  <si>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</si>
  <si>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</si>
  <si>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</si>
  <si>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</si>
  <si>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</si>
  <si>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</si>
  <si>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</si>
  <si>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</si>
  <si>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</si>
  <si>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</si>
  <si>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t>※令和6年度末時点の調査対象地域以外の観測井戸数を記入して下さい</t>
    <rPh sb="6" eb="7">
      <t>マツ</t>
    </rPh>
    <rPh sb="7" eb="9">
      <t>ジテン</t>
    </rPh>
    <rPh sb="19" eb="21">
      <t>カンソク</t>
    </rPh>
    <rPh sb="21" eb="23">
      <t>イド</t>
    </rPh>
    <rPh sb="23" eb="24">
      <t>スウ</t>
    </rPh>
    <phoneticPr fontId="5"/>
  </si>
  <si>
    <t>本4</t>
    <rPh sb="0" eb="1">
      <t>ホン</t>
    </rPh>
    <phoneticPr fontId="55"/>
  </si>
  <si>
    <t>本24</t>
    <rPh sb="0" eb="1">
      <t>ホン</t>
    </rPh>
    <phoneticPr fontId="55"/>
  </si>
  <si>
    <t>南相馬市原町区米々沢</t>
    <rPh sb="0" eb="1">
      <t>ミナミ</t>
    </rPh>
    <rPh sb="1" eb="4">
      <t>ソウマシ</t>
    </rPh>
    <rPh sb="4" eb="6">
      <t>ハラマチ</t>
    </rPh>
    <rPh sb="6" eb="7">
      <t>ク</t>
    </rPh>
    <rPh sb="7" eb="8">
      <t>コメ</t>
    </rPh>
    <rPh sb="9" eb="10">
      <t>サワ</t>
    </rPh>
    <phoneticPr fontId="55"/>
  </si>
  <si>
    <t>南相馬市原町区堤谷</t>
    <rPh sb="0" eb="1">
      <t>ミナミ</t>
    </rPh>
    <rPh sb="1" eb="4">
      <t>ソウマシ</t>
    </rPh>
    <rPh sb="4" eb="6">
      <t>ハラマチ</t>
    </rPh>
    <rPh sb="6" eb="7">
      <t>ク</t>
    </rPh>
    <rPh sb="7" eb="8">
      <t>ツツミ</t>
    </rPh>
    <rPh sb="8" eb="9">
      <t>ガイ</t>
    </rPh>
    <phoneticPr fontId="55"/>
  </si>
  <si>
    <t>南相馬市</t>
    <rPh sb="0" eb="1">
      <t>ミナミ</t>
    </rPh>
    <rPh sb="1" eb="3">
      <t>ソウマ</t>
    </rPh>
    <rPh sb="3" eb="4">
      <t>シ</t>
    </rPh>
    <phoneticPr fontId="55"/>
  </si>
  <si>
    <t>S30～H16</t>
  </si>
  <si>
    <t>H16</t>
  </si>
  <si>
    <t>１．沈下量の基準点は、日本水準原点（所在地：千代田区永田町1丁目）</t>
    <rPh sb="6" eb="8">
      <t>キジュン</t>
    </rPh>
    <rPh sb="8" eb="9">
      <t>テン</t>
    </rPh>
    <rPh sb="11" eb="13">
      <t>ニホン</t>
    </rPh>
    <rPh sb="13" eb="15">
      <t>スイジュン</t>
    </rPh>
    <rPh sb="15" eb="17">
      <t>ゲンテン</t>
    </rPh>
    <rPh sb="22" eb="26">
      <t>チヨダク</t>
    </rPh>
    <rPh sb="26" eb="29">
      <t>ナガタチョウ</t>
    </rPh>
    <rPh sb="30" eb="32">
      <t>チョウメ</t>
    </rPh>
    <phoneticPr fontId="4"/>
  </si>
  <si>
    <t>２．測量の基準日：1月1日</t>
    <rPh sb="10" eb="11">
      <t>ガツ</t>
    </rPh>
    <rPh sb="12" eb="13">
      <t>ニチ</t>
    </rPh>
    <phoneticPr fontId="4"/>
  </si>
  <si>
    <t>３．平成23年度については、東北地方太平洋沖地震に伴う地殻変動の影響が</t>
    <rPh sb="2" eb="4">
      <t>ヘイセイ</t>
    </rPh>
    <rPh sb="6" eb="8">
      <t>ネンド</t>
    </rPh>
    <rPh sb="14" eb="24">
      <t>トウホクチホウタイヘイヨウオキジシン</t>
    </rPh>
    <rPh sb="25" eb="26">
      <t>トモナ</t>
    </rPh>
    <rPh sb="27" eb="29">
      <t>チカク</t>
    </rPh>
    <rPh sb="29" eb="31">
      <t>ヘンドウ</t>
    </rPh>
    <rPh sb="32" eb="34">
      <t>エイキョウ</t>
    </rPh>
    <phoneticPr fontId="4"/>
  </si>
  <si>
    <t>　　大きいため、測量基準日の補正は行わず、かつ沈下量は求めていない。</t>
  </si>
  <si>
    <t>30ｍ観測井</t>
    <rPh sb="3" eb="5">
      <t>カンソク</t>
    </rPh>
    <rPh sb="5" eb="6">
      <t>イ</t>
    </rPh>
    <phoneticPr fontId="55"/>
  </si>
  <si>
    <t>200ｍ観測井</t>
    <rPh sb="4" eb="6">
      <t>カンソク</t>
    </rPh>
    <rPh sb="6" eb="7">
      <t>イ</t>
    </rPh>
    <phoneticPr fontId="55"/>
  </si>
  <si>
    <t>南相馬市原町区大甕地区</t>
    <rPh sb="0" eb="4">
      <t>ミナミソウマシ</t>
    </rPh>
    <rPh sb="4" eb="6">
      <t>ハラマチ</t>
    </rPh>
    <rPh sb="6" eb="7">
      <t>ク</t>
    </rPh>
    <rPh sb="7" eb="9">
      <t>オオミカ</t>
    </rPh>
    <rPh sb="9" eb="11">
      <t>チク</t>
    </rPh>
    <phoneticPr fontId="55"/>
  </si>
  <si>
    <t>同左</t>
    <rPh sb="0" eb="2">
      <t>ドウサ</t>
    </rPh>
    <phoneticPr fontId="55"/>
  </si>
  <si>
    <t>11～28</t>
  </si>
  <si>
    <t>137～157</t>
  </si>
  <si>
    <t>東北通商産業局</t>
    <rPh sb="0" eb="2">
      <t>トウホク</t>
    </rPh>
    <rPh sb="2" eb="4">
      <t>ツウショウ</t>
    </rPh>
    <rPh sb="4" eb="6">
      <t>サンギョウ</t>
    </rPh>
    <rPh sb="6" eb="7">
      <t>キョク</t>
    </rPh>
    <phoneticPr fontId="55"/>
  </si>
  <si>
    <t>自由地下水</t>
    <rPh sb="0" eb="2">
      <t>ジユウ</t>
    </rPh>
    <rPh sb="2" eb="5">
      <t>チカスイ</t>
    </rPh>
    <phoneticPr fontId="55"/>
  </si>
  <si>
    <t>被圧地下水</t>
    <rPh sb="0" eb="1">
      <t>ヒ</t>
    </rPh>
    <rPh sb="1" eb="2">
      <t>アツ</t>
    </rPh>
    <rPh sb="2" eb="5">
      <t>チカスイ</t>
    </rPh>
    <phoneticPr fontId="55"/>
  </si>
  <si>
    <t>Ｓ49</t>
  </si>
  <si>
    <t>（Ｓ49）-1.41</t>
  </si>
  <si>
    <t>（Ｓ49）-7.27　　　　</t>
  </si>
  <si>
    <t>南相馬市</t>
    <rPh sb="0" eb="3">
      <t>ミナミソウマ</t>
    </rPh>
    <rPh sb="3" eb="4">
      <t>シ</t>
    </rPh>
    <phoneticPr fontId="55"/>
  </si>
  <si>
    <t>/</t>
  </si>
  <si>
    <t>年度の期首と期末の水位の平均</t>
    <rPh sb="0" eb="2">
      <t>ネンド</t>
    </rPh>
    <rPh sb="3" eb="5">
      <t>キシュ</t>
    </rPh>
    <rPh sb="6" eb="8">
      <t>キマツ</t>
    </rPh>
    <rPh sb="9" eb="11">
      <t>スイイ</t>
    </rPh>
    <rPh sb="12" eb="14">
      <t>ヘイキン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</si>
  <si>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</si>
  <si>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</si>
  <si>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</si>
  <si>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</si>
  <si>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</si>
  <si>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主な水準点における過去10年の沈下量経年変化</t>
  </si>
  <si>
    <t>１－１．</t>
    <phoneticPr fontId="4"/>
  </si>
  <si>
    <t>６．</t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</si>
  <si>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</si>
  <si>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</si>
  <si>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</si>
  <si>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</si>
  <si>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</si>
  <si>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</si>
  <si>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</si>
  <si>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</si>
  <si>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r>
      <rPr>
        <sz val="10"/>
        <color theme="1"/>
        <rFont val="メイリオ"/>
        <family val="3"/>
        <charset val="128"/>
      </rPr>
      <t>※各シートの</t>
    </r>
    <r>
      <rPr>
        <b/>
        <sz val="10"/>
        <color rgb="FF33CCFF"/>
        <rFont val="メイリオ"/>
        <family val="3"/>
        <charset val="128"/>
      </rPr>
      <t>水色セル</t>
    </r>
    <r>
      <rPr>
        <sz val="10"/>
        <rFont val="メイリオ"/>
        <family val="3"/>
        <charset val="128"/>
      </rPr>
      <t>へのご記入をお願いします。</t>
    </r>
    <rPh sb="1" eb="2">
      <t>カク</t>
    </rPh>
    <rPh sb="6" eb="8">
      <t>ミズイロ</t>
    </rPh>
    <rPh sb="13" eb="15">
      <t>キニュウ</t>
    </rPh>
    <rPh sb="17" eb="18">
      <t>ネガ</t>
    </rPh>
    <phoneticPr fontId="4"/>
  </si>
  <si>
    <t>※令和6年度に実施した許可や受理等をご記入お願いします。</t>
    <rPh sb="1" eb="3">
      <t>レイワ</t>
    </rPh>
    <rPh sb="4" eb="6">
      <t>ネンド</t>
    </rPh>
    <rPh sb="7" eb="9">
      <t>ジッシ</t>
    </rPh>
    <rPh sb="11" eb="13">
      <t>キョカ</t>
    </rPh>
    <rPh sb="14" eb="16">
      <t>ジュリ</t>
    </rPh>
    <rPh sb="16" eb="17">
      <t>トウ</t>
    </rPh>
    <rPh sb="19" eb="21">
      <t>キニュウ</t>
    </rPh>
    <rPh sb="22" eb="23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</si>
</sst>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color rgb="FF33CCFF"/>
      <name val="メイリオ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2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27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2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33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4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351">
    <xf numFmtId="0" fontId="0" fillId="0" borderId="0" xfId="0">
      <alignment vertical="center"/>
    </xf>
    <xf numFmtId="180" fontId="26" fillId="3" borderId="5" xfId="55" applyNumberFormat="1" applyFont="1" applyFill="1" applyBorder="1" applyAlignment="1">
      <alignment horizontal="center" vertical="center" wrapText="1"/>
    </xf>
    <xf numFmtId="176" fontId="26" fillId="3" borderId="5" xfId="55" applyNumberFormat="1" applyFont="1" applyFill="1" applyBorder="1" applyAlignment="1">
      <alignment horizontal="center" vertical="center" wrapText="1"/>
    </xf>
    <xf numFmtId="0" fontId="26" fillId="3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3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7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7" borderId="0" xfId="0" applyFont="1" applyFill="1" applyProtection="1">
      <alignment vertical="center"/>
      <protection hidden="1"/>
    </xf>
    <xf numFmtId="0" fontId="26" fillId="38" borderId="0" xfId="0" applyFont="1" applyFill="1" applyProtection="1">
      <alignment vertical="center"/>
      <protection hidden="1"/>
    </xf>
    <xf numFmtId="0" fontId="26" fillId="37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6" borderId="5" xfId="0" applyFont="1" applyFill="1" applyBorder="1">
      <alignment vertical="center"/>
    </xf>
    <xf numFmtId="0" fontId="39" fillId="36" borderId="4" xfId="0" applyFont="1" applyFill="1" applyBorder="1">
      <alignment vertical="center"/>
    </xf>
    <xf numFmtId="0" fontId="39" fillId="39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6" borderId="6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6" xfId="0" applyFont="1" applyBorder="1" applyAlignment="1">
      <alignment horizontal="left" vertical="center"/>
    </xf>
    <xf numFmtId="0" fontId="39" fillId="36" borderId="6" xfId="0" applyFont="1" applyFill="1" applyBorder="1" applyAlignment="1">
      <alignment horizontal="left" vertical="center"/>
    </xf>
    <xf numFmtId="0" fontId="39" fillId="39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7" borderId="0" xfId="0" applyFont="1" applyFill="1" applyAlignment="1">
      <alignment horizontal="left" vertical="center"/>
    </xf>
    <xf numFmtId="0" fontId="39" fillId="39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7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7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7" borderId="5" xfId="55" applyFont="1" applyFill="1" applyBorder="1" applyAlignment="1">
      <alignment horizontal="centerContinuous" vertical="center" wrapText="1"/>
    </xf>
    <xf numFmtId="0" fontId="27" fillId="37" borderId="6" xfId="55" applyFont="1" applyFill="1" applyBorder="1" applyAlignment="1">
      <alignment horizontal="centerContinuous" vertical="center"/>
    </xf>
    <xf numFmtId="0" fontId="27" fillId="0" borderId="14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6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7" borderId="3" xfId="55" applyFont="1" applyFill="1" applyBorder="1" applyAlignment="1">
      <alignment horizontal="center" vertical="center" wrapText="1"/>
    </xf>
    <xf numFmtId="0" fontId="27" fillId="37" borderId="15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7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6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8" borderId="0" xfId="62" applyFont="1" applyFill="1">
      <alignment vertical="center"/>
    </xf>
    <xf numFmtId="0" fontId="27" fillId="37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6" xfId="57" applyFont="1" applyBorder="1" applyAlignment="1" applyProtection="1">
      <alignment horizontal="center" vertical="center"/>
      <protection locked="0"/>
    </xf>
    <xf numFmtId="0" fontId="28" fillId="0" borderId="0" xfId="57" applyFont="1" applyProtection="1">
      <alignment vertical="center"/>
      <protection locked="0"/>
    </xf>
    <xf numFmtId="0" fontId="27" fillId="0" borderId="50" xfId="61" applyFont="1" applyBorder="1" applyAlignment="1">
      <alignment horizontal="center" vertical="center" wrapText="1"/>
    </xf>
    <xf numFmtId="0" fontId="26" fillId="0" borderId="50" xfId="55" applyFont="1" applyBorder="1" applyAlignment="1">
      <alignment horizontal="left" vertical="top" wrapText="1"/>
    </xf>
    <xf numFmtId="0" fontId="26" fillId="0" borderId="50" xfId="55" applyFont="1" applyBorder="1" applyAlignment="1">
      <alignment horizontal="center" vertical="top" wrapText="1"/>
    </xf>
    <xf numFmtId="0" fontId="26" fillId="0" borderId="50" xfId="55" applyFont="1" applyBorder="1" applyAlignment="1">
      <alignment horizontal="centerContinuous" vertical="top" wrapText="1"/>
    </xf>
    <xf numFmtId="0" fontId="26" fillId="0" borderId="50" xfId="55" applyFont="1" applyBorder="1" applyAlignment="1">
      <alignment horizontal="centerContinuous" vertical="top"/>
    </xf>
    <xf numFmtId="0" fontId="26" fillId="0" borderId="50" xfId="55" applyFont="1" applyBorder="1" applyAlignment="1">
      <alignment vertical="top"/>
    </xf>
    <xf numFmtId="182" fontId="31" fillId="0" borderId="50" xfId="55" applyNumberFormat="1" applyFont="1" applyBorder="1" applyAlignment="1" applyProtection="1">
      <alignment horizontal="center" vertical="center"/>
      <protection locked="0"/>
    </xf>
    <xf numFmtId="0" fontId="26" fillId="3" borderId="50" xfId="55" applyFont="1" applyFill="1" applyBorder="1" applyAlignment="1">
      <alignment horizontal="center" vertical="center" wrapText="1"/>
    </xf>
    <xf numFmtId="180" fontId="26" fillId="3" borderId="50" xfId="33" applyNumberFormat="1" applyFont="1" applyFill="1" applyBorder="1" applyAlignment="1" applyProtection="1">
      <alignment horizontal="center" vertical="center" wrapText="1"/>
    </xf>
    <xf numFmtId="181" fontId="26" fillId="3" borderId="50" xfId="55" applyNumberFormat="1" applyFont="1" applyFill="1" applyBorder="1" applyAlignment="1">
      <alignment horizontal="center" vertical="center" wrapText="1"/>
    </xf>
    <xf numFmtId="180" fontId="26" fillId="3" borderId="50" xfId="55" applyNumberFormat="1" applyFont="1" applyFill="1" applyBorder="1" applyAlignment="1">
      <alignment horizontal="center" vertical="center" wrapText="1"/>
    </xf>
    <xf numFmtId="0" fontId="39" fillId="36" borderId="50" xfId="0" applyFont="1" applyFill="1" applyBorder="1">
      <alignment vertical="center"/>
    </xf>
    <xf numFmtId="49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9" fillId="0" borderId="50" xfId="60" applyFont="1" applyBorder="1" applyAlignment="1" applyProtection="1">
      <alignment horizontal="center" vertical="center"/>
      <protection locked="0"/>
    </xf>
    <xf numFmtId="0" fontId="26" fillId="0" borderId="50" xfId="61" applyFont="1" applyBorder="1" applyAlignment="1">
      <alignment horizontal="center" vertical="top" wrapText="1"/>
    </xf>
    <xf numFmtId="0" fontId="26" fillId="0" borderId="50" xfId="61" applyFont="1" applyBorder="1" applyAlignment="1">
      <alignment horizontal="center" vertical="center"/>
    </xf>
    <xf numFmtId="0" fontId="26" fillId="0" borderId="50" xfId="61" applyFont="1" applyBorder="1">
      <alignment vertical="center"/>
    </xf>
    <xf numFmtId="0" fontId="26" fillId="0" borderId="50" xfId="57" applyFont="1" applyBorder="1" applyAlignment="1" applyProtection="1">
      <alignment horizontal="center" vertical="center" wrapText="1"/>
      <protection locked="0"/>
    </xf>
    <xf numFmtId="0" fontId="26" fillId="4" borderId="50" xfId="57" applyFont="1" applyFill="1" applyBorder="1" applyAlignment="1" applyProtection="1">
      <alignment horizontal="center" vertical="center" wrapText="1"/>
      <protection locked="0"/>
    </xf>
    <xf numFmtId="0" fontId="26" fillId="2" borderId="50" xfId="56" applyFont="1" applyFill="1" applyBorder="1" applyAlignment="1" applyProtection="1">
      <alignment horizontal="right" vertical="center"/>
      <protection locked="0"/>
    </xf>
    <xf numFmtId="0" fontId="34" fillId="40" borderId="50" xfId="0" applyFont="1" applyFill="1" applyBorder="1" applyAlignment="1" applyProtection="1">
      <alignment horizontal="right" vertical="center" wrapText="1"/>
      <protection hidden="1"/>
    </xf>
    <xf numFmtId="0" fontId="26" fillId="4" borderId="50" xfId="57" applyFont="1" applyFill="1" applyBorder="1" applyAlignment="1" applyProtection="1">
      <alignment horizontal="center" vertical="center"/>
      <protection locked="0"/>
    </xf>
    <xf numFmtId="0" fontId="29" fillId="3" borderId="50" xfId="0" applyFont="1" applyFill="1" applyBorder="1" applyAlignment="1" applyProtection="1">
      <alignment horizontal="right" vertical="center" wrapText="1"/>
      <protection hidden="1"/>
    </xf>
    <xf numFmtId="0" fontId="54" fillId="37" borderId="50" xfId="0" applyFont="1" applyFill="1" applyBorder="1" applyAlignment="1" applyProtection="1">
      <alignment horizontal="center" vertical="center" wrapText="1"/>
      <protection locked="0"/>
    </xf>
    <xf numFmtId="0" fontId="53" fillId="37" borderId="50" xfId="0" applyFont="1" applyFill="1" applyBorder="1" applyAlignment="1" applyProtection="1">
      <alignment horizontal="center" vertical="center" wrapText="1"/>
      <protection locked="0"/>
    </xf>
    <xf numFmtId="0" fontId="26" fillId="37" borderId="50" xfId="60" applyFont="1" applyFill="1" applyBorder="1" applyAlignment="1" applyProtection="1">
      <alignment horizontal="center" vertical="center" wrapText="1"/>
      <protection locked="0"/>
    </xf>
    <xf numFmtId="0" fontId="26" fillId="37" borderId="50" xfId="0" applyFont="1" applyFill="1" applyBorder="1" applyAlignment="1" applyProtection="1">
      <alignment horizontal="center" vertical="center" wrapText="1"/>
      <protection locked="0"/>
    </xf>
    <xf numFmtId="0" fontId="26" fillId="37" borderId="4" xfId="60" applyFont="1" applyFill="1" applyBorder="1" applyAlignment="1" applyProtection="1">
      <alignment horizontal="center" vertical="center" wrapText="1"/>
      <protection locked="0"/>
    </xf>
    <xf numFmtId="49" fontId="26" fillId="37" borderId="2" xfId="60" applyNumberFormat="1" applyFont="1" applyFill="1" applyBorder="1" applyProtection="1">
      <alignment vertical="center"/>
      <protection locked="0"/>
    </xf>
    <xf numFmtId="49" fontId="26" fillId="37" borderId="12" xfId="60" applyNumberFormat="1" applyFont="1" applyFill="1" applyBorder="1" applyProtection="1">
      <alignment vertical="center"/>
      <protection locked="0"/>
    </xf>
    <xf numFmtId="49" fontId="26" fillId="37" borderId="50" xfId="60" applyNumberFormat="1" applyFont="1" applyFill="1" applyBorder="1" applyProtection="1">
      <alignment vertical="center"/>
      <protection locked="0"/>
    </xf>
    <xf numFmtId="49" fontId="26" fillId="37" borderId="4" xfId="60" applyNumberFormat="1" applyFont="1" applyFill="1" applyBorder="1" applyProtection="1">
      <alignment vertical="center"/>
      <protection locked="0"/>
    </xf>
    <xf numFmtId="49" fontId="26" fillId="37" borderId="1" xfId="60" applyNumberFormat="1" applyFont="1" applyFill="1" applyBorder="1" applyProtection="1">
      <alignment vertical="center"/>
      <protection locked="0"/>
    </xf>
    <xf numFmtId="177" fontId="26" fillId="37" borderId="42" xfId="60" applyNumberFormat="1" applyFont="1" applyFill="1" applyBorder="1" applyProtection="1">
      <alignment vertical="center"/>
      <protection locked="0"/>
    </xf>
    <xf numFmtId="177" fontId="26" fillId="37" borderId="5" xfId="60" applyNumberFormat="1" applyFont="1" applyFill="1" applyBorder="1" applyProtection="1">
      <alignment vertical="center"/>
      <protection locked="0"/>
    </xf>
    <xf numFmtId="177" fontId="26" fillId="37" borderId="50" xfId="60" applyNumberFormat="1" applyFont="1" applyFill="1" applyBorder="1" applyProtection="1">
      <alignment vertical="center"/>
      <protection locked="0"/>
    </xf>
    <xf numFmtId="177" fontId="26" fillId="37" borderId="42" xfId="60" applyNumberFormat="1" applyFont="1" applyFill="1" applyBorder="1" applyAlignment="1" applyProtection="1">
      <alignment vertical="center" wrapText="1"/>
      <protection locked="0"/>
    </xf>
    <xf numFmtId="0" fontId="26" fillId="37" borderId="0" xfId="60" applyFont="1" applyFill="1" applyProtection="1">
      <alignment vertical="center"/>
      <protection locked="0"/>
    </xf>
    <xf numFmtId="177" fontId="26" fillId="37" borderId="1" xfId="60" applyNumberFormat="1" applyFont="1" applyFill="1" applyBorder="1" applyAlignment="1" applyProtection="1">
      <alignment horizontal="center" vertical="center"/>
      <protection locked="0"/>
    </xf>
    <xf numFmtId="177" fontId="26" fillId="37" borderId="5" xfId="60" applyNumberFormat="1" applyFont="1" applyFill="1" applyBorder="1" applyAlignment="1" applyProtection="1">
      <alignment horizontal="center" vertical="center"/>
      <protection locked="0"/>
    </xf>
    <xf numFmtId="177" fontId="26" fillId="37" borderId="2" xfId="60" applyNumberFormat="1" applyFont="1" applyFill="1" applyBorder="1" applyProtection="1">
      <alignment vertical="center"/>
      <protection locked="0"/>
    </xf>
    <xf numFmtId="177" fontId="26" fillId="41" borderId="50" xfId="60" applyNumberFormat="1" applyFont="1" applyFill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0" xfId="58" applyNumberFormat="1" applyFont="1" applyBorder="1" applyAlignment="1" applyProtection="1">
      <alignment horizontal="center" vertical="center" wrapText="1"/>
      <protection locked="0"/>
    </xf>
    <xf numFmtId="176" fontId="26" fillId="0" borderId="50" xfId="58" applyNumberFormat="1" applyFont="1" applyBorder="1" applyAlignment="1" applyProtection="1">
      <alignment horizontal="center" vertical="center" wrapText="1"/>
      <protection locked="0"/>
    </xf>
    <xf numFmtId="176" fontId="26" fillId="0" borderId="50" xfId="58" applyNumberFormat="1" applyFont="1" applyBorder="1" applyAlignment="1" applyProtection="1">
      <alignment horizontal="right" vertical="center" wrapText="1"/>
      <protection locked="0"/>
    </xf>
    <xf numFmtId="181" fontId="26" fillId="0" borderId="50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48" xfId="6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179" fontId="44" fillId="0" borderId="50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0" xfId="60" applyNumberFormat="1" applyFont="1" applyBorder="1" applyAlignment="1" applyProtection="1">
      <alignment horizontal="center" vertical="center" wrapText="1"/>
      <protection locked="0"/>
    </xf>
    <xf numFmtId="180" fontId="26" fillId="0" borderId="50" xfId="60" applyNumberFormat="1" applyFont="1" applyBorder="1" applyAlignment="1" applyProtection="1">
      <alignment horizontal="center" vertical="center" wrapText="1"/>
      <protection locked="0"/>
    </xf>
    <xf numFmtId="179" fontId="26" fillId="0" borderId="50" xfId="60" applyNumberFormat="1" applyFont="1" applyBorder="1" applyAlignment="1" applyProtection="1">
      <alignment horizontal="center" vertical="center" wrapText="1"/>
      <protection locked="0"/>
    </xf>
    <xf numFmtId="0" fontId="26" fillId="0" borderId="50" xfId="61" applyFont="1" applyBorder="1" applyAlignment="1" applyProtection="1">
      <alignment horizontal="center" vertical="center"/>
      <protection locked="0"/>
    </xf>
    <xf numFmtId="0" fontId="26" fillId="0" borderId="50" xfId="61" applyFont="1" applyBorder="1" applyAlignment="1" applyProtection="1">
      <alignment horizontal="center" vertical="center" wrapText="1"/>
      <protection locked="0"/>
    </xf>
    <xf numFmtId="0" fontId="28" fillId="0" borderId="50" xfId="59" applyFont="1" applyBorder="1" applyAlignment="1">
      <alignment horizontal="center" vertical="center"/>
    </xf>
    <xf numFmtId="0" fontId="26" fillId="0" borderId="50" xfId="0" applyFont="1" applyBorder="1" applyAlignment="1" applyProtection="1">
      <alignment horizontal="center" vertical="center" wrapText="1"/>
      <protection hidden="1"/>
    </xf>
    <xf numFmtId="0" fontId="26" fillId="0" borderId="50" xfId="0" applyFont="1" applyBorder="1" applyAlignment="1" applyProtection="1">
      <alignment horizontal="center" vertical="center" wrapText="1"/>
      <protection locked="0" hidden="1"/>
    </xf>
    <xf numFmtId="0" fontId="26" fillId="0" borderId="50" xfId="57" applyFont="1" applyBorder="1" applyAlignment="1" applyProtection="1">
      <alignment horizontal="center" vertical="center" wrapText="1"/>
      <protection locked="0" hidden="1"/>
    </xf>
    <xf numFmtId="0" fontId="26" fillId="0" borderId="50" xfId="56" applyFont="1" applyBorder="1" applyAlignment="1" applyProtection="1">
      <alignment horizontal="right" vertical="center"/>
      <protection locked="0"/>
    </xf>
    <xf numFmtId="0" fontId="26" fillId="0" borderId="50" xfId="57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right" vertical="center" wrapText="1"/>
      <protection hidden="1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5" fillId="0" borderId="5" xfId="55" applyFont="1" applyBorder="1" applyAlignment="1">
      <alignment horizontal="center" vertical="center"/>
    </xf>
    <xf numFmtId="0" fontId="35" fillId="0" borderId="6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3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4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3" xfId="55" applyFont="1" applyBorder="1" applyAlignment="1">
      <alignment horizontal="center" vertical="center" wrapText="1"/>
    </xf>
    <xf numFmtId="0" fontId="35" fillId="0" borderId="14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1" fillId="0" borderId="13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6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3" xfId="55" applyFont="1" applyBorder="1" applyAlignment="1">
      <alignment horizontal="center" vertical="center"/>
    </xf>
    <xf numFmtId="0" fontId="35" fillId="0" borderId="14" xfId="55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7" borderId="1" xfId="55" applyFont="1" applyFill="1" applyBorder="1" applyAlignment="1">
      <alignment horizontal="center" vertical="center" wrapText="1"/>
    </xf>
    <xf numFmtId="0" fontId="32" fillId="37" borderId="2" xfId="55" applyFont="1" applyFill="1" applyBorder="1" applyAlignment="1">
      <alignment horizontal="center" vertical="center" wrapText="1"/>
    </xf>
    <xf numFmtId="0" fontId="32" fillId="37" borderId="3" xfId="55" applyFont="1" applyFill="1" applyBorder="1" applyAlignment="1">
      <alignment horizontal="center" vertical="top" wrapText="1"/>
    </xf>
    <xf numFmtId="0" fontId="32" fillId="37" borderId="2" xfId="55" applyFont="1" applyFill="1" applyBorder="1" applyAlignment="1">
      <alignment horizontal="center" vertical="top" wrapText="1"/>
    </xf>
    <xf numFmtId="0" fontId="27" fillId="37" borderId="1" xfId="55" applyFont="1" applyFill="1" applyBorder="1" applyAlignment="1">
      <alignment horizontal="center" vertical="center" wrapText="1"/>
    </xf>
    <xf numFmtId="0" fontId="27" fillId="37" borderId="3" xfId="55" applyFont="1" applyFill="1" applyBorder="1" applyAlignment="1">
      <alignment horizontal="center" vertical="center" wrapText="1"/>
    </xf>
    <xf numFmtId="0" fontId="27" fillId="37" borderId="2" xfId="55" applyFont="1" applyFill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37" borderId="10" xfId="0" applyFont="1" applyFill="1" applyBorder="1" applyAlignment="1" applyProtection="1">
      <alignment horizontal="left" vertical="center" wrapText="1"/>
      <protection locked="0"/>
    </xf>
    <xf numFmtId="0" fontId="26" fillId="37" borderId="16" xfId="0" applyFont="1" applyFill="1" applyBorder="1" applyAlignment="1" applyProtection="1">
      <alignment horizontal="left" vertical="center" wrapText="1"/>
      <protection locked="0"/>
    </xf>
    <xf numFmtId="0" fontId="26" fillId="37" borderId="12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17" xfId="60" applyNumberFormat="1" applyFont="1" applyBorder="1" applyAlignment="1" applyProtection="1">
      <alignment horizontal="center" vertical="center" wrapText="1"/>
      <protection locked="0"/>
    </xf>
    <xf numFmtId="49" fontId="26" fillId="0" borderId="18" xfId="60" applyNumberFormat="1" applyFont="1" applyBorder="1" applyAlignment="1" applyProtection="1">
      <alignment horizontal="center" vertical="center" wrapText="1"/>
      <protection locked="0"/>
    </xf>
    <xf numFmtId="49" fontId="26" fillId="0" borderId="19" xfId="60" applyNumberFormat="1" applyFont="1" applyBorder="1" applyAlignment="1" applyProtection="1">
      <alignment horizontal="center" vertical="center" wrapText="1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35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37" borderId="13" xfId="0" applyFont="1" applyFill="1" applyBorder="1" applyAlignment="1" applyProtection="1">
      <alignment horizontal="left" vertical="center" wrapText="1"/>
      <protection locked="0"/>
    </xf>
    <xf numFmtId="0" fontId="26" fillId="37" borderId="0" xfId="0" applyFont="1" applyFill="1" applyAlignment="1" applyProtection="1">
      <alignment horizontal="left" vertical="center" wrapText="1"/>
      <protection locked="0"/>
    </xf>
    <xf numFmtId="0" fontId="26" fillId="37" borderId="7" xfId="0" applyFont="1" applyFill="1" applyBorder="1" applyAlignment="1" applyProtection="1">
      <alignment horizontal="left" vertical="center" wrapText="1"/>
      <protection locked="0"/>
    </xf>
    <xf numFmtId="0" fontId="26" fillId="37" borderId="9" xfId="0" applyFont="1" applyFill="1" applyBorder="1" applyAlignment="1" applyProtection="1">
      <alignment horizontal="left" vertical="center" wrapText="1"/>
      <protection locked="0"/>
    </xf>
    <xf numFmtId="0" fontId="26" fillId="37" borderId="15" xfId="0" applyFont="1" applyFill="1" applyBorder="1" applyAlignment="1" applyProtection="1">
      <alignment horizontal="left" vertical="center" wrapText="1"/>
      <protection locked="0"/>
    </xf>
    <xf numFmtId="0" fontId="26" fillId="37" borderId="9" xfId="60" applyFont="1" applyFill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37" borderId="50" xfId="57" applyFont="1" applyFill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3" xfId="58" applyNumberFormat="1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16" xfId="58" applyFont="1" applyBorder="1" applyAlignment="1">
      <alignment horizontal="center" vertical="center" wrapText="1"/>
    </xf>
    <xf numFmtId="179" fontId="45" fillId="0" borderId="50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39" xfId="57" applyFont="1" applyBorder="1" applyAlignment="1">
      <alignment horizontal="left" vertical="center" wrapText="1"/>
    </xf>
    <xf numFmtId="0" fontId="55" fillId="0" borderId="40" xfId="57" applyFont="1" applyBorder="1" applyAlignment="1">
      <alignment horizontal="left" vertical="center" wrapText="1"/>
    </xf>
    <xf numFmtId="0" fontId="55" fillId="0" borderId="41" xfId="57" applyFont="1" applyBorder="1" applyAlignment="1">
      <alignment horizontal="left" vertical="center" wrapText="1"/>
    </xf>
    <xf numFmtId="0" fontId="55" fillId="0" borderId="21" xfId="57" applyFont="1" applyBorder="1" applyAlignment="1">
      <alignment horizontal="center" vertical="top" wrapText="1"/>
    </xf>
    <xf numFmtId="0" fontId="55" fillId="0" borderId="9" xfId="57" applyFont="1" applyBorder="1" applyAlignment="1">
      <alignment horizontal="center" vertical="top" wrapText="1"/>
    </xf>
    <xf numFmtId="0" fontId="55" fillId="0" borderId="22" xfId="57" applyFont="1" applyBorder="1" applyAlignment="1">
      <alignment horizontal="center" vertical="top" wrapText="1"/>
    </xf>
    <xf numFmtId="0" fontId="32" fillId="0" borderId="38" xfId="57" applyFont="1" applyBorder="1" applyAlignment="1">
      <alignment horizontal="center" vertical="center" wrapText="1"/>
    </xf>
    <xf numFmtId="0" fontId="32" fillId="0" borderId="23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4" xfId="57" applyFont="1" applyBorder="1" applyAlignment="1">
      <alignment horizontal="center" vertical="center" wrapText="1"/>
    </xf>
    <xf numFmtId="0" fontId="32" fillId="0" borderId="25" xfId="57" applyFont="1" applyBorder="1" applyAlignment="1">
      <alignment horizontal="center" vertical="center" wrapText="1"/>
    </xf>
    <xf numFmtId="0" fontId="32" fillId="0" borderId="36" xfId="57" applyFont="1" applyBorder="1" applyAlignment="1">
      <alignment horizontal="center" vertical="center" wrapText="1"/>
    </xf>
    <xf numFmtId="0" fontId="32" fillId="0" borderId="37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3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26" fillId="0" borderId="50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6" xfId="57" applyFont="1" applyBorder="1" applyAlignment="1" applyProtection="1">
      <alignment horizontal="center" vertical="center" wrapText="1"/>
      <protection locked="0" hidden="1"/>
    </xf>
    <xf numFmtId="0" fontId="26" fillId="0" borderId="13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4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8" fillId="0" borderId="50" xfId="57" applyFont="1" applyBorder="1" applyAlignment="1" applyProtection="1">
      <alignment horizontal="center" vertical="center" wrapText="1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2" borderId="1" xfId="56" applyFont="1" applyFill="1" applyBorder="1" applyAlignment="1" applyProtection="1">
      <alignment horizontal="center" vertical="center"/>
      <protection locked="0"/>
    </xf>
    <xf numFmtId="0" fontId="26" fillId="2" borderId="3" xfId="56" applyFont="1" applyFill="1" applyBorder="1" applyAlignment="1" applyProtection="1">
      <alignment horizontal="center" vertical="center"/>
      <protection locked="0"/>
    </xf>
    <xf numFmtId="0" fontId="26" fillId="2" borderId="2" xfId="56" applyFont="1" applyFill="1" applyBorder="1" applyAlignment="1" applyProtection="1">
      <alignment horizontal="center" vertical="center"/>
      <protection locked="0"/>
    </xf>
    <xf numFmtId="0" fontId="26" fillId="0" borderId="50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39" fillId="36" borderId="5" xfId="0" applyFont="1" applyFill="1" applyBorder="1" applyAlignment="1">
      <alignment horizontal="left" vertical="center"/>
    </xf>
    <xf numFmtId="0" fontId="39" fillId="36" borderId="4" xfId="0" applyFont="1" applyFill="1" applyBorder="1" applyAlignment="1">
      <alignment horizontal="left" vertical="center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301624</xdr:colOff>
      <xdr:row>5</xdr:row>
      <xdr:rowOff>0</xdr:rowOff>
    </xdr:from>
    <xdr:to>
      <xdr:col>20</xdr:col>
      <xdr:colOff>536892</xdr:colOff>
      <xdr:row>6</xdr:row>
      <xdr:rowOff>349250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517062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4" dataDxfId="53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2" dataCellStyle="標準_調査票（enquete）"/>
    <tableColumn id="2" xr3:uid="{05E38548-0469-4FE9-9537-1C234A740E06}" name="青森県" dataDxfId="51" dataCellStyle="標準_調査票（enquete）"/>
    <tableColumn id="3" xr3:uid="{2687236F-7BD8-4CDA-8885-9A36FFB6BFD3}" name="岩手県" dataDxfId="50" dataCellStyle="標準_調査票（enquete）"/>
    <tableColumn id="4" xr3:uid="{BFBDC290-56EA-4530-8CD1-77785A0F25F7}" name="宮城県" dataDxfId="49" dataCellStyle="標準_調査票（enquete）"/>
    <tableColumn id="5" xr3:uid="{33BDA831-D90D-4C42-A441-69EFA402F75F}" name="秋田県" dataDxfId="48" dataCellStyle="標準_調査票（enquete）"/>
    <tableColumn id="6" xr3:uid="{83F52304-EF99-4DAA-9634-2B4960B83174}" name="山形県" dataDxfId="47" dataCellStyle="標準_調査票（enquete）"/>
    <tableColumn id="7" xr3:uid="{157CD1C7-145B-4B4A-B483-DE92F539E8C6}" name="福島県" dataDxfId="46" dataCellStyle="標準_調査票（enquete）"/>
    <tableColumn id="8" xr3:uid="{05FD4F23-88EA-4C61-930D-8C4853D9E7F4}" name="茨城県" dataDxfId="45" dataCellStyle="標準_調査票（enquete）"/>
    <tableColumn id="9" xr3:uid="{27E38EFB-1CD6-42F4-8E5A-DC9F4EE8070F}" name="栃木県" dataDxfId="44" dataCellStyle="標準_調査票（enquete）"/>
    <tableColumn id="10" xr3:uid="{B4C0A950-20D7-4017-A0F7-1920B345679B}" name="群馬県" dataDxfId="43" dataCellStyle="標準_調査票（enquete）"/>
    <tableColumn id="11" xr3:uid="{CED412F0-E504-4752-9D87-61AA6E510FAB}" name="埼玉県" dataDxfId="42" dataCellStyle="標準_調査票（enquete）"/>
    <tableColumn id="12" xr3:uid="{7E8F148F-CF4A-4C2D-A25B-FAB6925C4CBA}" name="千葉県" dataDxfId="41" dataCellStyle="標準_調査票（enquete）"/>
    <tableColumn id="13" xr3:uid="{CFC169A4-6DBE-4F7F-AA92-F5986F4FE9EF}" name="東京都" dataDxfId="40" dataCellStyle="標準_調査票（enquete）"/>
    <tableColumn id="14" xr3:uid="{706E7ECA-0F42-4EEF-97D1-FF792E2003AE}" name="神奈川県" dataDxfId="39" dataCellStyle="標準_調査票（enquete）"/>
    <tableColumn id="15" xr3:uid="{F74914B9-7FF2-458F-9134-37F45702FE7C}" name="新潟県" dataDxfId="38" dataCellStyle="標準_調査票（enquete）"/>
    <tableColumn id="16" xr3:uid="{CE18D495-47FC-499C-8769-6AAB66CF998B}" name="富山県" dataDxfId="37" dataCellStyle="標準_調査票（enquete）"/>
    <tableColumn id="17" xr3:uid="{2EF01D7C-8193-4F60-9C65-2C1CE6BD885F}" name="石川県" dataDxfId="36" dataCellStyle="標準_調査票（enquete）"/>
    <tableColumn id="18" xr3:uid="{6B89BF88-A40B-4B2A-8FA3-B99B91943AAC}" name="福井県" dataDxfId="35" dataCellStyle="標準_調査票（enquete）"/>
    <tableColumn id="19" xr3:uid="{83D8F0B1-7723-4850-8F12-797B4125CD40}" name="山梨県" dataDxfId="34" dataCellStyle="標準_調査票（enquete）"/>
    <tableColumn id="20" xr3:uid="{C0B12DEA-5341-4A52-B788-E3C0F6B83D48}" name="長野県" dataDxfId="33" dataCellStyle="標準_調査票（enquete）"/>
    <tableColumn id="21" xr3:uid="{44C10101-1DBB-442C-9B41-131DFC34D156}" name="岐阜県" dataDxfId="32" dataCellStyle="標準_調査票（enquete）"/>
    <tableColumn id="22" xr3:uid="{697E37A0-FB12-4894-9360-7EFAE02D288C}" name="静岡県" dataDxfId="31" dataCellStyle="標準_調査票（enquete）"/>
    <tableColumn id="23" xr3:uid="{9C230FC9-7B2C-4F11-8C26-7CD967F34049}" name="愛知県" dataDxfId="30" dataCellStyle="標準_調査票（enquete）"/>
    <tableColumn id="24" xr3:uid="{04952E23-389D-4703-9456-42CFB8FEFAFC}" name="三重県" dataDxfId="29" dataCellStyle="標準_調査票（enquete）"/>
    <tableColumn id="25" xr3:uid="{DB2F7549-8BCD-4C2A-BE70-A2C4E879B825}" name="滋賀県" dataDxfId="28" dataCellStyle="標準_調査票（enquete）"/>
    <tableColumn id="26" xr3:uid="{F3690B97-74D4-4FFA-923E-6170C7B48F01}" name="京都府" dataDxfId="27" dataCellStyle="標準_調査票（enquete）"/>
    <tableColumn id="27" xr3:uid="{B3D1DAB0-09CD-4836-9300-2F91143103BB}" name="大阪府" dataDxfId="26" dataCellStyle="標準_調査票（enquete）"/>
    <tableColumn id="28" xr3:uid="{E9C501B2-71FC-4CD8-833E-5FDFBE656625}" name="兵庫県" dataDxfId="25" dataCellStyle="標準_調査票（enquete）"/>
    <tableColumn id="29" xr3:uid="{4E014479-DF85-4B84-B409-A260C6080AB7}" name="奈良県" dataDxfId="24" dataCellStyle="標準_調査票（enquete）"/>
    <tableColumn id="30" xr3:uid="{8B420B8E-AB02-4D32-9CC2-5855E7AF6DDC}" name="和歌山県" dataDxfId="23" dataCellStyle="標準_調査票（enquete）"/>
    <tableColumn id="31" xr3:uid="{EC91CA05-000A-4F11-ACA9-79BFBBAAEC9B}" name="鳥取県" dataDxfId="22" dataCellStyle="標準_調査票（enquete）"/>
    <tableColumn id="32" xr3:uid="{794F10C6-8C02-4986-9506-5A2F4DCEAAC2}" name="島根県" dataDxfId="21" dataCellStyle="標準_調査票（enquete）"/>
    <tableColumn id="33" xr3:uid="{7C28222B-9FB8-456F-88F2-454FB79F3D87}" name="岡山県" dataDxfId="20" dataCellStyle="標準_調査票（enquete）"/>
    <tableColumn id="34" xr3:uid="{F73344BD-0CF1-445C-A9BC-CD0DB7B1A111}" name="広島県" dataDxfId="19" dataCellStyle="標準_調査票（enquete）"/>
    <tableColumn id="35" xr3:uid="{2E5768CC-2F33-4077-900F-9317C49B2ABC}" name="山口県" dataDxfId="18" dataCellStyle="標準_調査票（enquete）"/>
    <tableColumn id="36" xr3:uid="{A5794C73-12BC-42D2-92C6-2531060D3E8F}" name="徳島県" dataDxfId="17" dataCellStyle="標準_調査票（enquete）"/>
    <tableColumn id="37" xr3:uid="{C1717426-A690-4C3A-95C5-5715E67F7359}" name="香川県" dataDxfId="16" dataCellStyle="標準_調査票（enquete）"/>
    <tableColumn id="38" xr3:uid="{38F19499-B069-4D49-9813-343135FC2ED9}" name="愛媛県" dataDxfId="15" dataCellStyle="標準_調査票（enquete）"/>
    <tableColumn id="39" xr3:uid="{3A40F9A5-FEA1-43E1-A40F-B4D9061B68F7}" name="高知県" dataDxfId="14" dataCellStyle="標準_調査票（enquete）"/>
    <tableColumn id="40" xr3:uid="{2006946A-823D-439E-98E8-65735D7C7E2A}" name="福岡県" dataDxfId="13" dataCellStyle="標準_調査票（enquete）"/>
    <tableColumn id="41" xr3:uid="{26E7DD96-6C07-43F5-8EB8-D012A6E93E58}" name="佐賀県" dataDxfId="12" dataCellStyle="標準_調査票（enquete）"/>
    <tableColumn id="42" xr3:uid="{4BBBCFD3-F64D-4D10-98E7-4C418B997086}" name="長崎県" dataDxfId="11" dataCellStyle="標準_調査票（enquete）"/>
    <tableColumn id="43" xr3:uid="{47E2C355-C562-4F46-AE24-103B61A6A8F8}" name="熊本県" dataDxfId="10" dataCellStyle="標準_調査票（enquete）"/>
    <tableColumn id="44" xr3:uid="{1BA210DF-3581-4FA4-8FB1-E562D16446DC}" name="大分県" dataDxfId="9" dataCellStyle="標準_調査票（enquete）"/>
    <tableColumn id="45" xr3:uid="{AC5AC4F4-8A29-45E4-A139-2DC8C64C7D87}" name="宮崎県" dataDxfId="8" dataCellStyle="標準_調査票（enquete）"/>
    <tableColumn id="46" xr3:uid="{2FE8A3AA-B99F-437E-8747-D1E46A6D6A1C}" name="鹿児島県" dataDxfId="7" dataCellStyle="標準_調査票（enquete）"/>
    <tableColumn id="47" xr3:uid="{6AA2CA46-5DBD-4F63-A16B-3FAD9332077F}" name="沖縄県" dataDxfId="6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8" sqref="D18"/>
    </sheetView>
  </sheetViews>
  <sheetFormatPr defaultColWidth="9" defaultRowHeight="18" x14ac:dyDescent="0.25"/>
  <cols>
    <col min="1" max="1" width="8.53515625" style="50" customWidth="1"/>
    <col min="2" max="3" width="9" style="50"/>
    <col min="4" max="4" width="9.84375" style="58" customWidth="1"/>
    <col min="5" max="5" width="10.84375" style="50" customWidth="1"/>
    <col min="6" max="6" width="8.84375" style="50" customWidth="1"/>
    <col min="7" max="21" width="8.15234375" style="50" customWidth="1"/>
    <col min="22" max="22" width="8.15234375" style="54" customWidth="1"/>
    <col min="23" max="23" width="12.15234375" style="54" customWidth="1"/>
    <col min="24" max="24" width="11" style="54" customWidth="1"/>
    <col min="25" max="25" width="15.23046875" style="54" customWidth="1"/>
    <col min="26" max="26" width="13.4609375" style="50" customWidth="1"/>
    <col min="27" max="29" width="8.84375" style="50" customWidth="1"/>
    <col min="30" max="39" width="10.53515625" style="50" customWidth="1"/>
    <col min="40" max="41" width="11" style="50" customWidth="1"/>
    <col min="42" max="16384" width="9" style="50"/>
  </cols>
  <sheetData>
    <row r="1" spans="1:43" ht="22.75" x14ac:dyDescent="0.25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191"/>
      <c r="P1" s="192"/>
      <c r="Q1" s="187"/>
      <c r="R1" s="188"/>
      <c r="S1" s="188"/>
      <c r="T1" s="188"/>
      <c r="U1" s="188"/>
    </row>
    <row r="2" spans="1:43" ht="51.65" customHeight="1" x14ac:dyDescent="0.25">
      <c r="A2" s="222" t="s">
        <v>2</v>
      </c>
      <c r="B2" s="208" t="s">
        <v>3</v>
      </c>
      <c r="C2" s="208" t="s">
        <v>4</v>
      </c>
      <c r="D2" s="195" t="s">
        <v>435</v>
      </c>
      <c r="E2" s="189" t="s">
        <v>5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66" t="s">
        <v>6</v>
      </c>
      <c r="X2" s="67"/>
      <c r="Y2" s="108" t="s">
        <v>7</v>
      </c>
      <c r="Z2" s="189" t="s">
        <v>8</v>
      </c>
      <c r="AA2" s="190"/>
      <c r="AB2" s="190"/>
      <c r="AC2" s="221"/>
      <c r="AD2" s="219" t="s">
        <v>9</v>
      </c>
      <c r="AE2" s="190"/>
      <c r="AF2" s="190"/>
      <c r="AG2" s="190"/>
      <c r="AH2" s="190"/>
      <c r="AI2" s="190"/>
      <c r="AJ2" s="190"/>
      <c r="AK2" s="190"/>
      <c r="AL2" s="190"/>
      <c r="AM2" s="190"/>
      <c r="AN2" s="208" t="s">
        <v>4</v>
      </c>
      <c r="AO2" s="208" t="s">
        <v>3</v>
      </c>
    </row>
    <row r="3" spans="1:43" ht="14.25" customHeight="1" x14ac:dyDescent="0.25">
      <c r="A3" s="223"/>
      <c r="B3" s="209"/>
      <c r="C3" s="209"/>
      <c r="D3" s="225"/>
      <c r="E3" s="193" t="s">
        <v>10</v>
      </c>
      <c r="F3" s="68"/>
      <c r="G3" s="193" t="s">
        <v>11</v>
      </c>
      <c r="H3" s="204"/>
      <c r="I3" s="204"/>
      <c r="J3" s="204"/>
      <c r="K3" s="193" t="s">
        <v>12</v>
      </c>
      <c r="L3" s="204"/>
      <c r="M3" s="204"/>
      <c r="N3" s="204"/>
      <c r="O3" s="193" t="s">
        <v>13</v>
      </c>
      <c r="P3" s="204"/>
      <c r="Q3" s="204"/>
      <c r="R3" s="204"/>
      <c r="S3" s="193" t="s">
        <v>14</v>
      </c>
      <c r="T3" s="204"/>
      <c r="U3" s="204"/>
      <c r="V3" s="204"/>
      <c r="W3" s="245" t="s">
        <v>15</v>
      </c>
      <c r="X3" s="245" t="s">
        <v>16</v>
      </c>
      <c r="Y3" s="69" t="s">
        <v>17</v>
      </c>
      <c r="Z3" s="227" t="s">
        <v>18</v>
      </c>
      <c r="AA3" s="230" t="s">
        <v>19</v>
      </c>
      <c r="AB3" s="231"/>
      <c r="AC3" s="232"/>
      <c r="AD3" s="219" t="s">
        <v>20</v>
      </c>
      <c r="AE3" s="220"/>
      <c r="AF3" s="220"/>
      <c r="AG3" s="220"/>
      <c r="AH3" s="220"/>
      <c r="AI3" s="220"/>
      <c r="AJ3" s="220"/>
      <c r="AK3" s="219" t="s">
        <v>21</v>
      </c>
      <c r="AL3" s="220"/>
      <c r="AM3" s="214" t="s">
        <v>22</v>
      </c>
      <c r="AN3" s="209"/>
      <c r="AO3" s="209"/>
    </row>
    <row r="4" spans="1:43" ht="35.5" customHeight="1" x14ac:dyDescent="0.25">
      <c r="A4" s="223"/>
      <c r="B4" s="209"/>
      <c r="C4" s="209"/>
      <c r="D4" s="225"/>
      <c r="E4" s="194"/>
      <c r="F4" s="70"/>
      <c r="G4" s="205"/>
      <c r="H4" s="206"/>
      <c r="I4" s="206"/>
      <c r="J4" s="206"/>
      <c r="K4" s="205"/>
      <c r="L4" s="206"/>
      <c r="M4" s="206"/>
      <c r="N4" s="206"/>
      <c r="O4" s="205"/>
      <c r="P4" s="206"/>
      <c r="Q4" s="206"/>
      <c r="R4" s="206"/>
      <c r="S4" s="205"/>
      <c r="T4" s="206"/>
      <c r="U4" s="206"/>
      <c r="V4" s="206"/>
      <c r="W4" s="246"/>
      <c r="X4" s="246"/>
      <c r="Y4" s="71" t="s">
        <v>23</v>
      </c>
      <c r="Z4" s="228"/>
      <c r="AA4" s="233"/>
      <c r="AB4" s="234"/>
      <c r="AC4" s="235"/>
      <c r="AD4" s="210" t="s">
        <v>24</v>
      </c>
      <c r="AE4" s="211"/>
      <c r="AF4" s="210" t="s">
        <v>25</v>
      </c>
      <c r="AG4" s="211"/>
      <c r="AH4" s="211"/>
      <c r="AI4" s="211"/>
      <c r="AJ4" s="211"/>
      <c r="AK4" s="214" t="s">
        <v>26</v>
      </c>
      <c r="AL4" s="214" t="s">
        <v>27</v>
      </c>
      <c r="AM4" s="215"/>
      <c r="AN4" s="209"/>
      <c r="AO4" s="209"/>
    </row>
    <row r="5" spans="1:43" ht="11.5" customHeight="1" x14ac:dyDescent="0.25">
      <c r="A5" s="223"/>
      <c r="B5" s="209"/>
      <c r="C5" s="209"/>
      <c r="D5" s="225"/>
      <c r="E5" s="194"/>
      <c r="F5" s="198" t="s">
        <v>28</v>
      </c>
      <c r="G5" s="195" t="s">
        <v>29</v>
      </c>
      <c r="H5" s="195" t="s">
        <v>30</v>
      </c>
      <c r="I5" s="201" t="s">
        <v>31</v>
      </c>
      <c r="J5" s="195" t="s">
        <v>32</v>
      </c>
      <c r="K5" s="195" t="s">
        <v>29</v>
      </c>
      <c r="L5" s="195" t="s">
        <v>30</v>
      </c>
      <c r="M5" s="201" t="s">
        <v>31</v>
      </c>
      <c r="N5" s="195" t="s">
        <v>32</v>
      </c>
      <c r="O5" s="195" t="s">
        <v>29</v>
      </c>
      <c r="P5" s="195" t="s">
        <v>33</v>
      </c>
      <c r="Q5" s="201" t="s">
        <v>31</v>
      </c>
      <c r="R5" s="195" t="s">
        <v>32</v>
      </c>
      <c r="S5" s="193" t="s">
        <v>34</v>
      </c>
      <c r="T5" s="193" t="s">
        <v>35</v>
      </c>
      <c r="U5" s="193" t="s">
        <v>36</v>
      </c>
      <c r="V5" s="249" t="s">
        <v>37</v>
      </c>
      <c r="W5" s="72"/>
      <c r="X5" s="73"/>
      <c r="Y5" s="74"/>
      <c r="Z5" s="229"/>
      <c r="AA5" s="236"/>
      <c r="AB5" s="237"/>
      <c r="AC5" s="238"/>
      <c r="AD5" s="212"/>
      <c r="AE5" s="213"/>
      <c r="AF5" s="212"/>
      <c r="AG5" s="213"/>
      <c r="AH5" s="213"/>
      <c r="AI5" s="213"/>
      <c r="AJ5" s="213"/>
      <c r="AK5" s="215"/>
      <c r="AL5" s="215"/>
      <c r="AM5" s="215"/>
      <c r="AN5" s="209"/>
      <c r="AO5" s="209"/>
    </row>
    <row r="6" spans="1:43" ht="19.5" customHeight="1" x14ac:dyDescent="0.25">
      <c r="A6" s="223"/>
      <c r="B6" s="209"/>
      <c r="C6" s="209"/>
      <c r="D6" s="225"/>
      <c r="E6" s="194"/>
      <c r="F6" s="199"/>
      <c r="G6" s="196"/>
      <c r="H6" s="196"/>
      <c r="I6" s="202"/>
      <c r="J6" s="196"/>
      <c r="K6" s="196"/>
      <c r="L6" s="196"/>
      <c r="M6" s="202"/>
      <c r="N6" s="196"/>
      <c r="O6" s="196"/>
      <c r="P6" s="207"/>
      <c r="Q6" s="202"/>
      <c r="R6" s="196"/>
      <c r="S6" s="194"/>
      <c r="T6" s="194"/>
      <c r="U6" s="194"/>
      <c r="V6" s="250"/>
      <c r="W6" s="247" t="s">
        <v>38</v>
      </c>
      <c r="X6" s="247" t="s">
        <v>38</v>
      </c>
      <c r="Y6" s="75" t="s">
        <v>39</v>
      </c>
      <c r="Z6" s="242" t="s">
        <v>40</v>
      </c>
      <c r="AA6" s="216" t="s">
        <v>41</v>
      </c>
      <c r="AB6" s="201" t="s">
        <v>42</v>
      </c>
      <c r="AC6" s="239" t="s">
        <v>43</v>
      </c>
      <c r="AD6" s="214" t="s">
        <v>44</v>
      </c>
      <c r="AE6" s="214" t="s">
        <v>45</v>
      </c>
      <c r="AF6" s="214" t="s">
        <v>46</v>
      </c>
      <c r="AG6" s="214" t="s">
        <v>47</v>
      </c>
      <c r="AH6" s="214" t="s">
        <v>48</v>
      </c>
      <c r="AI6" s="214" t="s">
        <v>49</v>
      </c>
      <c r="AJ6" s="214" t="s">
        <v>50</v>
      </c>
      <c r="AK6" s="215"/>
      <c r="AL6" s="215"/>
      <c r="AM6" s="215"/>
      <c r="AN6" s="209"/>
      <c r="AO6" s="209"/>
    </row>
    <row r="7" spans="1:43" ht="13.5" customHeight="1" x14ac:dyDescent="0.25">
      <c r="A7" s="223"/>
      <c r="B7" s="209"/>
      <c r="C7" s="209"/>
      <c r="D7" s="225"/>
      <c r="E7" s="194"/>
      <c r="F7" s="199"/>
      <c r="G7" s="196"/>
      <c r="H7" s="196"/>
      <c r="I7" s="202"/>
      <c r="J7" s="196"/>
      <c r="K7" s="196"/>
      <c r="L7" s="196"/>
      <c r="M7" s="202"/>
      <c r="N7" s="196"/>
      <c r="O7" s="196"/>
      <c r="P7" s="207"/>
      <c r="Q7" s="202"/>
      <c r="R7" s="196"/>
      <c r="S7" s="194"/>
      <c r="T7" s="194"/>
      <c r="U7" s="194"/>
      <c r="V7" s="250"/>
      <c r="W7" s="247"/>
      <c r="X7" s="247"/>
      <c r="Y7" s="76" t="s">
        <v>51</v>
      </c>
      <c r="Z7" s="243"/>
      <c r="AA7" s="217"/>
      <c r="AB7" s="202"/>
      <c r="AC7" s="240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09"/>
      <c r="AO7" s="209"/>
    </row>
    <row r="8" spans="1:43" ht="18" customHeight="1" x14ac:dyDescent="0.25">
      <c r="A8" s="223"/>
      <c r="B8" s="209"/>
      <c r="C8" s="209"/>
      <c r="D8" s="225"/>
      <c r="E8" s="194"/>
      <c r="F8" s="199"/>
      <c r="G8" s="196"/>
      <c r="H8" s="196"/>
      <c r="I8" s="202"/>
      <c r="J8" s="196"/>
      <c r="K8" s="196"/>
      <c r="L8" s="196"/>
      <c r="M8" s="202"/>
      <c r="N8" s="196"/>
      <c r="O8" s="196"/>
      <c r="P8" s="196" t="s">
        <v>52</v>
      </c>
      <c r="Q8" s="202"/>
      <c r="R8" s="196"/>
      <c r="S8" s="194"/>
      <c r="T8" s="194"/>
      <c r="U8" s="194"/>
      <c r="V8" s="250"/>
      <c r="W8" s="247"/>
      <c r="X8" s="247"/>
      <c r="Y8" s="76" t="s">
        <v>53</v>
      </c>
      <c r="Z8" s="243"/>
      <c r="AA8" s="217"/>
      <c r="AB8" s="202"/>
      <c r="AC8" s="240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09"/>
      <c r="AO8" s="209"/>
    </row>
    <row r="9" spans="1:43" ht="15.65" customHeight="1" x14ac:dyDescent="0.25">
      <c r="A9" s="223"/>
      <c r="B9" s="209"/>
      <c r="C9" s="209"/>
      <c r="D9" s="226"/>
      <c r="E9" s="194"/>
      <c r="F9" s="200"/>
      <c r="G9" s="197"/>
      <c r="H9" s="197"/>
      <c r="I9" s="203"/>
      <c r="J9" s="197"/>
      <c r="K9" s="197"/>
      <c r="L9" s="197"/>
      <c r="M9" s="203"/>
      <c r="N9" s="197"/>
      <c r="O9" s="197"/>
      <c r="P9" s="197"/>
      <c r="Q9" s="203"/>
      <c r="R9" s="197"/>
      <c r="S9" s="194"/>
      <c r="T9" s="194"/>
      <c r="U9" s="194"/>
      <c r="V9" s="251"/>
      <c r="W9" s="248"/>
      <c r="X9" s="248"/>
      <c r="Y9" s="77"/>
      <c r="Z9" s="244"/>
      <c r="AA9" s="218"/>
      <c r="AB9" s="203"/>
      <c r="AC9" s="241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09"/>
      <c r="AO9" s="209"/>
    </row>
    <row r="10" spans="1:43" ht="63" customHeight="1" x14ac:dyDescent="0.25">
      <c r="A10" s="224"/>
      <c r="B10" s="109"/>
      <c r="C10" s="109"/>
      <c r="D10" s="110"/>
      <c r="E10" s="110"/>
      <c r="F10" s="109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81"/>
      <c r="Z10" s="82"/>
      <c r="AA10" s="82"/>
      <c r="AB10" s="82"/>
      <c r="AC10" s="82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8" customFormat="1" ht="44.5" customHeight="1" x14ac:dyDescent="0.25">
      <c r="A11" s="114"/>
      <c r="B11" s="115" t="str">
        <f>IF(ｼｰﾄ0!C3="","",ｼｰﾄ0!C3)</f>
        <v>福島県</v>
      </c>
      <c r="C11" s="115" t="str">
        <f>IF(ｼｰﾄ0!C4="","",ｼｰﾄ0!C4)</f>
        <v>原町</v>
      </c>
      <c r="D11" s="115" t="str">
        <f>IF(OR(ｼｰﾄ1!D23&lt;&gt;"",ｼｰﾄ1!E23&lt;&gt;"",ｼｰﾄ1!F23&lt;&gt;""),"○","")</f>
        <v/>
      </c>
      <c r="E11" s="116">
        <f>IF(ｼｰﾄ3!C68&lt;&gt;"",ｼｰﾄ3!C68,"")</f>
        <v>25</v>
      </c>
      <c r="F11" s="116">
        <f>IF(ｼｰﾄ3!D68&lt;&gt;"",ｼｰﾄ3!D68,"")</f>
        <v>0</v>
      </c>
      <c r="G11" s="117">
        <f>IF(ｼｰﾄ1!D11&lt;&gt;"",ｼｰﾄ1!D11,"")</f>
        <v>164.7</v>
      </c>
      <c r="H11" s="118" t="str">
        <f>IF(ｼｰﾄ1!D9&lt;&gt;"",ｼｰﾄ1!D9,"")</f>
        <v>S30～H16</v>
      </c>
      <c r="I11" s="118" t="str">
        <f>IF(ｼｰﾄ1!D5&lt;&gt;"",ｼｰﾄ1!D5,"")</f>
        <v>本4</v>
      </c>
      <c r="J11" s="118" t="str">
        <f>IF(ｼｰﾄ1!D6&lt;&gt;"",ｼｰﾄ1!D6,"")</f>
        <v>南相馬市原町区米々沢</v>
      </c>
      <c r="K11" s="117" t="str">
        <f>IF(ｼｰﾄ1!E12&lt;&gt;"",ｼｰﾄ1!E12,"")</f>
        <v/>
      </c>
      <c r="L11" s="118" t="str">
        <f>IF(ｼｰﾄ1!E9&lt;&gt;"",ｼｰﾄ1!E9,"")</f>
        <v/>
      </c>
      <c r="M11" s="118" t="str">
        <f>IF(ｼｰﾄ1!E5&lt;&gt;"",ｼｰﾄ1!E5,"")</f>
        <v/>
      </c>
      <c r="N11" s="118" t="str">
        <f>IF(ｼｰﾄ1!E6&lt;&gt;"",ｼｰﾄ1!E6,"")</f>
        <v/>
      </c>
      <c r="O11" s="117" t="str">
        <f>IF(ｼｰﾄ1!F13&lt;&gt;"",ｼｰﾄ1!F13,"")</f>
        <v/>
      </c>
      <c r="P11" s="118" t="str">
        <f>IF(ｼｰﾄ1!F9&lt;&gt;"",ｼｰﾄ1!F9,"")</f>
        <v>H16</v>
      </c>
      <c r="Q11" s="118" t="str">
        <f>IF(ｼｰﾄ1!F5&lt;&gt;"",ｼｰﾄ1!F5,"")</f>
        <v>本24</v>
      </c>
      <c r="R11" s="118" t="str">
        <f>IF(ｼｰﾄ1!F6&lt;&gt;"",ｼｰﾄ1!F6,"")</f>
        <v>南相馬市原町区堤谷</v>
      </c>
      <c r="S11" s="118" t="str">
        <f>IF(ｼｰﾄ3!E68&lt;&gt;"",ｼｰﾄ3!E68,"")</f>
        <v>/</v>
      </c>
      <c r="T11" s="118" t="str">
        <f>IF(ｼｰﾄ3!F68&lt;&gt;"",ｼｰﾄ3!F68,"")</f>
        <v>/</v>
      </c>
      <c r="U11" s="118" t="str">
        <f>IF(ｼｰﾄ3!G68&lt;&gt;"",ｼｰﾄ3!G68,"")</f>
        <v>/</v>
      </c>
      <c r="V11" s="118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 t="str">
        <f>IF(ｼｰﾄ5!E12="","",ｼｰﾄ5!E12)</f>
        <v/>
      </c>
      <c r="AB11" s="3" t="str">
        <f>IF(ｼｰﾄ5!F12="","",ｼｰﾄ5!F12)</f>
        <v/>
      </c>
      <c r="AC11" s="3">
        <f>IF(ｼｰﾄ5!G12="","",ｼｰﾄ5!G12)</f>
        <v>2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原町</v>
      </c>
      <c r="AO11" s="115" t="str">
        <f>IF(ｼｰﾄ0!C3="","",ｼｰﾄ0!C3)</f>
        <v>福島県</v>
      </c>
      <c r="AP11" s="57"/>
      <c r="AQ11" s="57"/>
    </row>
    <row r="12" spans="1:43" x14ac:dyDescent="0.25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.3" x14ac:dyDescent="0.25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1"/>
      <c r="W13" s="101"/>
      <c r="X13" s="101"/>
      <c r="Y13" s="101"/>
    </row>
    <row r="14" spans="1:43" s="60" customFormat="1" ht="19.3" x14ac:dyDescent="0.25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0.9" x14ac:dyDescent="0.25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5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5">
      <c r="D17" s="58"/>
      <c r="V17" s="62"/>
      <c r="W17" s="62"/>
      <c r="X17" s="62"/>
      <c r="Y17" s="62"/>
    </row>
    <row r="18" spans="4:25" s="60" customFormat="1" x14ac:dyDescent="0.25">
      <c r="D18" s="58"/>
      <c r="V18" s="62"/>
      <c r="W18" s="62"/>
      <c r="X18" s="62"/>
      <c r="Y18" s="62"/>
    </row>
    <row r="19" spans="4:25" s="60" customFormat="1" x14ac:dyDescent="0.25">
      <c r="D19" s="58"/>
      <c r="V19" s="62"/>
      <c r="W19" s="62"/>
      <c r="X19" s="62"/>
      <c r="Y19" s="62"/>
    </row>
    <row r="20" spans="4:25" s="60" customFormat="1" ht="32.5" customHeight="1" x14ac:dyDescent="0.25">
      <c r="D20" s="58"/>
      <c r="V20" s="62"/>
      <c r="W20" s="62"/>
      <c r="X20" s="62"/>
      <c r="Y20" s="62"/>
    </row>
    <row r="21" spans="4:25" s="60" customFormat="1" x14ac:dyDescent="0.25">
      <c r="D21" s="58"/>
      <c r="V21" s="62"/>
      <c r="W21" s="62"/>
      <c r="X21" s="62"/>
      <c r="Y21" s="62"/>
    </row>
    <row r="22" spans="4:25" s="60" customFormat="1" x14ac:dyDescent="0.25">
      <c r="D22" s="58"/>
      <c r="V22" s="62"/>
      <c r="W22" s="62"/>
      <c r="X22" s="62"/>
      <c r="Y22" s="62"/>
    </row>
    <row r="23" spans="4:25" s="60" customFormat="1" x14ac:dyDescent="0.25">
      <c r="D23" s="58"/>
      <c r="V23" s="62"/>
      <c r="W23" s="62"/>
      <c r="X23" s="62"/>
      <c r="Y23" s="62"/>
    </row>
    <row r="24" spans="4:25" s="60" customFormat="1" x14ac:dyDescent="0.25">
      <c r="D24" s="58"/>
      <c r="V24" s="62"/>
      <c r="W24" s="62"/>
      <c r="X24" s="62"/>
      <c r="Y24" s="62"/>
    </row>
    <row r="25" spans="4:25" s="60" customFormat="1" x14ac:dyDescent="0.25">
      <c r="D25" s="58"/>
      <c r="V25" s="62"/>
      <c r="W25" s="62"/>
      <c r="X25" s="62"/>
      <c r="Y25" s="62"/>
    </row>
    <row r="26" spans="4:25" s="60" customFormat="1" x14ac:dyDescent="0.25">
      <c r="D26" s="58"/>
      <c r="V26" s="62"/>
      <c r="W26" s="62"/>
      <c r="X26" s="62"/>
      <c r="Y26" s="62"/>
    </row>
    <row r="27" spans="4:25" s="60" customFormat="1" x14ac:dyDescent="0.25">
      <c r="D27" s="58"/>
      <c r="V27" s="62"/>
      <c r="W27" s="62"/>
      <c r="X27" s="62"/>
      <c r="Y27" s="62"/>
    </row>
    <row r="32" spans="4:25" ht="19.3" x14ac:dyDescent="0.25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.3" x14ac:dyDescent="0.25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.3" x14ac:dyDescent="0.25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.3" x14ac:dyDescent="0.25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.3" x14ac:dyDescent="0.25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.3" x14ac:dyDescent="0.25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5">
      <c r="AC52" s="50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53515625" style="40" customWidth="1"/>
    <col min="2" max="2" width="66.23046875" style="40" customWidth="1"/>
    <col min="3" max="3" width="5.84375" style="40" customWidth="1"/>
    <col min="4" max="4" width="7" style="38" hidden="1" customWidth="1" outlineLevel="1"/>
    <col min="5" max="5" width="7.84375" style="49" hidden="1" customWidth="1" outlineLevel="1"/>
    <col min="6" max="6" width="53.84375" style="38" hidden="1" customWidth="1" outlineLevel="1"/>
    <col min="7" max="7" width="8.84375" style="40" collapsed="1"/>
    <col min="8" max="16384" width="8.69140625" style="40"/>
  </cols>
  <sheetData>
    <row r="1" spans="1:6" ht="24.75" customHeight="1" x14ac:dyDescent="0.25">
      <c r="A1" s="252" t="s">
        <v>58</v>
      </c>
      <c r="B1" s="252"/>
      <c r="C1" s="39"/>
      <c r="D1" s="253" t="s">
        <v>59</v>
      </c>
      <c r="E1" s="254"/>
      <c r="F1" s="255"/>
    </row>
    <row r="2" spans="1:6" ht="15" customHeight="1" x14ac:dyDescent="0.25">
      <c r="A2" s="256" t="s">
        <v>60</v>
      </c>
      <c r="B2" s="257"/>
      <c r="D2" s="119" t="s">
        <v>61</v>
      </c>
      <c r="E2" s="34"/>
      <c r="F2" s="34"/>
    </row>
    <row r="3" spans="1:6" ht="15" customHeight="1" x14ac:dyDescent="0.25">
      <c r="A3" s="120" t="s">
        <v>62</v>
      </c>
      <c r="B3" s="31" t="s">
        <v>63</v>
      </c>
      <c r="D3" s="33"/>
      <c r="E3" s="41"/>
      <c r="F3" s="34"/>
    </row>
    <row r="4" spans="1:6" x14ac:dyDescent="0.25">
      <c r="A4" s="120" t="s">
        <v>65</v>
      </c>
      <c r="B4" s="121" t="s">
        <v>64</v>
      </c>
      <c r="D4" s="42"/>
      <c r="E4" s="43" t="s">
        <v>66</v>
      </c>
      <c r="F4" s="32" t="s">
        <v>67</v>
      </c>
    </row>
    <row r="5" spans="1:6" x14ac:dyDescent="0.25">
      <c r="A5" s="120" t="s">
        <v>68</v>
      </c>
      <c r="B5" s="121" t="s">
        <v>69</v>
      </c>
      <c r="D5" s="42"/>
      <c r="E5" s="43" t="s">
        <v>70</v>
      </c>
      <c r="F5" s="32" t="s">
        <v>71</v>
      </c>
    </row>
    <row r="6" spans="1:6" x14ac:dyDescent="0.25">
      <c r="A6" s="120" t="s">
        <v>72</v>
      </c>
      <c r="B6" s="121" t="s">
        <v>73</v>
      </c>
      <c r="D6" s="42"/>
      <c r="E6" s="43" t="s">
        <v>74</v>
      </c>
      <c r="F6" s="32" t="s">
        <v>75</v>
      </c>
    </row>
    <row r="7" spans="1:6" x14ac:dyDescent="0.25">
      <c r="A7" s="120" t="s">
        <v>76</v>
      </c>
      <c r="B7" s="121" t="s">
        <v>75</v>
      </c>
      <c r="D7" s="42"/>
      <c r="E7" s="43" t="s">
        <v>77</v>
      </c>
      <c r="F7" s="32" t="s">
        <v>78</v>
      </c>
    </row>
    <row r="8" spans="1:6" x14ac:dyDescent="0.25">
      <c r="A8" s="120" t="s">
        <v>79</v>
      </c>
      <c r="B8" s="121" t="s">
        <v>80</v>
      </c>
      <c r="D8" s="42"/>
      <c r="E8" s="43" t="s">
        <v>81</v>
      </c>
      <c r="F8" s="32" t="s">
        <v>82</v>
      </c>
    </row>
    <row r="9" spans="1:6" x14ac:dyDescent="0.25">
      <c r="A9" s="120" t="s">
        <v>83</v>
      </c>
      <c r="B9" s="121" t="s">
        <v>84</v>
      </c>
      <c r="D9" s="42"/>
      <c r="E9" s="43"/>
      <c r="F9" s="32"/>
    </row>
    <row r="10" spans="1:6" x14ac:dyDescent="0.25">
      <c r="D10" s="42"/>
      <c r="E10" s="43" t="s">
        <v>85</v>
      </c>
      <c r="F10" s="32" t="s">
        <v>86</v>
      </c>
    </row>
    <row r="11" spans="1:6" hidden="1" outlineLevel="1" x14ac:dyDescent="0.25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5">
      <c r="A12" s="120" t="s">
        <v>65</v>
      </c>
      <c r="B12" s="121" t="s">
        <v>89</v>
      </c>
      <c r="D12" s="42"/>
      <c r="E12" s="45" t="s">
        <v>90</v>
      </c>
      <c r="F12" s="35" t="s">
        <v>91</v>
      </c>
    </row>
    <row r="13" spans="1:6" hidden="1" outlineLevel="1" x14ac:dyDescent="0.25">
      <c r="A13" s="120" t="s">
        <v>68</v>
      </c>
      <c r="B13" s="121" t="s">
        <v>82</v>
      </c>
      <c r="D13" s="42"/>
      <c r="E13" s="45" t="s">
        <v>92</v>
      </c>
      <c r="F13" s="35" t="s">
        <v>93</v>
      </c>
    </row>
    <row r="14" spans="1:6" hidden="1" outlineLevel="1" x14ac:dyDescent="0.25">
      <c r="A14" s="120" t="s">
        <v>72</v>
      </c>
      <c r="B14" s="121" t="s">
        <v>94</v>
      </c>
      <c r="D14" s="42"/>
      <c r="E14" s="45" t="s">
        <v>95</v>
      </c>
      <c r="F14" s="35" t="s">
        <v>96</v>
      </c>
    </row>
    <row r="15" spans="1:6" hidden="1" outlineLevel="1" x14ac:dyDescent="0.25">
      <c r="A15" s="120" t="s">
        <v>76</v>
      </c>
      <c r="B15" s="121" t="s">
        <v>97</v>
      </c>
      <c r="D15" s="42"/>
      <c r="E15" s="45" t="s">
        <v>98</v>
      </c>
      <c r="F15" s="35" t="s">
        <v>99</v>
      </c>
    </row>
    <row r="16" spans="1:6" hidden="1" outlineLevel="1" x14ac:dyDescent="0.25">
      <c r="A16" s="120" t="s">
        <v>79</v>
      </c>
      <c r="B16" s="121" t="s">
        <v>100</v>
      </c>
      <c r="D16" s="42"/>
      <c r="E16" s="45" t="s">
        <v>101</v>
      </c>
      <c r="F16" s="35" t="s">
        <v>102</v>
      </c>
    </row>
    <row r="17" spans="1:6" hidden="1" outlineLevel="1" x14ac:dyDescent="0.25">
      <c r="A17" s="120" t="s">
        <v>83</v>
      </c>
      <c r="B17" s="121" t="s">
        <v>103</v>
      </c>
      <c r="D17" s="42"/>
      <c r="E17" s="45" t="s">
        <v>104</v>
      </c>
      <c r="F17" s="35" t="s">
        <v>105</v>
      </c>
    </row>
    <row r="18" spans="1:6" hidden="1" outlineLevel="1" x14ac:dyDescent="0.25">
      <c r="A18" s="120" t="s">
        <v>106</v>
      </c>
      <c r="B18" s="121" t="s">
        <v>107</v>
      </c>
      <c r="D18" s="33" t="s">
        <v>108</v>
      </c>
      <c r="E18" s="44"/>
      <c r="F18" s="34"/>
    </row>
    <row r="19" spans="1:6" hidden="1" outlineLevel="1" x14ac:dyDescent="0.25">
      <c r="A19" s="120" t="s">
        <v>109</v>
      </c>
      <c r="B19" s="121" t="s">
        <v>110</v>
      </c>
      <c r="D19" s="42"/>
      <c r="E19" s="45" t="s">
        <v>111</v>
      </c>
      <c r="F19" s="35" t="s">
        <v>112</v>
      </c>
    </row>
    <row r="20" spans="1:6" hidden="1" outlineLevel="1" x14ac:dyDescent="0.25">
      <c r="A20" s="120" t="s">
        <v>113</v>
      </c>
      <c r="B20" s="121" t="s">
        <v>114</v>
      </c>
      <c r="D20" s="42"/>
      <c r="E20" s="45" t="s">
        <v>115</v>
      </c>
      <c r="F20" s="35" t="s">
        <v>116</v>
      </c>
    </row>
    <row r="21" spans="1:6" hidden="1" outlineLevel="1" x14ac:dyDescent="0.25">
      <c r="A21" s="120" t="s">
        <v>117</v>
      </c>
      <c r="B21" s="121" t="s">
        <v>118</v>
      </c>
      <c r="D21" s="42"/>
      <c r="E21" s="45" t="s">
        <v>119</v>
      </c>
      <c r="F21" s="35" t="s">
        <v>120</v>
      </c>
    </row>
    <row r="22" spans="1:6" hidden="1" outlineLevel="1" x14ac:dyDescent="0.25">
      <c r="A22" s="120" t="s">
        <v>121</v>
      </c>
      <c r="B22" s="121" t="s">
        <v>122</v>
      </c>
      <c r="D22" s="42"/>
      <c r="E22" s="45" t="s">
        <v>123</v>
      </c>
      <c r="F22" s="35" t="s">
        <v>124</v>
      </c>
    </row>
    <row r="23" spans="1:6" hidden="1" outlineLevel="1" x14ac:dyDescent="0.25">
      <c r="A23" s="120" t="s">
        <v>125</v>
      </c>
      <c r="B23" s="121" t="s">
        <v>126</v>
      </c>
      <c r="D23" s="42"/>
      <c r="E23" s="45" t="s">
        <v>127</v>
      </c>
      <c r="F23" s="35" t="s">
        <v>128</v>
      </c>
    </row>
    <row r="24" spans="1:6" hidden="1" outlineLevel="1" x14ac:dyDescent="0.25">
      <c r="A24" s="120" t="s">
        <v>129</v>
      </c>
      <c r="B24" s="121" t="s">
        <v>130</v>
      </c>
      <c r="D24" s="42"/>
      <c r="E24" s="45" t="s">
        <v>131</v>
      </c>
      <c r="F24" s="35" t="s">
        <v>132</v>
      </c>
    </row>
    <row r="25" spans="1:6" hidden="1" outlineLevel="1" x14ac:dyDescent="0.25">
      <c r="A25" s="120" t="s">
        <v>133</v>
      </c>
      <c r="B25" s="121" t="s">
        <v>134</v>
      </c>
      <c r="D25" s="42"/>
      <c r="E25" s="45" t="s">
        <v>135</v>
      </c>
      <c r="F25" s="35" t="s">
        <v>136</v>
      </c>
    </row>
    <row r="26" spans="1:6" hidden="1" outlineLevel="1" x14ac:dyDescent="0.25">
      <c r="A26" s="120" t="s">
        <v>137</v>
      </c>
      <c r="B26" s="121" t="s">
        <v>138</v>
      </c>
      <c r="D26" s="42"/>
      <c r="E26" s="45" t="s">
        <v>139</v>
      </c>
      <c r="F26" s="35" t="s">
        <v>140</v>
      </c>
    </row>
    <row r="27" spans="1:6" hidden="1" outlineLevel="1" x14ac:dyDescent="0.25">
      <c r="A27" s="120" t="s">
        <v>141</v>
      </c>
      <c r="B27" s="121" t="s">
        <v>142</v>
      </c>
      <c r="D27" s="33" t="s">
        <v>143</v>
      </c>
      <c r="E27" s="44"/>
      <c r="F27" s="34"/>
    </row>
    <row r="28" spans="1:6" collapsed="1" x14ac:dyDescent="0.25">
      <c r="B28" s="46"/>
      <c r="D28" s="42"/>
      <c r="E28" s="43" t="s">
        <v>144</v>
      </c>
      <c r="F28" s="32" t="s">
        <v>145</v>
      </c>
    </row>
    <row r="29" spans="1:6" collapsed="1" x14ac:dyDescent="0.25">
      <c r="A29" s="36"/>
      <c r="D29" s="42"/>
      <c r="E29" s="43" t="s">
        <v>146</v>
      </c>
      <c r="F29" s="32" t="s">
        <v>147</v>
      </c>
    </row>
    <row r="30" spans="1:6" x14ac:dyDescent="0.25">
      <c r="D30" s="42"/>
      <c r="E30" s="43" t="s">
        <v>148</v>
      </c>
      <c r="F30" s="32" t="s">
        <v>149</v>
      </c>
    </row>
    <row r="31" spans="1:6" x14ac:dyDescent="0.25">
      <c r="D31" s="42"/>
      <c r="E31" s="43" t="s">
        <v>150</v>
      </c>
      <c r="F31" s="32" t="s">
        <v>114</v>
      </c>
    </row>
    <row r="32" spans="1:6" x14ac:dyDescent="0.25">
      <c r="D32" s="42"/>
      <c r="E32" s="43" t="s">
        <v>151</v>
      </c>
      <c r="F32" s="32" t="s">
        <v>118</v>
      </c>
    </row>
    <row r="33" spans="4:6" x14ac:dyDescent="0.25">
      <c r="D33" s="42"/>
      <c r="E33" s="43" t="s">
        <v>152</v>
      </c>
      <c r="F33" s="32" t="s">
        <v>153</v>
      </c>
    </row>
    <row r="34" spans="4:6" x14ac:dyDescent="0.25">
      <c r="D34" s="42"/>
      <c r="E34" s="43" t="s">
        <v>154</v>
      </c>
      <c r="F34" s="32" t="s">
        <v>155</v>
      </c>
    </row>
    <row r="35" spans="4:6" x14ac:dyDescent="0.25">
      <c r="D35" s="42"/>
      <c r="E35" s="43" t="s">
        <v>156</v>
      </c>
      <c r="F35" s="32" t="s">
        <v>157</v>
      </c>
    </row>
    <row r="36" spans="4:6" x14ac:dyDescent="0.25">
      <c r="D36" s="42"/>
      <c r="E36" s="43" t="s">
        <v>158</v>
      </c>
      <c r="F36" s="32" t="s">
        <v>159</v>
      </c>
    </row>
    <row r="37" spans="4:6" x14ac:dyDescent="0.25">
      <c r="D37" s="42"/>
      <c r="E37" s="43" t="s">
        <v>160</v>
      </c>
      <c r="F37" s="32" t="s">
        <v>161</v>
      </c>
    </row>
    <row r="38" spans="4:6" x14ac:dyDescent="0.25">
      <c r="D38" s="42"/>
      <c r="E38" s="43" t="s">
        <v>162</v>
      </c>
      <c r="F38" s="32" t="s">
        <v>163</v>
      </c>
    </row>
    <row r="39" spans="4:6" x14ac:dyDescent="0.25">
      <c r="D39" s="33" t="s">
        <v>164</v>
      </c>
      <c r="E39" s="44"/>
      <c r="F39" s="34"/>
    </row>
    <row r="40" spans="4:6" x14ac:dyDescent="0.25">
      <c r="D40" s="42"/>
      <c r="E40" s="43" t="s">
        <v>165</v>
      </c>
      <c r="F40" s="32" t="s">
        <v>84</v>
      </c>
    </row>
    <row r="41" spans="4:6" x14ac:dyDescent="0.25">
      <c r="D41" s="42"/>
      <c r="E41" s="45" t="s">
        <v>166</v>
      </c>
      <c r="F41" s="35" t="s">
        <v>167</v>
      </c>
    </row>
    <row r="42" spans="4:6" x14ac:dyDescent="0.25">
      <c r="D42" s="42"/>
      <c r="E42" s="45" t="s">
        <v>168</v>
      </c>
      <c r="F42" s="35" t="s">
        <v>169</v>
      </c>
    </row>
    <row r="43" spans="4:6" x14ac:dyDescent="0.25">
      <c r="D43" s="42"/>
      <c r="E43" s="45" t="s">
        <v>170</v>
      </c>
      <c r="F43" s="35" t="s">
        <v>171</v>
      </c>
    </row>
    <row r="44" spans="4:6" x14ac:dyDescent="0.25">
      <c r="D44" s="42"/>
      <c r="E44" s="45" t="s">
        <v>172</v>
      </c>
      <c r="F44" s="35" t="s">
        <v>173</v>
      </c>
    </row>
    <row r="45" spans="4:6" x14ac:dyDescent="0.25">
      <c r="D45" s="42"/>
      <c r="E45" s="45" t="s">
        <v>174</v>
      </c>
      <c r="F45" s="35" t="s">
        <v>175</v>
      </c>
    </row>
    <row r="46" spans="4:6" x14ac:dyDescent="0.25">
      <c r="D46" s="42"/>
      <c r="E46" s="45" t="s">
        <v>176</v>
      </c>
      <c r="F46" s="35" t="s">
        <v>177</v>
      </c>
    </row>
    <row r="47" spans="4:6" x14ac:dyDescent="0.25">
      <c r="D47" s="33" t="s">
        <v>178</v>
      </c>
      <c r="E47" s="44"/>
      <c r="F47" s="34"/>
    </row>
    <row r="48" spans="4:6" ht="26.25" customHeight="1" x14ac:dyDescent="0.25">
      <c r="D48" s="42"/>
      <c r="E48" s="45" t="s">
        <v>179</v>
      </c>
      <c r="F48" s="35" t="s">
        <v>180</v>
      </c>
    </row>
    <row r="49" spans="4:6" x14ac:dyDescent="0.25">
      <c r="D49" s="42"/>
      <c r="E49" s="45" t="s">
        <v>181</v>
      </c>
      <c r="F49" s="35" t="s">
        <v>182</v>
      </c>
    </row>
    <row r="50" spans="4:6" x14ac:dyDescent="0.25">
      <c r="D50" s="42"/>
      <c r="E50" s="45" t="s">
        <v>183</v>
      </c>
      <c r="F50" s="35" t="s">
        <v>184</v>
      </c>
    </row>
    <row r="51" spans="4:6" x14ac:dyDescent="0.25">
      <c r="D51" s="42"/>
      <c r="E51" s="43" t="s">
        <v>185</v>
      </c>
      <c r="F51" s="32" t="s">
        <v>186</v>
      </c>
    </row>
    <row r="52" spans="4:6" x14ac:dyDescent="0.25">
      <c r="E52" s="47"/>
      <c r="F52" s="37"/>
    </row>
    <row r="53" spans="4:6" x14ac:dyDescent="0.25">
      <c r="E53" s="48"/>
      <c r="F53" s="38" t="s">
        <v>187</v>
      </c>
    </row>
    <row r="55" spans="4:6" x14ac:dyDescent="0.25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3" sqref="C3:C4"/>
    </sheetView>
  </sheetViews>
  <sheetFormatPr defaultColWidth="9" defaultRowHeight="18" x14ac:dyDescent="0.25"/>
  <cols>
    <col min="1" max="1" width="2.84375" style="30" customWidth="1"/>
    <col min="2" max="2" width="11.84375" style="30" bestFit="1" customWidth="1"/>
    <col min="3" max="3" width="39.15234375" style="30" customWidth="1"/>
    <col min="4" max="4" width="9" style="30" customWidth="1"/>
    <col min="5" max="6" width="12.69140625" style="30" customWidth="1"/>
    <col min="7" max="7" width="9" style="30" customWidth="1"/>
    <col min="8" max="9" width="9" style="30"/>
    <col min="10" max="10" width="9.69140625" style="30" bestFit="1" customWidth="1"/>
    <col min="11" max="14" width="9" style="30"/>
    <col min="15" max="15" width="11" style="30" customWidth="1"/>
    <col min="16" max="17" width="14.15234375" style="30" bestFit="1" customWidth="1"/>
    <col min="18" max="30" width="9" style="30"/>
    <col min="31" max="31" width="11" style="30" customWidth="1"/>
    <col min="32" max="44" width="9" style="30"/>
    <col min="45" max="45" width="10.152343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5">
      <c r="B1" s="88"/>
      <c r="C1" s="98" t="s">
        <v>189</v>
      </c>
    </row>
    <row r="2" spans="2:48" s="89" customFormat="1" ht="16.5" customHeight="1" x14ac:dyDescent="0.25">
      <c r="B2" s="90"/>
      <c r="C2" s="91"/>
    </row>
    <row r="3" spans="2:48" s="89" customFormat="1" ht="33" customHeight="1" x14ac:dyDescent="0.25">
      <c r="B3" s="92" t="s">
        <v>190</v>
      </c>
      <c r="C3" s="135" t="s">
        <v>198</v>
      </c>
    </row>
    <row r="4" spans="2:48" s="89" customFormat="1" ht="35.15" customHeight="1" x14ac:dyDescent="0.25">
      <c r="B4" s="92" t="s">
        <v>191</v>
      </c>
      <c r="C4" s="136" t="s">
        <v>283</v>
      </c>
    </row>
    <row r="8" spans="2:48" ht="19.5" customHeight="1" x14ac:dyDescent="0.25"/>
    <row r="9" spans="2:48" hidden="1" x14ac:dyDescent="0.25"/>
    <row r="10" spans="2:48" hidden="1" x14ac:dyDescent="0.25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5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5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5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5">
      <c r="E14" s="30" t="s">
        <v>301</v>
      </c>
      <c r="P14" s="30" t="s">
        <v>302</v>
      </c>
      <c r="AC14" s="30" t="s">
        <v>259</v>
      </c>
    </row>
    <row r="15" spans="2:48" hidden="1" x14ac:dyDescent="0.25">
      <c r="P15" s="30" t="s">
        <v>303</v>
      </c>
    </row>
    <row r="16" spans="2:48" hidden="1" x14ac:dyDescent="0.25"/>
    <row r="17" spans="2:49" hidden="1" x14ac:dyDescent="0.25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5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0" t="s">
        <v>246</v>
      </c>
      <c r="K18" s="100" t="s">
        <v>246</v>
      </c>
      <c r="L18" s="100" t="s">
        <v>246</v>
      </c>
      <c r="M18" s="100" t="s">
        <v>246</v>
      </c>
      <c r="N18" s="100" t="s">
        <v>247</v>
      </c>
      <c r="O18" s="100" t="s">
        <v>247</v>
      </c>
      <c r="P18" s="100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0" t="s">
        <v>254</v>
      </c>
      <c r="X18" s="30" t="s">
        <v>255</v>
      </c>
      <c r="Y18" s="100" t="s">
        <v>254</v>
      </c>
      <c r="Z18" s="100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0" t="s">
        <v>272</v>
      </c>
      <c r="AQ18" s="100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5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5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5">
      <c r="F21" s="30" t="s">
        <v>301</v>
      </c>
      <c r="Q21" s="30" t="s">
        <v>302</v>
      </c>
      <c r="AD21" s="30" t="s">
        <v>259</v>
      </c>
    </row>
    <row r="22" spans="2:49" ht="22.5" customHeight="1" x14ac:dyDescent="0.25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G14" sqref="G14"/>
    </sheetView>
  </sheetViews>
  <sheetFormatPr defaultColWidth="9" defaultRowHeight="14.15" x14ac:dyDescent="0.25"/>
  <cols>
    <col min="1" max="1" width="2.23046875" style="96" hidden="1" customWidth="1"/>
    <col min="2" max="2" width="7.4609375" style="15" customWidth="1"/>
    <col min="3" max="3" width="21.4609375" style="15" customWidth="1"/>
    <col min="4" max="4" width="28.84375" style="15" customWidth="1"/>
    <col min="5" max="5" width="30.84375" style="15" customWidth="1"/>
    <col min="6" max="6" width="22.69140625" style="15" customWidth="1"/>
    <col min="7" max="16384" width="9" style="15"/>
  </cols>
  <sheetData>
    <row r="1" spans="1:248" ht="18" x14ac:dyDescent="0.25">
      <c r="B1" s="85" t="s">
        <v>304</v>
      </c>
    </row>
    <row r="2" spans="1:248" s="18" customFormat="1" x14ac:dyDescent="0.25">
      <c r="A2" s="96"/>
      <c r="B2" s="16"/>
      <c r="C2" s="17"/>
      <c r="D2" s="17"/>
    </row>
    <row r="3" spans="1:248" ht="16.5" customHeight="1" x14ac:dyDescent="0.25">
      <c r="B3" s="276" t="s">
        <v>191</v>
      </c>
      <c r="C3" s="277"/>
      <c r="D3" s="278" t="str">
        <f>IF(ｼｰﾄ0!C4="","",ｼｰﾄ0!C3 &amp; (ｼｰﾄ0!C4))</f>
        <v>福島県原町</v>
      </c>
      <c r="E3" s="278"/>
      <c r="F3" s="278"/>
      <c r="IN3" s="18">
        <v>1</v>
      </c>
    </row>
    <row r="4" spans="1:248" ht="54" customHeight="1" x14ac:dyDescent="0.25">
      <c r="B4" s="276" t="s">
        <v>305</v>
      </c>
      <c r="C4" s="277"/>
      <c r="D4" s="137" t="s">
        <v>306</v>
      </c>
      <c r="E4" s="138" t="s">
        <v>307</v>
      </c>
      <c r="F4" s="139" t="s">
        <v>308</v>
      </c>
    </row>
    <row r="5" spans="1:248" ht="26.15" customHeight="1" x14ac:dyDescent="0.25">
      <c r="B5" s="279" t="s">
        <v>309</v>
      </c>
      <c r="C5" s="279"/>
      <c r="D5" s="140" t="s">
        <v>406</v>
      </c>
      <c r="E5" s="140"/>
      <c r="F5" s="141" t="s">
        <v>407</v>
      </c>
    </row>
    <row r="6" spans="1:248" ht="26.15" customHeight="1" x14ac:dyDescent="0.25">
      <c r="B6" s="280" t="s">
        <v>310</v>
      </c>
      <c r="C6" s="280"/>
      <c r="D6" s="142" t="s">
        <v>408</v>
      </c>
      <c r="E6" s="142"/>
      <c r="F6" s="143" t="s">
        <v>409</v>
      </c>
    </row>
    <row r="7" spans="1:248" ht="25" customHeight="1" x14ac:dyDescent="0.25">
      <c r="B7" s="261" t="s">
        <v>311</v>
      </c>
      <c r="C7" s="261"/>
      <c r="D7" s="142" t="s">
        <v>410</v>
      </c>
      <c r="E7" s="142"/>
      <c r="F7" s="143" t="s">
        <v>410</v>
      </c>
    </row>
    <row r="8" spans="1:248" ht="27" customHeight="1" x14ac:dyDescent="0.25">
      <c r="B8" s="262" t="s">
        <v>312</v>
      </c>
      <c r="C8" s="263"/>
      <c r="D8" s="142" t="s">
        <v>411</v>
      </c>
      <c r="E8" s="142"/>
      <c r="F8" s="143" t="s">
        <v>411</v>
      </c>
    </row>
    <row r="9" spans="1:248" ht="26.25" customHeight="1" x14ac:dyDescent="0.25">
      <c r="B9" s="264" t="s">
        <v>313</v>
      </c>
      <c r="C9" s="265"/>
      <c r="D9" s="142" t="s">
        <v>411</v>
      </c>
      <c r="E9" s="144"/>
      <c r="F9" s="143" t="s">
        <v>412</v>
      </c>
    </row>
    <row r="10" spans="1:248" ht="30" customHeight="1" x14ac:dyDescent="0.25">
      <c r="B10" s="264" t="s">
        <v>314</v>
      </c>
      <c r="C10" s="266"/>
      <c r="D10" s="145"/>
      <c r="E10" s="150"/>
      <c r="F10" s="145"/>
    </row>
    <row r="11" spans="1:248" ht="29.25" customHeight="1" x14ac:dyDescent="0.25">
      <c r="B11" s="267" t="s">
        <v>315</v>
      </c>
      <c r="C11" s="122" t="s">
        <v>316</v>
      </c>
      <c r="D11" s="146">
        <v>164.7</v>
      </c>
      <c r="E11" s="146"/>
      <c r="F11" s="147">
        <v>42</v>
      </c>
    </row>
    <row r="12" spans="1:248" ht="30" customHeight="1" x14ac:dyDescent="0.25">
      <c r="B12" s="267"/>
      <c r="C12" s="123" t="s">
        <v>317</v>
      </c>
      <c r="D12" s="148"/>
      <c r="E12" s="151"/>
      <c r="F12" s="148"/>
    </row>
    <row r="13" spans="1:248" ht="30.75" customHeight="1" x14ac:dyDescent="0.25">
      <c r="B13" s="267"/>
      <c r="C13" s="122" t="s">
        <v>318</v>
      </c>
      <c r="D13" s="148"/>
      <c r="E13" s="148"/>
      <c r="F13" s="153"/>
    </row>
    <row r="14" spans="1:248" ht="19.5" customHeight="1" x14ac:dyDescent="0.25">
      <c r="B14" s="268"/>
      <c r="C14" s="124" t="s">
        <v>319</v>
      </c>
      <c r="D14" s="152"/>
      <c r="E14" s="152"/>
      <c r="F14" s="152"/>
    </row>
    <row r="15" spans="1:248" ht="19.5" customHeight="1" x14ac:dyDescent="0.25">
      <c r="B15" s="268"/>
      <c r="C15" s="124" t="s">
        <v>320</v>
      </c>
      <c r="D15" s="152"/>
      <c r="E15" s="152"/>
      <c r="F15" s="152"/>
    </row>
    <row r="16" spans="1:248" ht="19.5" customHeight="1" x14ac:dyDescent="0.25">
      <c r="B16" s="268"/>
      <c r="C16" s="124" t="s">
        <v>321</v>
      </c>
      <c r="D16" s="152"/>
      <c r="E16" s="152"/>
      <c r="F16" s="152"/>
    </row>
    <row r="17" spans="1:6" ht="19.5" customHeight="1" x14ac:dyDescent="0.25">
      <c r="B17" s="268"/>
      <c r="C17" s="124" t="s">
        <v>322</v>
      </c>
      <c r="D17" s="152"/>
      <c r="E17" s="152"/>
      <c r="F17" s="152"/>
    </row>
    <row r="18" spans="1:6" ht="19.5" customHeight="1" x14ac:dyDescent="0.25">
      <c r="B18" s="268"/>
      <c r="C18" s="124" t="s">
        <v>323</v>
      </c>
      <c r="D18" s="152"/>
      <c r="E18" s="152"/>
      <c r="F18" s="152"/>
    </row>
    <row r="19" spans="1:6" ht="19.5" customHeight="1" x14ac:dyDescent="0.25">
      <c r="B19" s="268"/>
      <c r="C19" s="125" t="s">
        <v>324</v>
      </c>
      <c r="D19" s="152"/>
      <c r="E19" s="152"/>
      <c r="F19" s="152"/>
    </row>
    <row r="20" spans="1:6" ht="19.5" customHeight="1" x14ac:dyDescent="0.25">
      <c r="B20" s="268"/>
      <c r="C20" s="125" t="s">
        <v>325</v>
      </c>
      <c r="D20" s="152"/>
      <c r="E20" s="152"/>
      <c r="F20" s="152"/>
    </row>
    <row r="21" spans="1:6" ht="19.5" customHeight="1" x14ac:dyDescent="0.25">
      <c r="B21" s="268"/>
      <c r="C21" s="125" t="s">
        <v>326</v>
      </c>
      <c r="D21" s="152"/>
      <c r="E21" s="152"/>
      <c r="F21" s="152"/>
    </row>
    <row r="22" spans="1:6" ht="19.5" customHeight="1" x14ac:dyDescent="0.25">
      <c r="B22" s="268"/>
      <c r="C22" s="125" t="s">
        <v>327</v>
      </c>
      <c r="D22" s="152"/>
      <c r="E22" s="152"/>
      <c r="F22" s="152"/>
    </row>
    <row r="23" spans="1:6" ht="19.5" customHeight="1" x14ac:dyDescent="0.25">
      <c r="B23" s="269"/>
      <c r="C23" s="125" t="s">
        <v>328</v>
      </c>
      <c r="D23" s="152"/>
      <c r="E23" s="152"/>
      <c r="F23" s="152"/>
    </row>
    <row r="24" spans="1:6" s="93" customFormat="1" ht="12" customHeight="1" x14ac:dyDescent="0.25">
      <c r="A24" s="97"/>
      <c r="C24" s="94" t="s">
        <v>329</v>
      </c>
      <c r="D24" s="270" t="s">
        <v>413</v>
      </c>
      <c r="E24" s="271"/>
      <c r="F24" s="272"/>
    </row>
    <row r="25" spans="1:6" s="93" customFormat="1" ht="12" customHeight="1" x14ac:dyDescent="0.25">
      <c r="A25" s="97"/>
      <c r="C25" s="22"/>
      <c r="D25" s="273" t="s">
        <v>414</v>
      </c>
      <c r="E25" s="271"/>
      <c r="F25" s="274"/>
    </row>
    <row r="26" spans="1:6" s="93" customFormat="1" ht="12" customHeight="1" x14ac:dyDescent="0.25">
      <c r="A26" s="97"/>
      <c r="C26" s="12"/>
      <c r="D26" s="273" t="s">
        <v>415</v>
      </c>
      <c r="E26" s="271"/>
      <c r="F26" s="274"/>
    </row>
    <row r="27" spans="1:6" s="93" customFormat="1" ht="12" customHeight="1" x14ac:dyDescent="0.25">
      <c r="A27" s="97"/>
      <c r="D27" s="275" t="s">
        <v>416</v>
      </c>
      <c r="E27" s="271"/>
      <c r="F27" s="274"/>
    </row>
    <row r="28" spans="1:6" s="93" customFormat="1" ht="12" customHeight="1" x14ac:dyDescent="0.25">
      <c r="A28" s="97"/>
      <c r="D28" s="258"/>
      <c r="E28" s="259"/>
      <c r="F28" s="260"/>
    </row>
    <row r="29" spans="1:6" s="93" customFormat="1" x14ac:dyDescent="0.25">
      <c r="A29" s="97"/>
      <c r="D29" s="149"/>
      <c r="E29" s="149"/>
      <c r="F29" s="149"/>
    </row>
    <row r="30" spans="1:6" s="93" customFormat="1" x14ac:dyDescent="0.25">
      <c r="A30" s="97"/>
    </row>
    <row r="31" spans="1:6" s="93" customFormat="1" x14ac:dyDescent="0.25">
      <c r="A31" s="97"/>
    </row>
    <row r="32" spans="1:6" s="93" customFormat="1" x14ac:dyDescent="0.25">
      <c r="A32" s="97"/>
    </row>
    <row r="33" spans="1:3" s="93" customFormat="1" x14ac:dyDescent="0.25">
      <c r="A33" s="97"/>
    </row>
    <row r="34" spans="1:3" s="93" customFormat="1" x14ac:dyDescent="0.25">
      <c r="A34" s="97"/>
    </row>
    <row r="35" spans="1:3" s="93" customFormat="1" x14ac:dyDescent="0.25">
      <c r="A35" s="97"/>
    </row>
    <row r="40" spans="1:3" x14ac:dyDescent="0.25">
      <c r="C40" s="95"/>
    </row>
    <row r="41" spans="1:3" x14ac:dyDescent="0.25">
      <c r="C41" s="95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5" priority="23">
      <formula>$D$5&lt;&gt;""</formula>
    </cfRule>
  </conditionalFormatting>
  <conditionalFormatting sqref="E13">
    <cfRule type="expression" dxfId="4" priority="21">
      <formula>$D$5&lt;&gt;""</formula>
    </cfRule>
  </conditionalFormatting>
  <conditionalFormatting sqref="F12">
    <cfRule type="expression" dxfId="3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1437E25-6FE2-42AE-ADA1-E1EBB720A961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BAFB9D0E-EFAE-45B3-BDAC-1D6735E75DA4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A9FAFF25-6390-40E4-AA43-7C822A3BBA3A}"/>
    <dataValidation allowBlank="1" showInputMessage="1" showErrorMessage="1" promptTitle="記入例と同じ形式で記載してください。英数半角大文字" prompt="記入例_x000a_　　　　　S50～R2_x000a_          H2～R1_x000a_" sqref="D9" xr:uid="{92CBD7B0-1FA5-4C9C-9D82-3E1F7A0D6024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D966D61E-C118-4B10-867C-649AFD2BDA6A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2 D11:F11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100" workbookViewId="0">
      <selection activeCell="H9" sqref="H9:H10"/>
    </sheetView>
  </sheetViews>
  <sheetFormatPr defaultColWidth="9" defaultRowHeight="14.15" x14ac:dyDescent="0.25"/>
  <cols>
    <col min="1" max="1" width="2.4609375" style="12" hidden="1" customWidth="1"/>
    <col min="2" max="2" width="6.84375" style="12" customWidth="1"/>
    <col min="3" max="3" width="14.23046875" style="12" customWidth="1"/>
    <col min="4" max="4" width="18.84375" style="12" customWidth="1"/>
    <col min="5" max="5" width="26.23046875" style="12" customWidth="1"/>
    <col min="6" max="6" width="23.53515625" style="12" customWidth="1"/>
    <col min="7" max="7" width="24.53515625" style="12" customWidth="1"/>
    <col min="8" max="16384" width="9" style="12"/>
  </cols>
  <sheetData>
    <row r="1" spans="1:7" ht="18" x14ac:dyDescent="0.25">
      <c r="B1" s="84" t="s">
        <v>330</v>
      </c>
    </row>
    <row r="2" spans="1:7" x14ac:dyDescent="0.25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5">
      <c r="B3" s="298" t="str">
        <f>IF(ｼｰﾄ0!C4="","",ｼｰﾄ0!C3   &amp; (ｼｰﾄ0!C4) )</f>
        <v>福島県原町</v>
      </c>
      <c r="C3" s="298"/>
      <c r="D3" s="154"/>
      <c r="E3" s="154"/>
      <c r="F3" s="154"/>
      <c r="G3" s="154"/>
    </row>
    <row r="4" spans="1:7" ht="27" customHeight="1" x14ac:dyDescent="0.25">
      <c r="B4" s="281" t="s">
        <v>331</v>
      </c>
      <c r="C4" s="282"/>
      <c r="D4" s="155"/>
      <c r="E4" s="155"/>
      <c r="F4" s="155"/>
      <c r="G4" s="155"/>
    </row>
    <row r="5" spans="1:7" ht="27" customHeight="1" x14ac:dyDescent="0.25">
      <c r="B5" s="281" t="s">
        <v>332</v>
      </c>
      <c r="C5" s="282"/>
      <c r="D5" s="156" t="s">
        <v>417</v>
      </c>
      <c r="E5" s="156" t="s">
        <v>418</v>
      </c>
      <c r="F5" s="156"/>
      <c r="G5" s="156"/>
    </row>
    <row r="6" spans="1:7" ht="27" customHeight="1" x14ac:dyDescent="0.25">
      <c r="B6" s="281" t="s">
        <v>333</v>
      </c>
      <c r="C6" s="282"/>
      <c r="D6" s="156" t="s">
        <v>419</v>
      </c>
      <c r="E6" s="156" t="s">
        <v>420</v>
      </c>
      <c r="F6" s="156"/>
      <c r="G6" s="156"/>
    </row>
    <row r="7" spans="1:7" ht="27" customHeight="1" x14ac:dyDescent="0.25">
      <c r="B7" s="281" t="s">
        <v>334</v>
      </c>
      <c r="C7" s="282"/>
      <c r="D7" s="156" t="s">
        <v>421</v>
      </c>
      <c r="E7" s="156" t="s">
        <v>422</v>
      </c>
      <c r="F7" s="156"/>
      <c r="G7" s="156"/>
    </row>
    <row r="8" spans="1:7" ht="27" customHeight="1" x14ac:dyDescent="0.25">
      <c r="B8" s="281" t="s">
        <v>311</v>
      </c>
      <c r="C8" s="282"/>
      <c r="D8" s="156" t="s">
        <v>423</v>
      </c>
      <c r="E8" s="156" t="s">
        <v>420</v>
      </c>
      <c r="F8" s="156"/>
      <c r="G8" s="156"/>
    </row>
    <row r="9" spans="1:7" ht="27" customHeight="1" x14ac:dyDescent="0.25">
      <c r="B9" s="281" t="s">
        <v>335</v>
      </c>
      <c r="C9" s="282"/>
      <c r="D9" s="156" t="s">
        <v>424</v>
      </c>
      <c r="E9" s="156" t="s">
        <v>425</v>
      </c>
      <c r="F9" s="156"/>
      <c r="G9" s="156"/>
    </row>
    <row r="10" spans="1:7" ht="27" customHeight="1" x14ac:dyDescent="0.25">
      <c r="B10" s="281" t="s">
        <v>336</v>
      </c>
      <c r="C10" s="282"/>
      <c r="D10" s="156" t="s">
        <v>426</v>
      </c>
      <c r="E10" s="156" t="s">
        <v>426</v>
      </c>
      <c r="F10" s="156"/>
      <c r="G10" s="156"/>
    </row>
    <row r="11" spans="1:7" ht="27" customHeight="1" x14ac:dyDescent="0.25">
      <c r="B11" s="289" t="s">
        <v>337</v>
      </c>
      <c r="C11" s="290"/>
      <c r="D11" s="157" t="s">
        <v>427</v>
      </c>
      <c r="E11" s="157" t="s">
        <v>428</v>
      </c>
      <c r="F11" s="157"/>
      <c r="G11" s="157"/>
    </row>
    <row r="12" spans="1:7" ht="18.75" customHeight="1" x14ac:dyDescent="0.25">
      <c r="B12" s="291" t="s">
        <v>338</v>
      </c>
      <c r="C12" s="155" t="s">
        <v>339</v>
      </c>
      <c r="D12" s="158">
        <v>7.42</v>
      </c>
      <c r="E12" s="158">
        <v>6.95</v>
      </c>
      <c r="F12" s="158"/>
      <c r="G12" s="158"/>
    </row>
    <row r="13" spans="1:7" ht="18.75" customHeight="1" x14ac:dyDescent="0.25">
      <c r="B13" s="292"/>
      <c r="C13" s="155" t="s">
        <v>320</v>
      </c>
      <c r="D13" s="158">
        <v>7.35</v>
      </c>
      <c r="E13" s="158">
        <v>6.68</v>
      </c>
      <c r="F13" s="158"/>
      <c r="G13" s="158"/>
    </row>
    <row r="14" spans="1:7" ht="18.75" customHeight="1" x14ac:dyDescent="0.25">
      <c r="B14" s="292"/>
      <c r="C14" s="155" t="s">
        <v>321</v>
      </c>
      <c r="D14" s="158">
        <v>7.37</v>
      </c>
      <c r="E14" s="158">
        <v>6.66</v>
      </c>
      <c r="F14" s="158"/>
      <c r="G14" s="158"/>
    </row>
    <row r="15" spans="1:7" ht="18.75" customHeight="1" x14ac:dyDescent="0.25">
      <c r="B15" s="292"/>
      <c r="C15" s="155" t="s">
        <v>322</v>
      </c>
      <c r="D15" s="158">
        <v>7.29</v>
      </c>
      <c r="E15" s="158">
        <v>6.59</v>
      </c>
      <c r="F15" s="158"/>
      <c r="G15" s="158"/>
    </row>
    <row r="16" spans="1:7" ht="18.75" customHeight="1" x14ac:dyDescent="0.25">
      <c r="B16" s="293" t="s">
        <v>340</v>
      </c>
      <c r="C16" s="124" t="s">
        <v>341</v>
      </c>
      <c r="D16" s="158">
        <v>7.26</v>
      </c>
      <c r="E16" s="158">
        <v>6.55</v>
      </c>
      <c r="F16" s="158"/>
      <c r="G16" s="158"/>
    </row>
    <row r="17" spans="2:7" ht="18.75" customHeight="1" x14ac:dyDescent="0.25">
      <c r="B17" s="293"/>
      <c r="C17" s="124" t="s">
        <v>324</v>
      </c>
      <c r="D17" s="158">
        <v>7.22</v>
      </c>
      <c r="E17" s="158">
        <v>6.61</v>
      </c>
      <c r="F17" s="158"/>
      <c r="G17" s="158"/>
    </row>
    <row r="18" spans="2:7" ht="18.75" customHeight="1" x14ac:dyDescent="0.25">
      <c r="B18" s="293"/>
      <c r="C18" s="124" t="s">
        <v>325</v>
      </c>
      <c r="D18" s="158">
        <v>7.12</v>
      </c>
      <c r="E18" s="158">
        <v>6.7</v>
      </c>
      <c r="F18" s="158"/>
      <c r="G18" s="158"/>
    </row>
    <row r="19" spans="2:7" ht="18.75" customHeight="1" x14ac:dyDescent="0.25">
      <c r="B19" s="293"/>
      <c r="C19" s="124" t="s">
        <v>326</v>
      </c>
      <c r="D19" s="158">
        <v>7.12</v>
      </c>
      <c r="E19" s="158">
        <v>6.64</v>
      </c>
      <c r="F19" s="158"/>
      <c r="G19" s="158"/>
    </row>
    <row r="20" spans="2:7" ht="18.75" customHeight="1" x14ac:dyDescent="0.25">
      <c r="B20" s="293"/>
      <c r="C20" s="124" t="s">
        <v>327</v>
      </c>
      <c r="D20" s="158">
        <v>7.17</v>
      </c>
      <c r="E20" s="158">
        <v>6.63</v>
      </c>
      <c r="F20" s="158"/>
      <c r="G20" s="158"/>
    </row>
    <row r="21" spans="2:7" ht="18.75" customHeight="1" x14ac:dyDescent="0.25">
      <c r="B21" s="294"/>
      <c r="C21" s="124" t="s">
        <v>328</v>
      </c>
      <c r="D21" s="158">
        <v>7.08</v>
      </c>
      <c r="E21" s="158">
        <v>6.58</v>
      </c>
      <c r="F21" s="158"/>
      <c r="G21" s="158"/>
    </row>
    <row r="22" spans="2:7" x14ac:dyDescent="0.25">
      <c r="B22" s="14"/>
      <c r="C22" s="159" t="s">
        <v>342</v>
      </c>
      <c r="D22" s="295" t="s">
        <v>343</v>
      </c>
      <c r="E22" s="296"/>
      <c r="F22" s="296"/>
      <c r="G22" s="297"/>
    </row>
    <row r="23" spans="2:7" x14ac:dyDescent="0.25">
      <c r="B23" s="14"/>
      <c r="C23" s="14"/>
      <c r="D23" s="283" t="s">
        <v>431</v>
      </c>
      <c r="E23" s="284"/>
      <c r="F23" s="284"/>
      <c r="G23" s="285"/>
    </row>
    <row r="24" spans="2:7" x14ac:dyDescent="0.25">
      <c r="B24" s="14"/>
      <c r="C24" s="14"/>
      <c r="D24" s="283"/>
      <c r="E24" s="284"/>
      <c r="F24" s="284"/>
      <c r="G24" s="285"/>
    </row>
    <row r="25" spans="2:7" x14ac:dyDescent="0.25">
      <c r="B25" s="14"/>
      <c r="C25" s="14"/>
      <c r="D25" s="286"/>
      <c r="E25" s="287"/>
      <c r="F25" s="287"/>
      <c r="G25" s="288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4" sqref="N4"/>
    </sheetView>
  </sheetViews>
  <sheetFormatPr defaultColWidth="9" defaultRowHeight="14.15" x14ac:dyDescent="0.25"/>
  <cols>
    <col min="1" max="1" width="2.53515625" style="25" hidden="1" customWidth="1"/>
    <col min="2" max="2" width="16.53515625" style="19" customWidth="1"/>
    <col min="3" max="3" width="12.69140625" style="19" customWidth="1"/>
    <col min="4" max="4" width="10.4609375" style="19" customWidth="1"/>
    <col min="5" max="8" width="8.69140625" style="19" customWidth="1"/>
    <col min="9" max="12" width="12" style="19" customWidth="1"/>
    <col min="13" max="16384" width="9" style="19"/>
  </cols>
  <sheetData>
    <row r="1" spans="1:18" s="12" customFormat="1" ht="18" x14ac:dyDescent="0.25">
      <c r="B1" s="84" t="s">
        <v>344</v>
      </c>
    </row>
    <row r="2" spans="1:18" s="12" customFormat="1" x14ac:dyDescent="0.25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5">
      <c r="A3" s="20">
        <f>IF(COUNTA(B8:L67)&lt;&gt;0,1,2)</f>
        <v>1</v>
      </c>
      <c r="B3" s="13" t="s">
        <v>345</v>
      </c>
      <c r="C3" s="22"/>
      <c r="D3" s="13"/>
      <c r="E3" s="21"/>
      <c r="F3" s="21"/>
      <c r="G3" s="21"/>
      <c r="H3" s="21"/>
    </row>
    <row r="4" spans="1:18" s="12" customFormat="1" ht="14.6" thickBot="1" x14ac:dyDescent="0.3">
      <c r="A4" s="20"/>
      <c r="B4" s="306" t="str">
        <f>IF(ｼｰﾄ0!C4="","",ｼｰﾄ0!C3   &amp; (ｼｰﾄ0!C4) )</f>
        <v>福島県原町</v>
      </c>
      <c r="C4" s="306"/>
      <c r="D4" s="13"/>
      <c r="E4" s="21"/>
      <c r="F4" s="21"/>
      <c r="G4" s="21"/>
      <c r="H4" s="21"/>
    </row>
    <row r="5" spans="1:18" ht="48.65" customHeight="1" x14ac:dyDescent="0.25">
      <c r="A5" s="23"/>
      <c r="B5" s="307" t="s">
        <v>432</v>
      </c>
      <c r="C5" s="310" t="s">
        <v>346</v>
      </c>
      <c r="D5" s="160"/>
      <c r="E5" s="313" t="s">
        <v>347</v>
      </c>
      <c r="F5" s="314"/>
      <c r="G5" s="314"/>
      <c r="H5" s="315"/>
      <c r="I5" s="322" t="s">
        <v>433</v>
      </c>
      <c r="J5" s="323"/>
      <c r="K5" s="324" t="s">
        <v>434</v>
      </c>
      <c r="L5" s="325"/>
    </row>
    <row r="6" spans="1:18" ht="37.5" customHeight="1" x14ac:dyDescent="0.25">
      <c r="A6" s="23"/>
      <c r="B6" s="308"/>
      <c r="C6" s="311"/>
      <c r="D6" s="316" t="s">
        <v>348</v>
      </c>
      <c r="E6" s="318" t="s">
        <v>34</v>
      </c>
      <c r="F6" s="320" t="s">
        <v>35</v>
      </c>
      <c r="G6" s="320" t="s">
        <v>36</v>
      </c>
      <c r="H6" s="316" t="s">
        <v>349</v>
      </c>
      <c r="I6" s="161" t="s">
        <v>350</v>
      </c>
      <c r="J6" s="162" t="s">
        <v>351</v>
      </c>
      <c r="K6" s="161" t="s">
        <v>352</v>
      </c>
      <c r="L6" s="163" t="s">
        <v>353</v>
      </c>
    </row>
    <row r="7" spans="1:18" ht="29.15" customHeight="1" thickBot="1" x14ac:dyDescent="0.3">
      <c r="A7" s="23"/>
      <c r="B7" s="309"/>
      <c r="C7" s="312"/>
      <c r="D7" s="317"/>
      <c r="E7" s="319"/>
      <c r="F7" s="321"/>
      <c r="G7" s="321"/>
      <c r="H7" s="317"/>
      <c r="I7" s="164" t="s">
        <v>354</v>
      </c>
      <c r="J7" s="165" t="s">
        <v>355</v>
      </c>
      <c r="K7" s="166" t="s">
        <v>356</v>
      </c>
      <c r="L7" s="167" t="s">
        <v>357</v>
      </c>
    </row>
    <row r="8" spans="1:18" ht="19.5" customHeight="1" thickTop="1" x14ac:dyDescent="0.25">
      <c r="A8" s="24">
        <f>IF(COUNTIF(E8:E67,"/")&gt;=1,1,"")</f>
        <v>1</v>
      </c>
      <c r="B8" s="175" t="s">
        <v>429</v>
      </c>
      <c r="C8" s="176">
        <v>25</v>
      </c>
      <c r="D8" s="176">
        <v>0</v>
      </c>
      <c r="E8" s="177" t="s">
        <v>430</v>
      </c>
      <c r="F8" s="177" t="s">
        <v>430</v>
      </c>
      <c r="G8" s="177" t="s">
        <v>430</v>
      </c>
      <c r="H8" s="177" t="s">
        <v>430</v>
      </c>
      <c r="I8" s="177"/>
      <c r="J8" s="177"/>
      <c r="K8" s="177" t="s">
        <v>362</v>
      </c>
      <c r="L8" s="177"/>
    </row>
    <row r="9" spans="1:18" ht="19.5" customHeight="1" x14ac:dyDescent="0.25">
      <c r="A9" s="24" t="str">
        <f>IF(COUNTIF(E8:E67,"-")&gt;=1,2,"")</f>
        <v/>
      </c>
      <c r="B9" s="175"/>
      <c r="C9" s="176"/>
      <c r="D9" s="176"/>
      <c r="E9" s="177"/>
      <c r="F9" s="177"/>
      <c r="G9" s="177"/>
      <c r="H9" s="177"/>
      <c r="I9" s="178"/>
      <c r="J9" s="179"/>
      <c r="K9" s="179"/>
      <c r="L9" s="179"/>
    </row>
    <row r="10" spans="1:18" ht="19.5" customHeight="1" x14ac:dyDescent="0.25">
      <c r="A10" s="24" t="str">
        <f>IF(COUNTIF(E8:E67,"#")&gt;=1,4,"")</f>
        <v/>
      </c>
      <c r="B10" s="175"/>
      <c r="C10" s="176"/>
      <c r="D10" s="176"/>
      <c r="E10" s="177"/>
      <c r="F10" s="177"/>
      <c r="G10" s="177"/>
      <c r="H10" s="177"/>
      <c r="I10" s="178"/>
      <c r="J10" s="179"/>
      <c r="K10" s="179"/>
      <c r="L10" s="179"/>
    </row>
    <row r="11" spans="1:18" ht="19.5" customHeight="1" x14ac:dyDescent="0.25">
      <c r="A11" s="23"/>
      <c r="B11" s="175"/>
      <c r="C11" s="176"/>
      <c r="D11" s="176"/>
      <c r="E11" s="177"/>
      <c r="F11" s="177"/>
      <c r="G11" s="177"/>
      <c r="H11" s="177"/>
      <c r="I11" s="178"/>
      <c r="J11" s="179"/>
      <c r="K11" s="179"/>
      <c r="L11" s="179"/>
    </row>
    <row r="12" spans="1:18" ht="19.5" customHeight="1" x14ac:dyDescent="0.25">
      <c r="A12" s="24" t="str">
        <f>IF(COUNTIF(F8:F67,"-")&gt;=1,2,"")</f>
        <v/>
      </c>
      <c r="B12" s="175"/>
      <c r="C12" s="176"/>
      <c r="D12" s="176"/>
      <c r="E12" s="177"/>
      <c r="F12" s="177"/>
      <c r="G12" s="177"/>
      <c r="H12" s="177"/>
      <c r="I12" s="178"/>
      <c r="J12" s="179"/>
      <c r="K12" s="179"/>
      <c r="L12" s="179"/>
    </row>
    <row r="13" spans="1:18" ht="19.5" customHeight="1" x14ac:dyDescent="0.25">
      <c r="A13" s="24">
        <f>IF(COUNTIF(F8:F67,"/")&gt;=1,1,"")</f>
        <v>1</v>
      </c>
      <c r="B13" s="175"/>
      <c r="C13" s="176"/>
      <c r="D13" s="176"/>
      <c r="E13" s="177"/>
      <c r="F13" s="177"/>
      <c r="G13" s="177"/>
      <c r="H13" s="177"/>
      <c r="I13" s="178"/>
      <c r="J13" s="179"/>
      <c r="K13" s="179"/>
      <c r="L13" s="179"/>
      <c r="R13" s="19" t="s">
        <v>358</v>
      </c>
    </row>
    <row r="14" spans="1:18" ht="19.5" customHeight="1" x14ac:dyDescent="0.25">
      <c r="A14" s="24" t="str">
        <f>IF(COUNTIF(F8:F67,"#")&gt;=1,4,"")</f>
        <v/>
      </c>
      <c r="B14" s="175"/>
      <c r="C14" s="176"/>
      <c r="D14" s="176"/>
      <c r="E14" s="177"/>
      <c r="F14" s="177"/>
      <c r="G14" s="177"/>
      <c r="H14" s="177"/>
      <c r="I14" s="178"/>
      <c r="J14" s="179"/>
      <c r="K14" s="179"/>
      <c r="L14" s="179"/>
    </row>
    <row r="15" spans="1:18" ht="19.5" customHeight="1" x14ac:dyDescent="0.25">
      <c r="A15" s="23"/>
      <c r="B15" s="175"/>
      <c r="C15" s="176"/>
      <c r="D15" s="176"/>
      <c r="E15" s="177"/>
      <c r="F15" s="177"/>
      <c r="G15" s="177"/>
      <c r="H15" s="177"/>
      <c r="I15" s="178"/>
      <c r="J15" s="179"/>
      <c r="K15" s="179"/>
      <c r="L15" s="179"/>
    </row>
    <row r="16" spans="1:18" ht="19.5" customHeight="1" x14ac:dyDescent="0.25">
      <c r="A16" s="24">
        <f>IF(COUNTIF(G8:G67,"/")&gt;=1,1,"")</f>
        <v>1</v>
      </c>
      <c r="B16" s="175"/>
      <c r="C16" s="176"/>
      <c r="D16" s="176"/>
      <c r="E16" s="177"/>
      <c r="F16" s="177"/>
      <c r="G16" s="177"/>
      <c r="H16" s="177"/>
      <c r="I16" s="178"/>
      <c r="J16" s="179"/>
      <c r="K16" s="179"/>
      <c r="L16" s="179"/>
    </row>
    <row r="17" spans="1:12" ht="19.5" customHeight="1" x14ac:dyDescent="0.25">
      <c r="A17" s="24" t="str">
        <f>IF(COUNTIF(G8:G67,"-")&gt;=1,2,"")</f>
        <v/>
      </c>
      <c r="B17" s="175"/>
      <c r="C17" s="176"/>
      <c r="D17" s="176"/>
      <c r="E17" s="177"/>
      <c r="F17" s="177"/>
      <c r="G17" s="177"/>
      <c r="H17" s="177"/>
      <c r="I17" s="178"/>
      <c r="J17" s="179"/>
      <c r="K17" s="179"/>
      <c r="L17" s="179"/>
    </row>
    <row r="18" spans="1:12" ht="19.5" customHeight="1" x14ac:dyDescent="0.25">
      <c r="A18" s="24" t="str">
        <f>IF(COUNTIF(G8:G67,"#")&gt;=1,4,"")</f>
        <v/>
      </c>
      <c r="B18" s="175"/>
      <c r="C18" s="176"/>
      <c r="D18" s="176"/>
      <c r="E18" s="177"/>
      <c r="F18" s="177"/>
      <c r="G18" s="177"/>
      <c r="H18" s="177"/>
      <c r="I18" s="178"/>
      <c r="J18" s="179"/>
      <c r="K18" s="179"/>
      <c r="L18" s="179"/>
    </row>
    <row r="19" spans="1:12" ht="19.5" customHeight="1" x14ac:dyDescent="0.25">
      <c r="A19" s="23"/>
      <c r="B19" s="175"/>
      <c r="C19" s="176"/>
      <c r="D19" s="176"/>
      <c r="E19" s="177"/>
      <c r="F19" s="177"/>
      <c r="G19" s="177"/>
      <c r="H19" s="177"/>
      <c r="I19" s="178"/>
      <c r="J19" s="179"/>
      <c r="K19" s="179"/>
      <c r="L19" s="179"/>
    </row>
    <row r="20" spans="1:12" ht="19.5" customHeight="1" x14ac:dyDescent="0.25">
      <c r="A20" s="24">
        <f>IF(COUNTIF(H8:H67,"/")&gt;=1,1,"")</f>
        <v>1</v>
      </c>
      <c r="B20" s="175"/>
      <c r="C20" s="176"/>
      <c r="D20" s="176"/>
      <c r="E20" s="177"/>
      <c r="F20" s="177"/>
      <c r="G20" s="177"/>
      <c r="H20" s="177"/>
      <c r="I20" s="178"/>
      <c r="J20" s="179"/>
      <c r="K20" s="179"/>
      <c r="L20" s="179"/>
    </row>
    <row r="21" spans="1:12" ht="19.5" customHeight="1" x14ac:dyDescent="0.25">
      <c r="A21" s="24" t="str">
        <f>IF(COUNTIF(H8:H67,"-")&gt;=1,2,"")</f>
        <v/>
      </c>
      <c r="B21" s="175"/>
      <c r="C21" s="176"/>
      <c r="D21" s="176"/>
      <c r="E21" s="177"/>
      <c r="F21" s="177"/>
      <c r="G21" s="177"/>
      <c r="H21" s="177"/>
      <c r="I21" s="178"/>
      <c r="J21" s="179"/>
      <c r="K21" s="179"/>
      <c r="L21" s="179"/>
    </row>
    <row r="22" spans="1:12" ht="19.5" customHeight="1" x14ac:dyDescent="0.25">
      <c r="A22" s="24" t="str">
        <f>IF(COUNTIF(H8:H67,"#")&gt;=1,4,"")</f>
        <v/>
      </c>
      <c r="B22" s="175"/>
      <c r="C22" s="176"/>
      <c r="D22" s="176"/>
      <c r="E22" s="177"/>
      <c r="F22" s="177"/>
      <c r="G22" s="177"/>
      <c r="H22" s="177"/>
      <c r="I22" s="178"/>
      <c r="J22" s="179"/>
      <c r="K22" s="179"/>
      <c r="L22" s="179"/>
    </row>
    <row r="23" spans="1:12" ht="19.5" customHeight="1" x14ac:dyDescent="0.25">
      <c r="B23" s="175"/>
      <c r="C23" s="176"/>
      <c r="D23" s="176"/>
      <c r="E23" s="177"/>
      <c r="F23" s="177"/>
      <c r="G23" s="177"/>
      <c r="H23" s="177"/>
      <c r="I23" s="178"/>
      <c r="J23" s="179"/>
      <c r="K23" s="179"/>
      <c r="L23" s="179"/>
    </row>
    <row r="24" spans="1:12" ht="19.5" customHeight="1" x14ac:dyDescent="0.25">
      <c r="B24" s="175"/>
      <c r="C24" s="176"/>
      <c r="D24" s="176"/>
      <c r="E24" s="177"/>
      <c r="F24" s="177"/>
      <c r="G24" s="177"/>
      <c r="H24" s="177"/>
      <c r="I24" s="178"/>
      <c r="J24" s="179"/>
      <c r="K24" s="179"/>
      <c r="L24" s="179"/>
    </row>
    <row r="25" spans="1:12" ht="19.5" customHeight="1" x14ac:dyDescent="0.25">
      <c r="B25" s="175"/>
      <c r="C25" s="176"/>
      <c r="D25" s="176"/>
      <c r="E25" s="177"/>
      <c r="F25" s="177"/>
      <c r="G25" s="177"/>
      <c r="H25" s="177"/>
      <c r="I25" s="178"/>
      <c r="J25" s="179"/>
      <c r="K25" s="179"/>
      <c r="L25" s="179"/>
    </row>
    <row r="26" spans="1:12" ht="19.5" customHeight="1" x14ac:dyDescent="0.25">
      <c r="B26" s="175"/>
      <c r="C26" s="176"/>
      <c r="D26" s="176"/>
      <c r="E26" s="177"/>
      <c r="F26" s="177"/>
      <c r="G26" s="177"/>
      <c r="H26" s="177"/>
      <c r="I26" s="178"/>
      <c r="J26" s="179"/>
      <c r="K26" s="179"/>
      <c r="L26" s="179"/>
    </row>
    <row r="27" spans="1:12" ht="19.5" customHeight="1" x14ac:dyDescent="0.25">
      <c r="B27" s="175"/>
      <c r="C27" s="176"/>
      <c r="D27" s="176"/>
      <c r="E27" s="177"/>
      <c r="F27" s="177"/>
      <c r="G27" s="177"/>
      <c r="H27" s="177"/>
      <c r="I27" s="178"/>
      <c r="J27" s="179"/>
      <c r="K27" s="179"/>
      <c r="L27" s="179"/>
    </row>
    <row r="28" spans="1:12" ht="19.5" customHeight="1" x14ac:dyDescent="0.25">
      <c r="B28" s="175"/>
      <c r="C28" s="176"/>
      <c r="D28" s="176"/>
      <c r="E28" s="177"/>
      <c r="F28" s="177"/>
      <c r="G28" s="177"/>
      <c r="H28" s="177"/>
      <c r="I28" s="178"/>
      <c r="J28" s="179"/>
      <c r="K28" s="179"/>
      <c r="L28" s="179"/>
    </row>
    <row r="29" spans="1:12" ht="19.5" customHeight="1" x14ac:dyDescent="0.25">
      <c r="B29" s="175"/>
      <c r="C29" s="176"/>
      <c r="D29" s="176"/>
      <c r="E29" s="177"/>
      <c r="F29" s="177"/>
      <c r="G29" s="177"/>
      <c r="H29" s="177"/>
      <c r="I29" s="178"/>
      <c r="J29" s="179"/>
      <c r="K29" s="179"/>
      <c r="L29" s="179"/>
    </row>
    <row r="30" spans="1:12" ht="19.5" customHeight="1" x14ac:dyDescent="0.25">
      <c r="B30" s="175"/>
      <c r="C30" s="176"/>
      <c r="D30" s="176"/>
      <c r="E30" s="177"/>
      <c r="F30" s="177"/>
      <c r="G30" s="177"/>
      <c r="H30" s="177"/>
      <c r="I30" s="178"/>
      <c r="J30" s="179"/>
      <c r="K30" s="179"/>
      <c r="L30" s="179"/>
    </row>
    <row r="31" spans="1:12" ht="19.5" customHeight="1" x14ac:dyDescent="0.25">
      <c r="B31" s="175"/>
      <c r="C31" s="176"/>
      <c r="D31" s="176"/>
      <c r="E31" s="177"/>
      <c r="F31" s="177"/>
      <c r="G31" s="177"/>
      <c r="H31" s="177"/>
      <c r="I31" s="178"/>
      <c r="J31" s="179"/>
      <c r="K31" s="179"/>
      <c r="L31" s="179"/>
    </row>
    <row r="32" spans="1:12" ht="19.5" customHeight="1" x14ac:dyDescent="0.25">
      <c r="B32" s="175"/>
      <c r="C32" s="176"/>
      <c r="D32" s="176"/>
      <c r="E32" s="177"/>
      <c r="F32" s="177"/>
      <c r="G32" s="177"/>
      <c r="H32" s="177"/>
      <c r="I32" s="178"/>
      <c r="J32" s="179"/>
      <c r="K32" s="179"/>
      <c r="L32" s="179"/>
    </row>
    <row r="33" spans="2:12" ht="19.5" customHeight="1" x14ac:dyDescent="0.25">
      <c r="B33" s="175"/>
      <c r="C33" s="176"/>
      <c r="D33" s="176"/>
      <c r="E33" s="177"/>
      <c r="F33" s="177"/>
      <c r="G33" s="177"/>
      <c r="H33" s="177"/>
      <c r="I33" s="178"/>
      <c r="J33" s="179"/>
      <c r="K33" s="179"/>
      <c r="L33" s="179"/>
    </row>
    <row r="34" spans="2:12" ht="19.5" customHeight="1" x14ac:dyDescent="0.25">
      <c r="B34" s="175"/>
      <c r="C34" s="176"/>
      <c r="D34" s="176"/>
      <c r="E34" s="177"/>
      <c r="F34" s="177"/>
      <c r="G34" s="177"/>
      <c r="H34" s="177"/>
      <c r="I34" s="178"/>
      <c r="J34" s="179"/>
      <c r="K34" s="179"/>
      <c r="L34" s="179"/>
    </row>
    <row r="35" spans="2:12" ht="19.5" customHeight="1" x14ac:dyDescent="0.25">
      <c r="B35" s="175"/>
      <c r="C35" s="176"/>
      <c r="D35" s="176"/>
      <c r="E35" s="177"/>
      <c r="F35" s="177"/>
      <c r="G35" s="177"/>
      <c r="H35" s="177"/>
      <c r="I35" s="178"/>
      <c r="J35" s="179"/>
      <c r="K35" s="179"/>
      <c r="L35" s="179"/>
    </row>
    <row r="36" spans="2:12" ht="19.5" customHeight="1" x14ac:dyDescent="0.25">
      <c r="B36" s="175"/>
      <c r="C36" s="176"/>
      <c r="D36" s="176"/>
      <c r="E36" s="177"/>
      <c r="F36" s="177"/>
      <c r="G36" s="177"/>
      <c r="H36" s="177"/>
      <c r="I36" s="178"/>
      <c r="J36" s="179"/>
      <c r="K36" s="179"/>
      <c r="L36" s="179"/>
    </row>
    <row r="37" spans="2:12" ht="19.5" customHeight="1" x14ac:dyDescent="0.25">
      <c r="B37" s="175"/>
      <c r="C37" s="176"/>
      <c r="D37" s="176"/>
      <c r="E37" s="177"/>
      <c r="F37" s="177"/>
      <c r="G37" s="177"/>
      <c r="H37" s="177"/>
      <c r="I37" s="178"/>
      <c r="J37" s="179"/>
      <c r="K37" s="179"/>
      <c r="L37" s="179"/>
    </row>
    <row r="38" spans="2:12" ht="19.5" customHeight="1" x14ac:dyDescent="0.25">
      <c r="B38" s="175"/>
      <c r="C38" s="176"/>
      <c r="D38" s="176"/>
      <c r="E38" s="177"/>
      <c r="F38" s="177"/>
      <c r="G38" s="177"/>
      <c r="H38" s="177"/>
      <c r="I38" s="178"/>
      <c r="J38" s="179"/>
      <c r="K38" s="179"/>
      <c r="L38" s="179"/>
    </row>
    <row r="39" spans="2:12" ht="19.5" customHeight="1" x14ac:dyDescent="0.25">
      <c r="B39" s="175"/>
      <c r="C39" s="176"/>
      <c r="D39" s="176"/>
      <c r="E39" s="177"/>
      <c r="F39" s="177"/>
      <c r="G39" s="177"/>
      <c r="H39" s="177"/>
      <c r="I39" s="178"/>
      <c r="J39" s="179"/>
      <c r="K39" s="179"/>
      <c r="L39" s="179"/>
    </row>
    <row r="40" spans="2:12" ht="19.5" customHeight="1" x14ac:dyDescent="0.25">
      <c r="B40" s="175"/>
      <c r="C40" s="176"/>
      <c r="D40" s="176"/>
      <c r="E40" s="177"/>
      <c r="F40" s="177"/>
      <c r="G40" s="177"/>
      <c r="H40" s="177"/>
      <c r="I40" s="178"/>
      <c r="J40" s="179"/>
      <c r="K40" s="179"/>
      <c r="L40" s="179"/>
    </row>
    <row r="41" spans="2:12" ht="19.5" customHeight="1" x14ac:dyDescent="0.25">
      <c r="B41" s="175"/>
      <c r="C41" s="176"/>
      <c r="D41" s="176"/>
      <c r="E41" s="177"/>
      <c r="F41" s="177"/>
      <c r="G41" s="177"/>
      <c r="H41" s="177"/>
      <c r="I41" s="178"/>
      <c r="J41" s="179"/>
      <c r="K41" s="179"/>
      <c r="L41" s="179"/>
    </row>
    <row r="42" spans="2:12" ht="19.5" customHeight="1" x14ac:dyDescent="0.25">
      <c r="B42" s="175"/>
      <c r="C42" s="176"/>
      <c r="D42" s="176"/>
      <c r="E42" s="177"/>
      <c r="F42" s="177"/>
      <c r="G42" s="177"/>
      <c r="H42" s="177"/>
      <c r="I42" s="178"/>
      <c r="J42" s="179"/>
      <c r="K42" s="179"/>
      <c r="L42" s="179"/>
    </row>
    <row r="43" spans="2:12" ht="19.5" customHeight="1" x14ac:dyDescent="0.25">
      <c r="B43" s="175"/>
      <c r="C43" s="176"/>
      <c r="D43" s="176"/>
      <c r="E43" s="177"/>
      <c r="F43" s="177"/>
      <c r="G43" s="177"/>
      <c r="H43" s="177"/>
      <c r="I43" s="178"/>
      <c r="J43" s="179"/>
      <c r="K43" s="179"/>
      <c r="L43" s="179"/>
    </row>
    <row r="44" spans="2:12" ht="19.5" customHeight="1" x14ac:dyDescent="0.25">
      <c r="B44" s="175"/>
      <c r="C44" s="176"/>
      <c r="D44" s="176"/>
      <c r="E44" s="177"/>
      <c r="F44" s="177"/>
      <c r="G44" s="177"/>
      <c r="H44" s="177"/>
      <c r="I44" s="178"/>
      <c r="J44" s="179"/>
      <c r="K44" s="179"/>
      <c r="L44" s="179"/>
    </row>
    <row r="45" spans="2:12" ht="19.5" customHeight="1" x14ac:dyDescent="0.25">
      <c r="B45" s="175"/>
      <c r="C45" s="176"/>
      <c r="D45" s="176"/>
      <c r="E45" s="177"/>
      <c r="F45" s="177"/>
      <c r="G45" s="177"/>
      <c r="H45" s="177"/>
      <c r="I45" s="178"/>
      <c r="J45" s="179"/>
      <c r="K45" s="179"/>
      <c r="L45" s="179"/>
    </row>
    <row r="46" spans="2:12" ht="19.5" customHeight="1" x14ac:dyDescent="0.25">
      <c r="B46" s="175"/>
      <c r="C46" s="176"/>
      <c r="D46" s="176"/>
      <c r="E46" s="177"/>
      <c r="F46" s="177"/>
      <c r="G46" s="177"/>
      <c r="H46" s="177"/>
      <c r="I46" s="178"/>
      <c r="J46" s="179"/>
      <c r="K46" s="179"/>
      <c r="L46" s="179"/>
    </row>
    <row r="47" spans="2:12" ht="19.5" customHeight="1" x14ac:dyDescent="0.25">
      <c r="B47" s="175"/>
      <c r="C47" s="176"/>
      <c r="D47" s="176"/>
      <c r="E47" s="177"/>
      <c r="F47" s="177"/>
      <c r="G47" s="177"/>
      <c r="H47" s="177"/>
      <c r="I47" s="178"/>
      <c r="J47" s="179"/>
      <c r="K47" s="179"/>
      <c r="L47" s="179"/>
    </row>
    <row r="48" spans="2:12" ht="19.5" customHeight="1" x14ac:dyDescent="0.25">
      <c r="B48" s="175"/>
      <c r="C48" s="176"/>
      <c r="D48" s="176"/>
      <c r="E48" s="177"/>
      <c r="F48" s="177"/>
      <c r="G48" s="177"/>
      <c r="H48" s="177"/>
      <c r="I48" s="178"/>
      <c r="J48" s="179"/>
      <c r="K48" s="179"/>
      <c r="L48" s="179"/>
    </row>
    <row r="49" spans="2:12" ht="19.5" customHeight="1" x14ac:dyDescent="0.25">
      <c r="B49" s="175"/>
      <c r="C49" s="176"/>
      <c r="D49" s="176"/>
      <c r="E49" s="177"/>
      <c r="F49" s="177"/>
      <c r="G49" s="177"/>
      <c r="H49" s="177"/>
      <c r="I49" s="178"/>
      <c r="J49" s="179"/>
      <c r="K49" s="179"/>
      <c r="L49" s="179"/>
    </row>
    <row r="50" spans="2:12" ht="19.5" customHeight="1" x14ac:dyDescent="0.25">
      <c r="B50" s="175"/>
      <c r="C50" s="176"/>
      <c r="D50" s="176"/>
      <c r="E50" s="177"/>
      <c r="F50" s="177"/>
      <c r="G50" s="177"/>
      <c r="H50" s="177"/>
      <c r="I50" s="178"/>
      <c r="J50" s="179"/>
      <c r="K50" s="179"/>
      <c r="L50" s="179"/>
    </row>
    <row r="51" spans="2:12" ht="19.5" customHeight="1" x14ac:dyDescent="0.25">
      <c r="B51" s="175"/>
      <c r="C51" s="176"/>
      <c r="D51" s="176"/>
      <c r="E51" s="177"/>
      <c r="F51" s="177"/>
      <c r="G51" s="177"/>
      <c r="H51" s="177"/>
      <c r="I51" s="178"/>
      <c r="J51" s="179"/>
      <c r="K51" s="179"/>
      <c r="L51" s="179"/>
    </row>
    <row r="52" spans="2:12" ht="19.5" customHeight="1" x14ac:dyDescent="0.25">
      <c r="B52" s="175"/>
      <c r="C52" s="176"/>
      <c r="D52" s="176"/>
      <c r="E52" s="177"/>
      <c r="F52" s="177"/>
      <c r="G52" s="177"/>
      <c r="H52" s="177"/>
      <c r="I52" s="178"/>
      <c r="J52" s="179"/>
      <c r="K52" s="179"/>
      <c r="L52" s="179"/>
    </row>
    <row r="53" spans="2:12" ht="19.5" customHeight="1" x14ac:dyDescent="0.25">
      <c r="B53" s="175"/>
      <c r="C53" s="176"/>
      <c r="D53" s="176"/>
      <c r="E53" s="177"/>
      <c r="F53" s="177"/>
      <c r="G53" s="177"/>
      <c r="H53" s="177"/>
      <c r="I53" s="178"/>
      <c r="J53" s="179"/>
      <c r="K53" s="179"/>
      <c r="L53" s="179"/>
    </row>
    <row r="54" spans="2:12" ht="19.5" customHeight="1" x14ac:dyDescent="0.25">
      <c r="B54" s="175"/>
      <c r="C54" s="176"/>
      <c r="D54" s="176"/>
      <c r="E54" s="177"/>
      <c r="F54" s="177"/>
      <c r="G54" s="177"/>
      <c r="H54" s="177"/>
      <c r="I54" s="178"/>
      <c r="J54" s="179"/>
      <c r="K54" s="179"/>
      <c r="L54" s="179"/>
    </row>
    <row r="55" spans="2:12" ht="19.5" customHeight="1" x14ac:dyDescent="0.25">
      <c r="B55" s="175"/>
      <c r="C55" s="176"/>
      <c r="D55" s="176"/>
      <c r="E55" s="177"/>
      <c r="F55" s="177"/>
      <c r="G55" s="177"/>
      <c r="H55" s="177"/>
      <c r="I55" s="178"/>
      <c r="J55" s="179"/>
      <c r="K55" s="179"/>
      <c r="L55" s="179"/>
    </row>
    <row r="56" spans="2:12" ht="19.5" customHeight="1" x14ac:dyDescent="0.25">
      <c r="B56" s="175"/>
      <c r="C56" s="176"/>
      <c r="D56" s="176"/>
      <c r="E56" s="177"/>
      <c r="F56" s="177"/>
      <c r="G56" s="177"/>
      <c r="H56" s="177"/>
      <c r="I56" s="178"/>
      <c r="J56" s="179"/>
      <c r="K56" s="179"/>
      <c r="L56" s="179"/>
    </row>
    <row r="57" spans="2:12" ht="19.5" customHeight="1" x14ac:dyDescent="0.25">
      <c r="B57" s="175"/>
      <c r="C57" s="176"/>
      <c r="D57" s="176"/>
      <c r="E57" s="177"/>
      <c r="F57" s="177"/>
      <c r="G57" s="177"/>
      <c r="H57" s="177"/>
      <c r="I57" s="178"/>
      <c r="J57" s="179"/>
      <c r="K57" s="179"/>
      <c r="L57" s="179"/>
    </row>
    <row r="58" spans="2:12" ht="19.5" customHeight="1" x14ac:dyDescent="0.25">
      <c r="B58" s="175"/>
      <c r="C58" s="176"/>
      <c r="D58" s="176"/>
      <c r="E58" s="177"/>
      <c r="F58" s="177"/>
      <c r="G58" s="177"/>
      <c r="H58" s="177"/>
      <c r="I58" s="178"/>
      <c r="J58" s="179"/>
      <c r="K58" s="179"/>
      <c r="L58" s="179"/>
    </row>
    <row r="59" spans="2:12" ht="19.5" customHeight="1" x14ac:dyDescent="0.25">
      <c r="B59" s="175"/>
      <c r="C59" s="176"/>
      <c r="D59" s="176"/>
      <c r="E59" s="177"/>
      <c r="F59" s="177"/>
      <c r="G59" s="177"/>
      <c r="H59" s="177"/>
      <c r="I59" s="178"/>
      <c r="J59" s="179"/>
      <c r="K59" s="179"/>
      <c r="L59" s="179"/>
    </row>
    <row r="60" spans="2:12" ht="19.5" customHeight="1" x14ac:dyDescent="0.25">
      <c r="B60" s="175"/>
      <c r="C60" s="176"/>
      <c r="D60" s="176"/>
      <c r="E60" s="177"/>
      <c r="F60" s="177"/>
      <c r="G60" s="177"/>
      <c r="H60" s="177"/>
      <c r="I60" s="178"/>
      <c r="J60" s="179"/>
      <c r="K60" s="179"/>
      <c r="L60" s="179"/>
    </row>
    <row r="61" spans="2:12" ht="19.5" customHeight="1" x14ac:dyDescent="0.25">
      <c r="B61" s="175"/>
      <c r="C61" s="176"/>
      <c r="D61" s="176"/>
      <c r="E61" s="177"/>
      <c r="F61" s="177"/>
      <c r="G61" s="177"/>
      <c r="H61" s="177"/>
      <c r="I61" s="178"/>
      <c r="J61" s="179"/>
      <c r="K61" s="179"/>
      <c r="L61" s="179"/>
    </row>
    <row r="62" spans="2:12" ht="19.5" customHeight="1" x14ac:dyDescent="0.25">
      <c r="B62" s="175"/>
      <c r="C62" s="176"/>
      <c r="D62" s="176"/>
      <c r="E62" s="177"/>
      <c r="F62" s="177"/>
      <c r="G62" s="177"/>
      <c r="H62" s="177"/>
      <c r="I62" s="178"/>
      <c r="J62" s="179"/>
      <c r="K62" s="179"/>
      <c r="L62" s="179"/>
    </row>
    <row r="63" spans="2:12" ht="19.5" customHeight="1" x14ac:dyDescent="0.25">
      <c r="B63" s="175"/>
      <c r="C63" s="176"/>
      <c r="D63" s="176"/>
      <c r="E63" s="177"/>
      <c r="F63" s="177"/>
      <c r="G63" s="177"/>
      <c r="H63" s="177"/>
      <c r="I63" s="178"/>
      <c r="J63" s="179"/>
      <c r="K63" s="179"/>
      <c r="L63" s="179"/>
    </row>
    <row r="64" spans="2:12" ht="19.5" customHeight="1" x14ac:dyDescent="0.25">
      <c r="B64" s="175"/>
      <c r="C64" s="176"/>
      <c r="D64" s="176"/>
      <c r="E64" s="177"/>
      <c r="F64" s="177"/>
      <c r="G64" s="177"/>
      <c r="H64" s="177"/>
      <c r="I64" s="178"/>
      <c r="J64" s="179"/>
      <c r="K64" s="179"/>
      <c r="L64" s="179"/>
    </row>
    <row r="65" spans="2:13" ht="19.5" customHeight="1" x14ac:dyDescent="0.25">
      <c r="B65" s="175"/>
      <c r="C65" s="176"/>
      <c r="D65" s="176"/>
      <c r="E65" s="177"/>
      <c r="F65" s="177"/>
      <c r="G65" s="177"/>
      <c r="H65" s="177"/>
      <c r="I65" s="178"/>
      <c r="J65" s="179"/>
      <c r="K65" s="179"/>
      <c r="L65" s="179"/>
    </row>
    <row r="66" spans="2:13" ht="19.5" customHeight="1" x14ac:dyDescent="0.25">
      <c r="B66" s="175"/>
      <c r="C66" s="176"/>
      <c r="D66" s="176"/>
      <c r="E66" s="177"/>
      <c r="F66" s="177"/>
      <c r="G66" s="177"/>
      <c r="H66" s="177"/>
      <c r="I66" s="178"/>
      <c r="J66" s="179"/>
      <c r="K66" s="179"/>
      <c r="L66" s="179"/>
    </row>
    <row r="67" spans="2:13" ht="19.5" customHeight="1" x14ac:dyDescent="0.25">
      <c r="B67" s="175"/>
      <c r="C67" s="176"/>
      <c r="D67" s="176"/>
      <c r="E67" s="177"/>
      <c r="F67" s="177"/>
      <c r="G67" s="177"/>
      <c r="H67" s="177"/>
      <c r="I67" s="178"/>
      <c r="J67" s="179"/>
      <c r="K67" s="179"/>
      <c r="L67" s="179"/>
    </row>
    <row r="68" spans="2:13" ht="37.5" customHeight="1" x14ac:dyDescent="0.25">
      <c r="B68" s="180"/>
      <c r="C68" s="168">
        <f>IF(COUNTA(C8:C67)&lt;&gt;0,SUM(C8:C67),"")</f>
        <v>25</v>
      </c>
      <c r="D68" s="168">
        <f>IF(COUNTA(D8:D67)&lt;&gt;0,SUM(D8:D67),"")</f>
        <v>0</v>
      </c>
      <c r="E68" s="168" t="str">
        <f>IF(COUNT(E8:E67)&gt;=1,SUM(E8:E67),IF(SUM(A8:A10)=1,"/",IF(SUM(A8:A10)=2,"-",IF(SUM(A8:A10)=4,"#",IF(SUM(A8:A10)=3,"/ -",IF(SUM(A8:A10)=5,"/ #",IF(SUM(A8:A10)=6,"- #",IF(SUM(A8:A10)=7,"/ - #",""))))))))</f>
        <v>/</v>
      </c>
      <c r="F68" s="168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8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8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99" t="str">
        <f>IF($I$80=0,"",VLOOKUP($I$80,$K$80:$L$94,2,FALSE))</f>
        <v>□</v>
      </c>
      <c r="J68" s="299"/>
      <c r="K68" s="299"/>
      <c r="L68" s="299"/>
    </row>
    <row r="69" spans="2:13" x14ac:dyDescent="0.25">
      <c r="B69" s="169"/>
      <c r="C69" s="170" t="s">
        <v>342</v>
      </c>
      <c r="D69" s="171"/>
      <c r="E69" s="171"/>
      <c r="F69" s="171"/>
      <c r="G69" s="171"/>
      <c r="H69" s="172"/>
    </row>
    <row r="70" spans="2:13" x14ac:dyDescent="0.25">
      <c r="B70" s="173"/>
      <c r="C70" s="300"/>
      <c r="D70" s="301"/>
      <c r="E70" s="301"/>
      <c r="F70" s="301"/>
      <c r="G70" s="301"/>
      <c r="H70" s="302"/>
    </row>
    <row r="71" spans="2:13" x14ac:dyDescent="0.25">
      <c r="B71" s="174"/>
      <c r="C71" s="300" t="s">
        <v>359</v>
      </c>
      <c r="D71" s="301"/>
      <c r="E71" s="301"/>
      <c r="F71" s="301"/>
      <c r="G71" s="301"/>
      <c r="H71" s="302"/>
    </row>
    <row r="72" spans="2:13" x14ac:dyDescent="0.25">
      <c r="B72" s="174"/>
      <c r="C72" s="303"/>
      <c r="D72" s="304"/>
      <c r="E72" s="304"/>
      <c r="F72" s="304"/>
      <c r="G72" s="304"/>
      <c r="H72" s="305"/>
    </row>
    <row r="78" spans="2:13" hidden="1" x14ac:dyDescent="0.25"/>
    <row r="79" spans="2:13" hidden="1" x14ac:dyDescent="0.25">
      <c r="E79" s="126" t="s">
        <v>360</v>
      </c>
      <c r="F79" s="126" t="s">
        <v>361</v>
      </c>
      <c r="G79" s="126" t="s">
        <v>362</v>
      </c>
      <c r="H79" s="127" t="s">
        <v>363</v>
      </c>
      <c r="I79" s="26"/>
      <c r="J79" s="26"/>
      <c r="K79" s="26"/>
      <c r="L79" s="26"/>
      <c r="M79" s="26"/>
    </row>
    <row r="80" spans="2:13" hidden="1" x14ac:dyDescent="0.25">
      <c r="E80" s="128">
        <f>IF(COUNTA($I$8:$I$67)=0,0,1)</f>
        <v>0</v>
      </c>
      <c r="F80" s="128">
        <f>IF(COUNTA($J$8:$J$67)=0,0,2)</f>
        <v>0</v>
      </c>
      <c r="G80" s="128">
        <f>IF(COUNTA($K$8:$K$67)=0,0,4)</f>
        <v>4</v>
      </c>
      <c r="H80" s="128">
        <f>IF(COUNTA($L$8:$L$67)=0,0,8)</f>
        <v>0</v>
      </c>
      <c r="I80" s="128">
        <f>SUM($E$80:$H$80)</f>
        <v>4</v>
      </c>
      <c r="J80" s="26"/>
      <c r="K80" s="128">
        <v>1</v>
      </c>
      <c r="L80" s="326" t="s">
        <v>354</v>
      </c>
      <c r="M80" s="326"/>
    </row>
    <row r="81" spans="5:13" hidden="1" x14ac:dyDescent="0.25">
      <c r="E81" s="128"/>
      <c r="F81" s="128"/>
      <c r="G81" s="128"/>
      <c r="H81" s="128"/>
      <c r="I81" s="128"/>
      <c r="J81" s="26"/>
      <c r="K81" s="128">
        <v>2</v>
      </c>
      <c r="L81" s="326" t="s">
        <v>355</v>
      </c>
      <c r="M81" s="326"/>
    </row>
    <row r="82" spans="5:13" hidden="1" x14ac:dyDescent="0.25">
      <c r="E82" s="128"/>
      <c r="F82" s="128"/>
      <c r="G82" s="128"/>
      <c r="H82" s="128"/>
      <c r="I82" s="128"/>
      <c r="J82" s="26"/>
      <c r="K82" s="128">
        <v>3</v>
      </c>
      <c r="L82" s="326" t="s">
        <v>364</v>
      </c>
      <c r="M82" s="326"/>
    </row>
    <row r="83" spans="5:13" hidden="1" x14ac:dyDescent="0.25">
      <c r="E83" s="128"/>
      <c r="F83" s="128"/>
      <c r="G83" s="128"/>
      <c r="H83" s="128"/>
      <c r="I83" s="128"/>
      <c r="J83" s="26"/>
      <c r="K83" s="128">
        <v>4</v>
      </c>
      <c r="L83" s="326" t="s">
        <v>356</v>
      </c>
      <c r="M83" s="326"/>
    </row>
    <row r="84" spans="5:13" hidden="1" x14ac:dyDescent="0.25">
      <c r="E84" s="128"/>
      <c r="F84" s="128"/>
      <c r="G84" s="128"/>
      <c r="H84" s="128"/>
      <c r="I84" s="128"/>
      <c r="J84" s="26"/>
      <c r="K84" s="128">
        <v>5</v>
      </c>
      <c r="L84" s="326" t="s">
        <v>365</v>
      </c>
      <c r="M84" s="326"/>
    </row>
    <row r="85" spans="5:13" hidden="1" x14ac:dyDescent="0.25">
      <c r="E85" s="128"/>
      <c r="F85" s="128"/>
      <c r="G85" s="128"/>
      <c r="H85" s="128"/>
      <c r="I85" s="128"/>
      <c r="J85" s="26"/>
      <c r="K85" s="128">
        <v>6</v>
      </c>
      <c r="L85" s="326" t="s">
        <v>366</v>
      </c>
      <c r="M85" s="326"/>
    </row>
    <row r="86" spans="5:13" hidden="1" x14ac:dyDescent="0.25">
      <c r="E86" s="128"/>
      <c r="F86" s="128"/>
      <c r="G86" s="128"/>
      <c r="H86" s="128"/>
      <c r="I86" s="128"/>
      <c r="J86" s="26"/>
      <c r="K86" s="128">
        <v>7</v>
      </c>
      <c r="L86" s="326" t="s">
        <v>367</v>
      </c>
      <c r="M86" s="326"/>
    </row>
    <row r="87" spans="5:13" hidden="1" x14ac:dyDescent="0.25">
      <c r="E87" s="128"/>
      <c r="F87" s="128"/>
      <c r="G87" s="128"/>
      <c r="H87" s="128"/>
      <c r="I87" s="128"/>
      <c r="J87" s="26"/>
      <c r="K87" s="128">
        <v>8</v>
      </c>
      <c r="L87" s="326" t="s">
        <v>357</v>
      </c>
      <c r="M87" s="326"/>
    </row>
    <row r="88" spans="5:13" hidden="1" x14ac:dyDescent="0.25">
      <c r="E88" s="128"/>
      <c r="F88" s="128"/>
      <c r="G88" s="128"/>
      <c r="H88" s="128"/>
      <c r="I88" s="128"/>
      <c r="J88" s="26"/>
      <c r="K88" s="128">
        <v>9</v>
      </c>
      <c r="L88" s="326" t="s">
        <v>368</v>
      </c>
      <c r="M88" s="326"/>
    </row>
    <row r="89" spans="5:13" hidden="1" x14ac:dyDescent="0.25">
      <c r="E89" s="128"/>
      <c r="F89" s="128"/>
      <c r="G89" s="128"/>
      <c r="H89" s="128"/>
      <c r="I89" s="128"/>
      <c r="J89" s="26"/>
      <c r="K89" s="128">
        <v>10</v>
      </c>
      <c r="L89" s="326" t="s">
        <v>369</v>
      </c>
      <c r="M89" s="326"/>
    </row>
    <row r="90" spans="5:13" hidden="1" x14ac:dyDescent="0.25">
      <c r="E90" s="128"/>
      <c r="F90" s="128"/>
      <c r="G90" s="128"/>
      <c r="H90" s="128"/>
      <c r="I90" s="128"/>
      <c r="J90" s="26"/>
      <c r="K90" s="128">
        <v>11</v>
      </c>
      <c r="L90" s="326" t="s">
        <v>370</v>
      </c>
      <c r="M90" s="326"/>
    </row>
    <row r="91" spans="5:13" hidden="1" x14ac:dyDescent="0.25">
      <c r="E91" s="128"/>
      <c r="F91" s="128"/>
      <c r="G91" s="128"/>
      <c r="H91" s="128"/>
      <c r="I91" s="128"/>
      <c r="J91" s="26"/>
      <c r="K91" s="128">
        <v>12</v>
      </c>
      <c r="L91" s="326" t="s">
        <v>371</v>
      </c>
      <c r="M91" s="326"/>
    </row>
    <row r="92" spans="5:13" hidden="1" x14ac:dyDescent="0.25">
      <c r="E92" s="128"/>
      <c r="F92" s="128"/>
      <c r="G92" s="128"/>
      <c r="H92" s="128"/>
      <c r="I92" s="128"/>
      <c r="J92" s="26"/>
      <c r="K92" s="128">
        <v>13</v>
      </c>
      <c r="L92" s="326" t="s">
        <v>372</v>
      </c>
      <c r="M92" s="326"/>
    </row>
    <row r="93" spans="5:13" hidden="1" x14ac:dyDescent="0.25">
      <c r="E93" s="128"/>
      <c r="F93" s="128"/>
      <c r="G93" s="128"/>
      <c r="H93" s="128"/>
      <c r="I93" s="128"/>
      <c r="J93" s="26"/>
      <c r="K93" s="128">
        <v>14</v>
      </c>
      <c r="L93" s="326" t="s">
        <v>373</v>
      </c>
      <c r="M93" s="326"/>
    </row>
    <row r="94" spans="5:13" hidden="1" x14ac:dyDescent="0.25">
      <c r="E94" s="128"/>
      <c r="F94" s="128"/>
      <c r="G94" s="128"/>
      <c r="H94" s="128"/>
      <c r="I94" s="128"/>
      <c r="J94" s="26"/>
      <c r="K94" s="128">
        <v>15</v>
      </c>
      <c r="L94" s="326" t="s">
        <v>374</v>
      </c>
      <c r="M94" s="326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8">
    <cfRule type="expression" dxfId="2" priority="2">
      <formula>($B8:$B121)&lt;&gt;""</formula>
    </cfRule>
  </conditionalFormatting>
  <conditionalFormatting sqref="E9:L67">
    <cfRule type="expression" dxfId="1" priority="4">
      <formula>($B9:$B68)&lt;&gt;""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5" sqref="O5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83" t="s">
        <v>375</v>
      </c>
    </row>
    <row r="2" spans="1:15" ht="21" customHeight="1" x14ac:dyDescent="0.25">
      <c r="A2" s="102">
        <v>2</v>
      </c>
    </row>
    <row r="3" spans="1:15" ht="24.65" customHeight="1" x14ac:dyDescent="0.25">
      <c r="A3" s="102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327" t="s">
        <v>4</v>
      </c>
      <c r="C4" s="336" t="s">
        <v>376</v>
      </c>
      <c r="D4" s="337"/>
      <c r="E4" s="337"/>
      <c r="F4" s="337"/>
      <c r="G4" s="337"/>
      <c r="H4" s="337"/>
      <c r="I4" s="337"/>
      <c r="J4" s="337"/>
      <c r="K4" s="337"/>
      <c r="L4" s="338"/>
      <c r="M4" s="327" t="s">
        <v>377</v>
      </c>
    </row>
    <row r="5" spans="1:15" s="7" customFormat="1" ht="18" customHeight="1" x14ac:dyDescent="0.25">
      <c r="B5" s="328"/>
      <c r="C5" s="329" t="s">
        <v>378</v>
      </c>
      <c r="D5" s="330"/>
      <c r="E5" s="330"/>
      <c r="F5" s="330"/>
      <c r="G5" s="330"/>
      <c r="H5" s="330"/>
      <c r="I5" s="330"/>
      <c r="J5" s="329" t="s">
        <v>21</v>
      </c>
      <c r="K5" s="330"/>
      <c r="L5" s="331" t="s">
        <v>379</v>
      </c>
      <c r="M5" s="328"/>
    </row>
    <row r="6" spans="1:15" s="7" customFormat="1" ht="18" customHeight="1" x14ac:dyDescent="0.25">
      <c r="B6" s="328"/>
      <c r="C6" s="331" t="s">
        <v>24</v>
      </c>
      <c r="D6" s="333"/>
      <c r="E6" s="331" t="s">
        <v>380</v>
      </c>
      <c r="F6" s="333"/>
      <c r="G6" s="333"/>
      <c r="H6" s="333"/>
      <c r="I6" s="333"/>
      <c r="J6" s="334" t="s">
        <v>381</v>
      </c>
      <c r="K6" s="331" t="s">
        <v>382</v>
      </c>
      <c r="L6" s="332"/>
      <c r="M6" s="328"/>
    </row>
    <row r="7" spans="1:15" s="7" customFormat="1" ht="45" customHeight="1" x14ac:dyDescent="0.25">
      <c r="B7" s="328"/>
      <c r="C7" s="8" t="s">
        <v>383</v>
      </c>
      <c r="D7" s="8" t="s">
        <v>45</v>
      </c>
      <c r="E7" s="8" t="s">
        <v>384</v>
      </c>
      <c r="F7" s="8" t="s">
        <v>47</v>
      </c>
      <c r="G7" s="8" t="s">
        <v>48</v>
      </c>
      <c r="H7" s="8" t="s">
        <v>49</v>
      </c>
      <c r="I7" s="8" t="s">
        <v>50</v>
      </c>
      <c r="J7" s="335"/>
      <c r="K7" s="332"/>
      <c r="L7" s="332"/>
      <c r="M7" s="328"/>
    </row>
    <row r="8" spans="1:15" s="7" customFormat="1" ht="52.5" customHeight="1" x14ac:dyDescent="0.25">
      <c r="B8" s="181" t="str">
        <f>IF(ｼｰﾄ0!C4="","",ｼｰﾄ0!C3&amp;ｼｰﾄ0!C4)</f>
        <v>福島県原町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3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385</v>
      </c>
      <c r="C10" s="6" t="s">
        <v>386</v>
      </c>
    </row>
    <row r="11" spans="1:15" x14ac:dyDescent="0.25">
      <c r="C11" s="6" t="s">
        <v>387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388</v>
      </c>
    </row>
    <row r="13" spans="1:15" ht="18" customHeight="1" x14ac:dyDescent="0.25">
      <c r="C13" s="6" t="s">
        <v>389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22"/>
  <sheetViews>
    <sheetView showGridLines="0" topLeftCell="B3" zoomScaleNormal="100" zoomScaleSheetLayoutView="85" workbookViewId="0">
      <selection activeCell="J11" sqref="J11"/>
    </sheetView>
  </sheetViews>
  <sheetFormatPr defaultColWidth="9" defaultRowHeight="14.15" x14ac:dyDescent="0.25"/>
  <cols>
    <col min="1" max="1" width="3" style="13" hidden="1" customWidth="1"/>
    <col min="2" max="2" width="3" style="13" customWidth="1"/>
    <col min="3" max="3" width="13.53515625" style="13" customWidth="1"/>
    <col min="4" max="4" width="18.53515625" style="13" customWidth="1"/>
    <col min="5" max="9" width="15.53515625" style="13" customWidth="1"/>
    <col min="10" max="16384" width="9" style="13"/>
  </cols>
  <sheetData>
    <row r="1" spans="1:8" ht="19.3" x14ac:dyDescent="0.25">
      <c r="C1" s="99" t="s">
        <v>390</v>
      </c>
    </row>
    <row r="2" spans="1:8" x14ac:dyDescent="0.25">
      <c r="A2" s="103">
        <v>2</v>
      </c>
      <c r="B2" s="103"/>
    </row>
    <row r="3" spans="1:8" customFormat="1" ht="15" customHeight="1" x14ac:dyDescent="0.25">
      <c r="C3" s="27"/>
      <c r="D3" s="13"/>
      <c r="E3" s="13"/>
      <c r="F3" s="13"/>
    </row>
    <row r="4" spans="1:8" ht="15" customHeight="1" x14ac:dyDescent="0.25">
      <c r="B4" s="107" t="s">
        <v>396</v>
      </c>
      <c r="C4" s="27"/>
    </row>
    <row r="5" spans="1:8" ht="15" customHeight="1" x14ac:dyDescent="0.25">
      <c r="C5" s="22"/>
    </row>
    <row r="6" spans="1:8" x14ac:dyDescent="0.25">
      <c r="C6" s="345" t="s">
        <v>391</v>
      </c>
      <c r="D6" s="340" t="s">
        <v>392</v>
      </c>
      <c r="E6" s="104" t="s">
        <v>397</v>
      </c>
      <c r="F6" s="106"/>
      <c r="G6" s="105"/>
      <c r="H6" s="340" t="s">
        <v>398</v>
      </c>
    </row>
    <row r="7" spans="1:8" ht="12" customHeight="1" x14ac:dyDescent="0.25">
      <c r="C7" s="345"/>
      <c r="D7" s="341"/>
      <c r="E7" s="129" t="s">
        <v>399</v>
      </c>
      <c r="F7" s="129" t="s">
        <v>400</v>
      </c>
      <c r="G7" s="129" t="s">
        <v>401</v>
      </c>
      <c r="H7" s="341"/>
    </row>
    <row r="8" spans="1:8" ht="28.3" x14ac:dyDescent="0.25">
      <c r="C8" s="346" t="str">
        <f>IF(OR(ｼｰﾄ0!C4="",ｼｰﾄ0!C3=""),"",ｼｰﾄ0!C3&amp;ｼｰﾄ0!C4)</f>
        <v>福島県原町</v>
      </c>
      <c r="D8" s="129" t="s">
        <v>402</v>
      </c>
      <c r="E8" s="184"/>
      <c r="F8" s="184"/>
      <c r="G8" s="184">
        <v>2</v>
      </c>
      <c r="H8" s="186">
        <f>IF(COUNTA(E8:G8)=0,"",SUM(E8:G8))</f>
        <v>2</v>
      </c>
    </row>
    <row r="9" spans="1:8" ht="40.5" customHeight="1" x14ac:dyDescent="0.25">
      <c r="C9" s="347"/>
      <c r="D9" s="185" t="s">
        <v>395</v>
      </c>
      <c r="E9" s="184"/>
      <c r="F9" s="184"/>
      <c r="G9" s="184"/>
      <c r="H9" s="186" t="str">
        <f>IF(COUNTA(E10:G10)=0,"",SUM(E10:G10))</f>
        <v/>
      </c>
    </row>
    <row r="10" spans="1:8" ht="40.5" customHeight="1" x14ac:dyDescent="0.25">
      <c r="C10" s="347"/>
      <c r="D10" s="129" t="s">
        <v>393</v>
      </c>
      <c r="E10" s="184"/>
      <c r="F10" s="184"/>
      <c r="G10" s="184"/>
      <c r="H10" s="186" t="str">
        <f>IF(COUNTA(E11:G11)=0,"",SUM(E11:G11))</f>
        <v/>
      </c>
    </row>
    <row r="11" spans="1:8" ht="40.5" customHeight="1" x14ac:dyDescent="0.25">
      <c r="C11" s="348"/>
      <c r="D11" s="185" t="s">
        <v>403</v>
      </c>
      <c r="E11" s="184"/>
      <c r="F11" s="184"/>
      <c r="G11" s="184"/>
      <c r="H11" s="186" t="str">
        <f>IF(COUNTA(E11:G11)=0,"",SUM(E11:G11))</f>
        <v/>
      </c>
    </row>
    <row r="12" spans="1:8" ht="40.5" customHeight="1" x14ac:dyDescent="0.25">
      <c r="C12" s="276" t="s">
        <v>404</v>
      </c>
      <c r="D12" s="277"/>
      <c r="E12" s="186" t="str">
        <f>IF(SUM(E8:E11)=0,"",SUM(E8:E11))</f>
        <v/>
      </c>
      <c r="F12" s="186" t="str">
        <f>IF(SUM(F8:F11)=0,"",SUM(F8:F11))</f>
        <v/>
      </c>
      <c r="G12" s="186">
        <f>IF(SUM(G8:G11)=0,"",SUM(G8:G11))</f>
        <v>2</v>
      </c>
      <c r="H12" s="186">
        <f>IF(SUM(H8:H11)=0,"",SUM(H8:H11))</f>
        <v>2</v>
      </c>
    </row>
    <row r="13" spans="1:8" ht="15" customHeight="1" x14ac:dyDescent="0.25">
      <c r="C13" s="28"/>
      <c r="D13" s="28"/>
      <c r="E13" s="29"/>
      <c r="F13" s="29"/>
      <c r="G13" s="29"/>
      <c r="H13" s="29"/>
    </row>
    <row r="14" spans="1:8" ht="15" customHeight="1" x14ac:dyDescent="0.25">
      <c r="C14" s="22" t="s">
        <v>405</v>
      </c>
    </row>
    <row r="15" spans="1:8" x14ac:dyDescent="0.25">
      <c r="C15" s="339" t="s">
        <v>394</v>
      </c>
      <c r="D15" s="340" t="s">
        <v>392</v>
      </c>
      <c r="E15" s="104" t="s">
        <v>397</v>
      </c>
      <c r="F15" s="106"/>
      <c r="G15" s="105"/>
      <c r="H15" s="340" t="s">
        <v>398</v>
      </c>
    </row>
    <row r="16" spans="1:8" ht="12" customHeight="1" x14ac:dyDescent="0.25">
      <c r="C16" s="339"/>
      <c r="D16" s="341"/>
      <c r="E16" s="129" t="s">
        <v>399</v>
      </c>
      <c r="F16" s="129" t="s">
        <v>400</v>
      </c>
      <c r="G16" s="129" t="s">
        <v>401</v>
      </c>
      <c r="H16" s="341"/>
    </row>
    <row r="17" spans="3:8" ht="28.3" x14ac:dyDescent="0.25">
      <c r="C17" s="342"/>
      <c r="D17" s="130" t="s">
        <v>402</v>
      </c>
      <c r="E17" s="131"/>
      <c r="F17" s="131"/>
      <c r="G17" s="131"/>
      <c r="H17" s="132" t="str">
        <f>IF(COUNTA(E18:G18)=0,"",SUM(E18:G18))</f>
        <v/>
      </c>
    </row>
    <row r="18" spans="3:8" ht="40.5" customHeight="1" x14ac:dyDescent="0.25">
      <c r="C18" s="343"/>
      <c r="D18" s="133" t="s">
        <v>395</v>
      </c>
      <c r="E18" s="131"/>
      <c r="F18" s="131"/>
      <c r="G18" s="131"/>
      <c r="H18" s="132" t="str">
        <f>IF(COUNTA(E19:G19)=0,"",SUM(E19:G19))</f>
        <v/>
      </c>
    </row>
    <row r="19" spans="3:8" ht="40.5" customHeight="1" x14ac:dyDescent="0.25">
      <c r="C19" s="343"/>
      <c r="D19" s="129" t="s">
        <v>393</v>
      </c>
      <c r="E19" s="131"/>
      <c r="F19" s="131"/>
      <c r="G19" s="131"/>
      <c r="H19" s="132" t="str">
        <f>IF(COUNTA(E20:G20)=0,"",SUM(E20:G20))</f>
        <v/>
      </c>
    </row>
    <row r="20" spans="3:8" ht="40.5" customHeight="1" x14ac:dyDescent="0.25">
      <c r="C20" s="344"/>
      <c r="D20" s="133" t="s">
        <v>403</v>
      </c>
      <c r="E20" s="131"/>
      <c r="F20" s="131"/>
      <c r="G20" s="131"/>
      <c r="H20" s="132">
        <f>IF(COUNTA(E21:G21)=0,"",SUM(E21:G21))</f>
        <v>0</v>
      </c>
    </row>
    <row r="21" spans="3:8" ht="40.5" customHeight="1" x14ac:dyDescent="0.25">
      <c r="C21" s="276" t="s">
        <v>404</v>
      </c>
      <c r="D21" s="277"/>
      <c r="E21" s="134" t="str">
        <f>IF(SUM(E17:E20)=0,"",SUM(E17:E20))</f>
        <v/>
      </c>
      <c r="F21" s="134" t="str">
        <f>IF(SUM(F17:F20)=0,"",SUM(F17:F20))</f>
        <v/>
      </c>
      <c r="G21" s="134" t="str">
        <f>IF(SUM(G17:G20)=0,"",SUM(G17:G20))</f>
        <v/>
      </c>
      <c r="H21" s="134" t="str">
        <f>IF(SUM(H17:H20)=0,"",SUM(H17:H20))</f>
        <v/>
      </c>
    </row>
    <row r="22" spans="3:8" ht="53.25" customHeight="1" x14ac:dyDescent="0.25"/>
  </sheetData>
  <mergeCells count="10">
    <mergeCell ref="H6:H7"/>
    <mergeCell ref="C12:D12"/>
    <mergeCell ref="C6:C7"/>
    <mergeCell ref="D6:D7"/>
    <mergeCell ref="C8:C11"/>
    <mergeCell ref="C21:D21"/>
    <mergeCell ref="C15:C16"/>
    <mergeCell ref="D15:D16"/>
    <mergeCell ref="H15:H16"/>
    <mergeCell ref="C17:C20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 E19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0:G20 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18:G18 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9:G19 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17:G17 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4548-D373-4306-8552-51BCAAC5AA79}">
  <sheetPr>
    <tabColor theme="0"/>
    <pageSetUpPr fitToPage="1"/>
  </sheetPr>
  <dimension ref="A1:G56"/>
  <sheetViews>
    <sheetView topLeftCell="A25" zoomScaleNormal="100" workbookViewId="0">
      <selection activeCell="B36" sqref="B36"/>
    </sheetView>
  </sheetViews>
  <sheetFormatPr defaultColWidth="8.69140625" defaultRowHeight="15.45" outlineLevelRow="1" outlineLevelCol="1" x14ac:dyDescent="0.25"/>
  <cols>
    <col min="1" max="1" width="7.4609375" style="40" customWidth="1"/>
    <col min="2" max="2" width="66.15234375" style="40" customWidth="1"/>
    <col min="3" max="3" width="5.84375" style="40" customWidth="1"/>
    <col min="4" max="4" width="7" style="38" hidden="1" customWidth="1" outlineLevel="1"/>
    <col min="5" max="5" width="7.84375" style="49" hidden="1" customWidth="1" outlineLevel="1"/>
    <col min="6" max="6" width="53.84375" style="38" hidden="1" customWidth="1" outlineLevel="1"/>
    <col min="7" max="7" width="8.69140625" style="40" collapsed="1"/>
    <col min="8" max="16384" width="8.69140625" style="40"/>
  </cols>
  <sheetData>
    <row r="1" spans="1:6" ht="24.75" customHeight="1" x14ac:dyDescent="0.25">
      <c r="A1" s="252" t="s">
        <v>58</v>
      </c>
      <c r="B1" s="252"/>
      <c r="C1" s="39"/>
      <c r="D1" s="253" t="s">
        <v>59</v>
      </c>
      <c r="E1" s="254"/>
      <c r="F1" s="255"/>
    </row>
    <row r="2" spans="1:6" ht="15" hidden="1" customHeight="1" outlineLevel="1" x14ac:dyDescent="0.25">
      <c r="A2" s="349" t="s">
        <v>60</v>
      </c>
      <c r="B2" s="350"/>
      <c r="D2" s="119" t="s">
        <v>61</v>
      </c>
      <c r="E2" s="34"/>
      <c r="F2" s="34"/>
    </row>
    <row r="3" spans="1:6" ht="13.4" hidden="1" customHeight="1" outlineLevel="1" x14ac:dyDescent="0.25">
      <c r="A3" s="120" t="s">
        <v>65</v>
      </c>
      <c r="B3" s="31" t="s">
        <v>436</v>
      </c>
      <c r="D3" s="33"/>
      <c r="E3" s="41"/>
      <c r="F3" s="34"/>
    </row>
    <row r="4" spans="1:6" hidden="1" outlineLevel="1" x14ac:dyDescent="0.25">
      <c r="A4" s="120" t="s">
        <v>68</v>
      </c>
      <c r="B4" s="121" t="s">
        <v>437</v>
      </c>
      <c r="D4" s="42"/>
      <c r="E4" s="43" t="s">
        <v>438</v>
      </c>
      <c r="F4" s="32" t="s">
        <v>64</v>
      </c>
    </row>
    <row r="5" spans="1:6" hidden="1" outlineLevel="1" x14ac:dyDescent="0.25">
      <c r="A5" s="120" t="s">
        <v>72</v>
      </c>
      <c r="B5" s="121" t="s">
        <v>69</v>
      </c>
      <c r="D5" s="42"/>
      <c r="E5" s="43" t="s">
        <v>66</v>
      </c>
      <c r="F5" s="32" t="s">
        <v>67</v>
      </c>
    </row>
    <row r="6" spans="1:6" hidden="1" outlineLevel="1" x14ac:dyDescent="0.25">
      <c r="A6" s="120" t="s">
        <v>76</v>
      </c>
      <c r="B6" s="121" t="s">
        <v>73</v>
      </c>
      <c r="D6" s="42"/>
      <c r="E6" s="43" t="s">
        <v>70</v>
      </c>
      <c r="F6" s="32" t="s">
        <v>71</v>
      </c>
    </row>
    <row r="7" spans="1:6" hidden="1" outlineLevel="1" x14ac:dyDescent="0.25">
      <c r="A7" s="120" t="s">
        <v>79</v>
      </c>
      <c r="B7" s="121" t="s">
        <v>75</v>
      </c>
      <c r="D7" s="42"/>
      <c r="E7" s="43" t="s">
        <v>74</v>
      </c>
      <c r="F7" s="32" t="s">
        <v>75</v>
      </c>
    </row>
    <row r="8" spans="1:6" hidden="1" outlineLevel="1" x14ac:dyDescent="0.25">
      <c r="A8" s="120" t="s">
        <v>439</v>
      </c>
      <c r="B8" s="121" t="s">
        <v>80</v>
      </c>
      <c r="D8" s="42"/>
      <c r="E8" s="43" t="s">
        <v>77</v>
      </c>
      <c r="F8" s="32" t="s">
        <v>78</v>
      </c>
    </row>
    <row r="9" spans="1:6" hidden="1" outlineLevel="1" x14ac:dyDescent="0.25">
      <c r="A9" s="120" t="s">
        <v>440</v>
      </c>
      <c r="B9" s="121" t="s">
        <v>84</v>
      </c>
      <c r="D9" s="42"/>
      <c r="E9" s="43" t="s">
        <v>81</v>
      </c>
      <c r="F9" s="32" t="s">
        <v>82</v>
      </c>
    </row>
    <row r="10" spans="1:6" hidden="1" outlineLevel="1" x14ac:dyDescent="0.25">
      <c r="A10" s="120" t="s">
        <v>109</v>
      </c>
      <c r="B10" s="121" t="s">
        <v>441</v>
      </c>
      <c r="D10" s="42"/>
      <c r="E10" s="43"/>
      <c r="F10" s="32"/>
    </row>
    <row r="11" spans="1:6" hidden="1" outlineLevel="1" x14ac:dyDescent="0.25">
      <c r="D11" s="42"/>
      <c r="E11" s="43" t="s">
        <v>85</v>
      </c>
      <c r="F11" s="32" t="s">
        <v>86</v>
      </c>
    </row>
    <row r="12" spans="1:6" collapsed="1" x14ac:dyDescent="0.25">
      <c r="A12" s="33" t="s">
        <v>87</v>
      </c>
      <c r="B12" s="34"/>
      <c r="D12" s="33" t="s">
        <v>88</v>
      </c>
      <c r="E12" s="44"/>
      <c r="F12" s="34"/>
    </row>
    <row r="13" spans="1:6" x14ac:dyDescent="0.25">
      <c r="A13" s="120" t="s">
        <v>106</v>
      </c>
      <c r="B13" s="121" t="s">
        <v>89</v>
      </c>
      <c r="D13" s="42"/>
      <c r="E13" s="45" t="s">
        <v>90</v>
      </c>
      <c r="F13" s="35" t="s">
        <v>91</v>
      </c>
    </row>
    <row r="14" spans="1:6" x14ac:dyDescent="0.25">
      <c r="A14" s="120" t="s">
        <v>109</v>
      </c>
      <c r="B14" s="121" t="s">
        <v>82</v>
      </c>
      <c r="D14" s="42"/>
      <c r="E14" s="45" t="s">
        <v>92</v>
      </c>
      <c r="F14" s="35" t="s">
        <v>93</v>
      </c>
    </row>
    <row r="15" spans="1:6" x14ac:dyDescent="0.25">
      <c r="A15" s="120" t="s">
        <v>113</v>
      </c>
      <c r="B15" s="121" t="s">
        <v>94</v>
      </c>
      <c r="D15" s="42"/>
      <c r="E15" s="45" t="s">
        <v>95</v>
      </c>
      <c r="F15" s="35" t="s">
        <v>96</v>
      </c>
    </row>
    <row r="16" spans="1:6" x14ac:dyDescent="0.25">
      <c r="A16" s="120" t="s">
        <v>117</v>
      </c>
      <c r="B16" s="121" t="s">
        <v>97</v>
      </c>
      <c r="D16" s="42"/>
      <c r="E16" s="45" t="s">
        <v>98</v>
      </c>
      <c r="F16" s="35" t="s">
        <v>99</v>
      </c>
    </row>
    <row r="17" spans="1:6" x14ac:dyDescent="0.25">
      <c r="A17" s="120" t="s">
        <v>121</v>
      </c>
      <c r="B17" s="121" t="s">
        <v>100</v>
      </c>
      <c r="D17" s="42"/>
      <c r="E17" s="45" t="s">
        <v>101</v>
      </c>
      <c r="F17" s="35" t="s">
        <v>102</v>
      </c>
    </row>
    <row r="18" spans="1:6" x14ac:dyDescent="0.25">
      <c r="A18" s="120" t="s">
        <v>125</v>
      </c>
      <c r="B18" s="121" t="s">
        <v>103</v>
      </c>
      <c r="D18" s="42"/>
      <c r="E18" s="45" t="s">
        <v>104</v>
      </c>
      <c r="F18" s="35" t="s">
        <v>105</v>
      </c>
    </row>
    <row r="19" spans="1:6" x14ac:dyDescent="0.25">
      <c r="A19" s="120" t="s">
        <v>129</v>
      </c>
      <c r="B19" s="121" t="s">
        <v>107</v>
      </c>
      <c r="D19" s="33" t="s">
        <v>108</v>
      </c>
      <c r="E19" s="44"/>
      <c r="F19" s="34"/>
    </row>
    <row r="20" spans="1:6" x14ac:dyDescent="0.25">
      <c r="A20" s="120" t="s">
        <v>133</v>
      </c>
      <c r="B20" s="121" t="s">
        <v>110</v>
      </c>
      <c r="D20" s="42"/>
      <c r="E20" s="45" t="s">
        <v>111</v>
      </c>
      <c r="F20" s="35" t="s">
        <v>112</v>
      </c>
    </row>
    <row r="21" spans="1:6" x14ac:dyDescent="0.25">
      <c r="A21" s="120" t="s">
        <v>137</v>
      </c>
      <c r="B21" s="121" t="s">
        <v>114</v>
      </c>
      <c r="D21" s="42"/>
      <c r="E21" s="45" t="s">
        <v>115</v>
      </c>
      <c r="F21" s="35" t="s">
        <v>116</v>
      </c>
    </row>
    <row r="22" spans="1:6" x14ac:dyDescent="0.25">
      <c r="A22" s="120" t="s">
        <v>141</v>
      </c>
      <c r="B22" s="121" t="s">
        <v>118</v>
      </c>
      <c r="D22" s="42"/>
      <c r="E22" s="45" t="s">
        <v>119</v>
      </c>
      <c r="F22" s="35" t="s">
        <v>120</v>
      </c>
    </row>
    <row r="23" spans="1:6" x14ac:dyDescent="0.25">
      <c r="A23" s="120" t="s">
        <v>442</v>
      </c>
      <c r="B23" s="121" t="s">
        <v>122</v>
      </c>
      <c r="D23" s="42"/>
      <c r="E23" s="45" t="s">
        <v>123</v>
      </c>
      <c r="F23" s="35" t="s">
        <v>124</v>
      </c>
    </row>
    <row r="24" spans="1:6" x14ac:dyDescent="0.25">
      <c r="A24" s="120" t="s">
        <v>443</v>
      </c>
      <c r="B24" s="121" t="s">
        <v>126</v>
      </c>
      <c r="D24" s="42"/>
      <c r="E24" s="45" t="s">
        <v>127</v>
      </c>
      <c r="F24" s="35" t="s">
        <v>128</v>
      </c>
    </row>
    <row r="25" spans="1:6" x14ac:dyDescent="0.25">
      <c r="A25" s="120" t="s">
        <v>444</v>
      </c>
      <c r="B25" s="121" t="s">
        <v>130</v>
      </c>
      <c r="D25" s="42"/>
      <c r="E25" s="45" t="s">
        <v>131</v>
      </c>
      <c r="F25" s="35" t="s">
        <v>132</v>
      </c>
    </row>
    <row r="26" spans="1:6" x14ac:dyDescent="0.25">
      <c r="A26" s="120" t="s">
        <v>445</v>
      </c>
      <c r="B26" s="121" t="s">
        <v>134</v>
      </c>
      <c r="D26" s="42"/>
      <c r="E26" s="45" t="s">
        <v>135</v>
      </c>
      <c r="F26" s="35" t="s">
        <v>136</v>
      </c>
    </row>
    <row r="27" spans="1:6" x14ac:dyDescent="0.25">
      <c r="A27" s="120" t="s">
        <v>446</v>
      </c>
      <c r="B27" s="121" t="s">
        <v>138</v>
      </c>
      <c r="D27" s="42"/>
      <c r="E27" s="45" t="s">
        <v>139</v>
      </c>
      <c r="F27" s="35" t="s">
        <v>140</v>
      </c>
    </row>
    <row r="28" spans="1:6" x14ac:dyDescent="0.25">
      <c r="A28" s="120" t="s">
        <v>447</v>
      </c>
      <c r="B28" s="121" t="s">
        <v>142</v>
      </c>
      <c r="D28" s="33" t="s">
        <v>143</v>
      </c>
      <c r="E28" s="44"/>
      <c r="F28" s="34"/>
    </row>
    <row r="29" spans="1:6" x14ac:dyDescent="0.25">
      <c r="D29" s="42"/>
      <c r="E29" s="43" t="s">
        <v>144</v>
      </c>
      <c r="F29" s="32" t="s">
        <v>145</v>
      </c>
    </row>
    <row r="30" spans="1:6" x14ac:dyDescent="0.25">
      <c r="B30" s="46" t="s">
        <v>448</v>
      </c>
      <c r="D30" s="42"/>
      <c r="E30" s="43" t="s">
        <v>146</v>
      </c>
      <c r="F30" s="32" t="s">
        <v>147</v>
      </c>
    </row>
    <row r="31" spans="1:6" x14ac:dyDescent="0.25">
      <c r="B31" s="46" t="s">
        <v>449</v>
      </c>
      <c r="D31" s="42"/>
      <c r="E31" s="43" t="s">
        <v>148</v>
      </c>
      <c r="F31" s="32" t="s">
        <v>149</v>
      </c>
    </row>
    <row r="32" spans="1:6" x14ac:dyDescent="0.25">
      <c r="D32" s="42"/>
      <c r="E32" s="43" t="s">
        <v>150</v>
      </c>
      <c r="F32" s="32" t="s">
        <v>114</v>
      </c>
    </row>
    <row r="33" spans="4:6" x14ac:dyDescent="0.25">
      <c r="D33" s="42"/>
      <c r="E33" s="43" t="s">
        <v>151</v>
      </c>
      <c r="F33" s="32" t="s">
        <v>118</v>
      </c>
    </row>
    <row r="34" spans="4:6" x14ac:dyDescent="0.25">
      <c r="D34" s="42"/>
      <c r="E34" s="43" t="s">
        <v>152</v>
      </c>
      <c r="F34" s="32" t="s">
        <v>153</v>
      </c>
    </row>
    <row r="35" spans="4:6" x14ac:dyDescent="0.25">
      <c r="D35" s="42"/>
      <c r="E35" s="43" t="s">
        <v>154</v>
      </c>
      <c r="F35" s="32" t="s">
        <v>155</v>
      </c>
    </row>
    <row r="36" spans="4:6" x14ac:dyDescent="0.25">
      <c r="D36" s="42"/>
      <c r="E36" s="43" t="s">
        <v>156</v>
      </c>
      <c r="F36" s="32" t="s">
        <v>157</v>
      </c>
    </row>
    <row r="37" spans="4:6" x14ac:dyDescent="0.25">
      <c r="D37" s="42"/>
      <c r="E37" s="43" t="s">
        <v>158</v>
      </c>
      <c r="F37" s="32" t="s">
        <v>159</v>
      </c>
    </row>
    <row r="38" spans="4:6" x14ac:dyDescent="0.25">
      <c r="D38" s="42"/>
      <c r="E38" s="43" t="s">
        <v>160</v>
      </c>
      <c r="F38" s="32" t="s">
        <v>161</v>
      </c>
    </row>
    <row r="39" spans="4:6" x14ac:dyDescent="0.25">
      <c r="D39" s="42"/>
      <c r="E39" s="43" t="s">
        <v>162</v>
      </c>
      <c r="F39" s="32" t="s">
        <v>163</v>
      </c>
    </row>
    <row r="40" spans="4:6" x14ac:dyDescent="0.25">
      <c r="D40" s="33" t="s">
        <v>164</v>
      </c>
      <c r="E40" s="44"/>
      <c r="F40" s="34"/>
    </row>
    <row r="41" spans="4:6" x14ac:dyDescent="0.25">
      <c r="D41" s="42"/>
      <c r="E41" s="43" t="s">
        <v>165</v>
      </c>
      <c r="F41" s="32" t="s">
        <v>84</v>
      </c>
    </row>
    <row r="42" spans="4:6" x14ac:dyDescent="0.25">
      <c r="D42" s="42"/>
      <c r="E42" s="45" t="s">
        <v>166</v>
      </c>
      <c r="F42" s="35" t="s">
        <v>167</v>
      </c>
    </row>
    <row r="43" spans="4:6" x14ac:dyDescent="0.25">
      <c r="D43" s="42"/>
      <c r="E43" s="45" t="s">
        <v>168</v>
      </c>
      <c r="F43" s="35" t="s">
        <v>169</v>
      </c>
    </row>
    <row r="44" spans="4:6" x14ac:dyDescent="0.25">
      <c r="D44" s="42"/>
      <c r="E44" s="45" t="s">
        <v>170</v>
      </c>
      <c r="F44" s="35" t="s">
        <v>171</v>
      </c>
    </row>
    <row r="45" spans="4:6" x14ac:dyDescent="0.25">
      <c r="D45" s="42"/>
      <c r="E45" s="45" t="s">
        <v>172</v>
      </c>
      <c r="F45" s="35" t="s">
        <v>173</v>
      </c>
    </row>
    <row r="46" spans="4:6" x14ac:dyDescent="0.25">
      <c r="D46" s="42"/>
      <c r="E46" s="45" t="s">
        <v>174</v>
      </c>
      <c r="F46" s="35" t="s">
        <v>175</v>
      </c>
    </row>
    <row r="47" spans="4:6" x14ac:dyDescent="0.25">
      <c r="D47" s="42"/>
      <c r="E47" s="45" t="s">
        <v>176</v>
      </c>
      <c r="F47" s="35" t="s">
        <v>177</v>
      </c>
    </row>
    <row r="48" spans="4:6" x14ac:dyDescent="0.25">
      <c r="D48" s="33" t="s">
        <v>178</v>
      </c>
      <c r="E48" s="44"/>
      <c r="F48" s="34"/>
    </row>
    <row r="49" spans="4:6" ht="26.25" customHeight="1" x14ac:dyDescent="0.25">
      <c r="D49" s="42"/>
      <c r="E49" s="45" t="s">
        <v>179</v>
      </c>
      <c r="F49" s="35" t="s">
        <v>180</v>
      </c>
    </row>
    <row r="50" spans="4:6" x14ac:dyDescent="0.25">
      <c r="D50" s="42"/>
      <c r="E50" s="45" t="s">
        <v>181</v>
      </c>
      <c r="F50" s="35" t="s">
        <v>182</v>
      </c>
    </row>
    <row r="51" spans="4:6" x14ac:dyDescent="0.25">
      <c r="D51" s="42"/>
      <c r="E51" s="45" t="s">
        <v>183</v>
      </c>
      <c r="F51" s="35" t="s">
        <v>184</v>
      </c>
    </row>
    <row r="52" spans="4:6" x14ac:dyDescent="0.25">
      <c r="D52" s="42"/>
      <c r="E52" s="43" t="s">
        <v>185</v>
      </c>
      <c r="F52" s="32" t="s">
        <v>186</v>
      </c>
    </row>
    <row r="53" spans="4:6" x14ac:dyDescent="0.25">
      <c r="E53" s="47"/>
      <c r="F53" s="37"/>
    </row>
    <row r="54" spans="4:6" x14ac:dyDescent="0.25">
      <c r="E54" s="48"/>
      <c r="F54" s="38" t="s">
        <v>187</v>
      </c>
    </row>
    <row r="56" spans="4:6" x14ac:dyDescent="0.25">
      <c r="D56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F00B1-15D1-475A-9FB3-2BCD9BE9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52</vt:i4>
      </vt:variant>
    </vt:vector>
  </HeadingPairs>
  <TitlesOfParts>
    <vt:vector size="62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目次 (2)該当なし</vt:lpstr>
      <vt:lpstr>Sheet1</vt:lpstr>
      <vt:lpstr>ｼｰﾄ0!Print_Area</vt:lpstr>
      <vt:lpstr>ｼｰﾄ1!Print_Area</vt:lpstr>
      <vt:lpstr>ｼｰﾄ3!Print_Area</vt:lpstr>
      <vt:lpstr>ｼｰﾄ5!Print_Area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