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137" documentId="8_{4CE7F0F7-8BFB-4710-8E85-8A7787ED5855}" xr6:coauthVersionLast="47" xr6:coauthVersionMax="47" xr10:uidLastSave="{3081A51C-6124-4F90-A7D7-F8C705B8FAFD}"/>
  <bookViews>
    <workbookView xWindow="-120" yWindow="-120" windowWidth="19440" windowHeight="11520" activeTab="2" xr2:uid="{00000000-000D-0000-FFFF-FFFF00000000}"/>
  </bookViews>
  <sheets>
    <sheet name="①各年度の研究経費" sheetId="7" r:id="rId1"/>
    <sheet name="②令和8年度の研究経費の内訳" sheetId="6" r:id="rId2"/>
    <sheet name="入力例" sheetId="8" r:id="rId3"/>
  </sheets>
  <definedNames>
    <definedName name="____PI413" localSheetId="0">#REF!</definedName>
    <definedName name="____PI413" localSheetId="1">#REF!</definedName>
    <definedName name="____PI413" localSheetId="2">#REF!</definedName>
    <definedName name="____PI413">#REF!</definedName>
    <definedName name="___PI413" localSheetId="0">#REF!</definedName>
    <definedName name="___PI413" localSheetId="1">#REF!</definedName>
    <definedName name="___PI413" localSheetId="2">#REF!</definedName>
    <definedName name="___PI413">#REF!</definedName>
    <definedName name="__PI413" localSheetId="0">#REF!</definedName>
    <definedName name="__PI413" localSheetId="1">#REF!</definedName>
    <definedName name="__PI413" localSheetId="2">#REF!</definedName>
    <definedName name="__PI413">#REF!</definedName>
    <definedName name="_PI413" localSheetId="0">#REF!</definedName>
    <definedName name="_PI413" localSheetId="1">#REF!</definedName>
    <definedName name="_PI413" localSheetId="2">#REF!</definedName>
    <definedName name="_PI413">#REF!</definedName>
    <definedName name="_xlnm.Print_Area" localSheetId="0">①各年度の研究経費!$A$1:$D$28</definedName>
    <definedName name="_xlnm.Print_Area" localSheetId="1">②令和8年度の研究経費の内訳!$A$1:$H$55</definedName>
    <definedName name="_xlnm.Print_Area" localSheetId="2">入力例!$A$1:$H$52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7" l="1"/>
  <c r="C26" i="7"/>
  <c r="B23" i="7"/>
  <c r="B24" i="7"/>
  <c r="C50" i="6"/>
  <c r="B50" i="6"/>
  <c r="B51" i="6" s="1"/>
  <c r="B8" i="7"/>
  <c r="D37" i="8"/>
  <c r="H37" i="8" s="1"/>
  <c r="B39" i="8" s="1"/>
  <c r="H40" i="8"/>
  <c r="D40" i="8"/>
  <c r="B10" i="7"/>
  <c r="B12" i="7"/>
  <c r="B20" i="7"/>
  <c r="B22" i="7"/>
  <c r="C25" i="7"/>
  <c r="D25" i="7"/>
  <c r="B44" i="8"/>
  <c r="H42" i="8"/>
  <c r="H38" i="8"/>
  <c r="D35" i="8"/>
  <c r="H35" i="8" s="1"/>
  <c r="B35" i="8" s="1"/>
  <c r="H26" i="6"/>
  <c r="H22" i="8"/>
  <c r="H23" i="8"/>
  <c r="H24" i="8"/>
  <c r="H25" i="8"/>
  <c r="H43" i="8"/>
  <c r="D12" i="8"/>
  <c r="H12" i="8" s="1"/>
  <c r="H15" i="6"/>
  <c r="H16" i="6"/>
  <c r="H11" i="6"/>
  <c r="H49" i="8"/>
  <c r="H48" i="8"/>
  <c r="H47" i="8"/>
  <c r="H46" i="8"/>
  <c r="H45" i="8"/>
  <c r="H41" i="8"/>
  <c r="D36" i="8"/>
  <c r="H36" i="8" s="1"/>
  <c r="B36" i="8" s="1"/>
  <c r="H34" i="8"/>
  <c r="B34" i="8" s="1"/>
  <c r="D33" i="8"/>
  <c r="H33" i="8"/>
  <c r="B33" i="8" s="1"/>
  <c r="H32" i="8"/>
  <c r="B32" i="8" s="1"/>
  <c r="H31" i="8"/>
  <c r="H30" i="8"/>
  <c r="H29" i="8"/>
  <c r="H28" i="8"/>
  <c r="H27" i="8"/>
  <c r="H21" i="8"/>
  <c r="H20" i="8"/>
  <c r="H19" i="8"/>
  <c r="H18" i="8"/>
  <c r="H17" i="8"/>
  <c r="H16" i="8"/>
  <c r="H14" i="8"/>
  <c r="H13" i="8"/>
  <c r="H10" i="8"/>
  <c r="H9" i="8"/>
  <c r="H8" i="8"/>
  <c r="H7" i="8"/>
  <c r="H21" i="6"/>
  <c r="H10" i="6"/>
  <c r="H9" i="6"/>
  <c r="H12" i="6"/>
  <c r="H45" i="6"/>
  <c r="H46" i="6"/>
  <c r="H47" i="6"/>
  <c r="H44" i="6"/>
  <c r="H48" i="6"/>
  <c r="H35" i="6"/>
  <c r="B35" i="6" s="1"/>
  <c r="B16" i="7" s="1"/>
  <c r="H33" i="6"/>
  <c r="B33" i="6" s="1"/>
  <c r="H17" i="6"/>
  <c r="H18" i="6"/>
  <c r="H22" i="6"/>
  <c r="H23" i="6"/>
  <c r="H24" i="6"/>
  <c r="H25" i="6"/>
  <c r="H14" i="6"/>
  <c r="H41" i="6"/>
  <c r="H40" i="6"/>
  <c r="B40" i="6" s="1"/>
  <c r="B21" i="7" s="1"/>
  <c r="H38" i="6"/>
  <c r="B38" i="6" s="1"/>
  <c r="B19" i="7" s="1"/>
  <c r="H37" i="6"/>
  <c r="B37" i="6" s="1"/>
  <c r="B18" i="7" s="1"/>
  <c r="H36" i="6"/>
  <c r="B36" i="6" s="1"/>
  <c r="B17" i="7" s="1"/>
  <c r="H34" i="6"/>
  <c r="B34" i="6"/>
  <c r="B15" i="7" s="1"/>
  <c r="H32" i="6"/>
  <c r="H31" i="6"/>
  <c r="H30" i="6"/>
  <c r="H29" i="6"/>
  <c r="H28" i="6"/>
  <c r="H20" i="6"/>
  <c r="H8" i="6"/>
  <c r="B49" i="6"/>
  <c r="B25" i="7" s="1"/>
  <c r="C6" i="7" l="1"/>
  <c r="B8" i="6"/>
  <c r="B7" i="7" s="1"/>
  <c r="B44" i="6"/>
  <c r="B28" i="6"/>
  <c r="B13" i="7" s="1"/>
  <c r="B14" i="6"/>
  <c r="B20" i="6"/>
  <c r="B11" i="7" s="1"/>
  <c r="B9" i="7"/>
  <c r="B14" i="7"/>
  <c r="B26" i="8"/>
  <c r="B16" i="8"/>
  <c r="D6" i="7"/>
  <c r="B7" i="8"/>
  <c r="B27" i="8"/>
  <c r="B12" i="8"/>
  <c r="B15" i="8" s="1"/>
  <c r="B40" i="8"/>
  <c r="B37" i="8"/>
  <c r="B45" i="8"/>
  <c r="B11" i="8"/>
  <c r="B26" i="7" l="1"/>
  <c r="B50" i="8"/>
  <c r="C51" i="8" s="1"/>
  <c r="B51" i="8" s="1"/>
  <c r="B52" i="8" s="1"/>
  <c r="B4" i="8" s="1"/>
  <c r="B6" i="7" l="1"/>
  <c r="B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
この行には、主任研究者と分担研究者の研究経費の合計を記入してください。</t>
        </r>
      </text>
    </comment>
  </commentList>
</comments>
</file>

<file path=xl/sharedStrings.xml><?xml version="1.0" encoding="utf-8"?>
<sst xmlns="http://schemas.openxmlformats.org/spreadsheetml/2006/main" count="280" uniqueCount="96">
  <si>
    <t>×</t>
  </si>
  <si>
    <t>=</t>
    <phoneticPr fontId="15"/>
  </si>
  <si>
    <t>×</t>
    <phoneticPr fontId="15"/>
  </si>
  <si>
    <t>諸謝金</t>
  </si>
  <si>
    <t>諸謝金</t>
    <rPh sb="0" eb="1">
      <t>ショ</t>
    </rPh>
    <rPh sb="1" eb="3">
      <t>シャキン</t>
    </rPh>
    <phoneticPr fontId="15"/>
  </si>
  <si>
    <t>旅費</t>
  </si>
  <si>
    <t>旅費</t>
    <rPh sb="0" eb="2">
      <t>リョヒ</t>
    </rPh>
    <phoneticPr fontId="15"/>
  </si>
  <si>
    <t>消耗品費</t>
  </si>
  <si>
    <t>消耗品費</t>
    <rPh sb="0" eb="3">
      <t>ショウモウヒン</t>
    </rPh>
    <rPh sb="3" eb="4">
      <t>ヒ</t>
    </rPh>
    <phoneticPr fontId="15"/>
  </si>
  <si>
    <t>印刷製本費</t>
  </si>
  <si>
    <t>印刷製本費</t>
    <rPh sb="0" eb="2">
      <t>インサツ</t>
    </rPh>
    <rPh sb="2" eb="4">
      <t>セイホン</t>
    </rPh>
    <rPh sb="4" eb="5">
      <t>ヒ</t>
    </rPh>
    <phoneticPr fontId="15"/>
  </si>
  <si>
    <t>通信運搬費</t>
  </si>
  <si>
    <t>備品費</t>
  </si>
  <si>
    <t>借料及び損料</t>
  </si>
  <si>
    <t>会議費</t>
  </si>
  <si>
    <t>賃金</t>
  </si>
  <si>
    <t>雑役務費</t>
  </si>
  <si>
    <t>外注費</t>
  </si>
  <si>
    <t>人件費</t>
  </si>
  <si>
    <t>消費税相当額</t>
  </si>
  <si>
    <t>一般管理費</t>
  </si>
  <si>
    <t>年度</t>
    <phoneticPr fontId="1"/>
  </si>
  <si>
    <t>各年度の研究経費</t>
    <phoneticPr fontId="1"/>
  </si>
  <si>
    <t>（消費税対象額）</t>
    <rPh sb="1" eb="4">
      <t>ショウヒゼイ</t>
    </rPh>
    <rPh sb="4" eb="6">
      <t>タイショウ</t>
    </rPh>
    <rPh sb="6" eb="7">
      <t>ガク</t>
    </rPh>
    <phoneticPr fontId="1"/>
  </si>
  <si>
    <t>単位：（円）</t>
    <phoneticPr fontId="15"/>
  </si>
  <si>
    <t>金　額</t>
    <rPh sb="0" eb="1">
      <t>キン</t>
    </rPh>
    <rPh sb="2" eb="3">
      <t>ガク</t>
    </rPh>
    <phoneticPr fontId="11"/>
  </si>
  <si>
    <t>（消費税対象額）</t>
    <rPh sb="1" eb="4">
      <t>ショウヒゼイ</t>
    </rPh>
    <rPh sb="4" eb="6">
      <t>タイショウ</t>
    </rPh>
    <rPh sb="6" eb="7">
      <t>ガク</t>
    </rPh>
    <phoneticPr fontId="15"/>
  </si>
  <si>
    <t>=</t>
    <phoneticPr fontId="15"/>
  </si>
  <si>
    <t>×</t>
    <phoneticPr fontId="1"/>
  </si>
  <si>
    <t>=</t>
    <phoneticPr fontId="1"/>
  </si>
  <si>
    <t>外注費</t>
    <phoneticPr fontId="15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</si>
  <si>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1"/>
  </si>
  <si>
    <t>人件費</t>
    <rPh sb="0" eb="3">
      <t>ジンケンヒ</t>
    </rPh>
    <phoneticPr fontId="1"/>
  </si>
  <si>
    <t>一般管理費</t>
    <rPh sb="0" eb="2">
      <t>イッパン</t>
    </rPh>
    <rPh sb="2" eb="5">
      <t>カンリヒ</t>
    </rPh>
    <phoneticPr fontId="11"/>
  </si>
  <si>
    <t>合　 　計</t>
    <rPh sb="0" eb="1">
      <t>ゴウ</t>
    </rPh>
    <rPh sb="4" eb="5">
      <t>ケイ</t>
    </rPh>
    <phoneticPr fontId="11"/>
  </si>
  <si>
    <t>円</t>
    <rPh sb="0" eb="1">
      <t>エン</t>
    </rPh>
    <phoneticPr fontId="1"/>
  </si>
  <si>
    <t>　　日当</t>
    <rPh sb="2" eb="4">
      <t>ニットウ</t>
    </rPh>
    <phoneticPr fontId="1"/>
  </si>
  <si>
    <t>　　宿泊費</t>
    <rPh sb="2" eb="5">
      <t>シュクハクヒ</t>
    </rPh>
    <phoneticPr fontId="1"/>
  </si>
  <si>
    <t>研　究　経　費</t>
    <rPh sb="0" eb="1">
      <t>ケン</t>
    </rPh>
    <rPh sb="2" eb="3">
      <t>キワム</t>
    </rPh>
    <rPh sb="4" eb="5">
      <t>ケイ</t>
    </rPh>
    <rPh sb="6" eb="7">
      <t>ヒ</t>
    </rPh>
    <phoneticPr fontId="1"/>
  </si>
  <si>
    <t>例）研究打ち合わせ交通費
　　●●●―福島往復</t>
    <rPh sb="0" eb="1">
      <t>レイ</t>
    </rPh>
    <rPh sb="2" eb="4">
      <t>ケンキュウ</t>
    </rPh>
    <rPh sb="4" eb="5">
      <t>ウ</t>
    </rPh>
    <rPh sb="6" eb="7">
      <t>ア</t>
    </rPh>
    <rPh sb="9" eb="12">
      <t>コウツウヒ</t>
    </rPh>
    <phoneticPr fontId="15"/>
  </si>
  <si>
    <t>例）投稿論文別刷り料</t>
    <rPh sb="0" eb="1">
      <t>レイ</t>
    </rPh>
    <rPh sb="2" eb="4">
      <t>トウコウ</t>
    </rPh>
    <rPh sb="4" eb="6">
      <t>ロンブン</t>
    </rPh>
    <rPh sb="6" eb="8">
      <t>ベツズ</t>
    </rPh>
    <rPh sb="9" eb="10">
      <t>リョウ</t>
    </rPh>
    <phoneticPr fontId="1"/>
  </si>
  <si>
    <t>例）解析委託料</t>
    <rPh sb="0" eb="1">
      <t>レイ</t>
    </rPh>
    <rPh sb="2" eb="4">
      <t>カイセキ</t>
    </rPh>
    <rPh sb="4" eb="7">
      <t>イタクリョウ</t>
    </rPh>
    <phoneticPr fontId="1"/>
  </si>
  <si>
    <t>※入力に際しての注意事項</t>
    <rPh sb="1" eb="3">
      <t>ニュウリョク</t>
    </rPh>
    <rPh sb="4" eb="5">
      <t>サイ</t>
    </rPh>
    <rPh sb="8" eb="10">
      <t>チュウイ</t>
    </rPh>
    <rPh sb="10" eb="12">
      <t>ジコウ</t>
    </rPh>
    <phoneticPr fontId="1"/>
  </si>
  <si>
    <t>例）アンケート用紙郵送料
　　3,000枚×82円/枚×2回</t>
    <rPh sb="0" eb="1">
      <t>レイ</t>
    </rPh>
    <rPh sb="29" eb="30">
      <t>カイ</t>
    </rPh>
    <phoneticPr fontId="15"/>
  </si>
  <si>
    <t>例）茶菓料：研究班会議（お茶）
　　（9人×150円/回）×1回</t>
    <rPh sb="0" eb="1">
      <t>レイ</t>
    </rPh>
    <rPh sb="25" eb="26">
      <t>エン</t>
    </rPh>
    <rPh sb="27" eb="28">
      <t>カイ</t>
    </rPh>
    <phoneticPr fontId="15"/>
  </si>
  <si>
    <t>消費税相当額</t>
    <rPh sb="0" eb="3">
      <t>ショウヒゼイ</t>
    </rPh>
    <rPh sb="3" eb="5">
      <t>ソウトウ</t>
    </rPh>
    <rPh sb="5" eb="6">
      <t>ガク</t>
    </rPh>
    <phoneticPr fontId="11"/>
  </si>
  <si>
    <t>例）学会参加・成果発表交通費
　　●●●―東京往復</t>
    <rPh sb="0" eb="1">
      <t>レイ</t>
    </rPh>
    <rPh sb="2" eb="4">
      <t>ガッカイ</t>
    </rPh>
    <rPh sb="4" eb="6">
      <t>サンカ</t>
    </rPh>
    <rPh sb="7" eb="9">
      <t>セイカ</t>
    </rPh>
    <rPh sb="9" eb="11">
      <t>ハッピョウ</t>
    </rPh>
    <rPh sb="11" eb="14">
      <t>コウツウヒ</t>
    </rPh>
    <rPh sb="21" eb="23">
      <t>トウキョウ</t>
    </rPh>
    <rPh sb="23" eb="25">
      <t>オウフク</t>
    </rPh>
    <phoneticPr fontId="1"/>
  </si>
  <si>
    <t>行が足りない場合は挿入して追加入力して下さい。
また、費目合計金額セルの計算範囲が合っているかご確認下さい。</t>
    <rPh sb="0" eb="1">
      <t>ギョウ</t>
    </rPh>
    <rPh sb="2" eb="3">
      <t>タ</t>
    </rPh>
    <rPh sb="6" eb="8">
      <t>バアイ</t>
    </rPh>
    <rPh sb="9" eb="11">
      <t>ソウニュウ</t>
    </rPh>
    <rPh sb="13" eb="15">
      <t>ツイカ</t>
    </rPh>
    <rPh sb="15" eb="17">
      <t>ニュウリョク</t>
    </rPh>
    <rPh sb="19" eb="20">
      <t>クダ</t>
    </rPh>
    <rPh sb="27" eb="29">
      <t>ヒモク</t>
    </rPh>
    <rPh sb="29" eb="31">
      <t>ゴウケイ</t>
    </rPh>
    <rPh sb="31" eb="33">
      <t>キンガク</t>
    </rPh>
    <rPh sb="36" eb="38">
      <t>ケイサン</t>
    </rPh>
    <rPh sb="38" eb="40">
      <t>ハンイ</t>
    </rPh>
    <rPh sb="41" eb="42">
      <t>ア</t>
    </rPh>
    <rPh sb="48" eb="50">
      <t>カクニン</t>
    </rPh>
    <rPh sb="50" eb="51">
      <t>クダ</t>
    </rPh>
    <phoneticPr fontId="1"/>
  </si>
  <si>
    <t>研究経費内訳</t>
    <rPh sb="0" eb="2">
      <t>ケンキュウ</t>
    </rPh>
    <rPh sb="2" eb="3">
      <t>ケイ</t>
    </rPh>
    <rPh sb="3" eb="4">
      <t>ヒ</t>
    </rPh>
    <rPh sb="4" eb="6">
      <t>ウチワケ</t>
    </rPh>
    <phoneticPr fontId="1"/>
  </si>
  <si>
    <t>研究経費の内訳入力例</t>
    <rPh sb="0" eb="2">
      <t>ケンキュウ</t>
    </rPh>
    <rPh sb="2" eb="3">
      <t>ケイ</t>
    </rPh>
    <rPh sb="3" eb="4">
      <t>ヒ</t>
    </rPh>
    <rPh sb="5" eb="7">
      <t>ウチワケ</t>
    </rPh>
    <rPh sb="7" eb="9">
      <t>ニュウリョク</t>
    </rPh>
    <rPh sb="9" eb="10">
      <t>レイ</t>
    </rPh>
    <phoneticPr fontId="1"/>
  </si>
  <si>
    <t>例）印刷トナーカートリッジ　2個</t>
    <rPh sb="0" eb="1">
      <t>レイ</t>
    </rPh>
    <rPh sb="2" eb="4">
      <t>インサツ</t>
    </rPh>
    <rPh sb="15" eb="16">
      <t>コ</t>
    </rPh>
    <phoneticPr fontId="1"/>
  </si>
  <si>
    <t>例）講演謝金（7,000円/時間×2時間×3人）</t>
    <rPh sb="0" eb="1">
      <t>レイ</t>
    </rPh>
    <rPh sb="2" eb="4">
      <t>コウエン</t>
    </rPh>
    <rPh sb="4" eb="5">
      <t>シャ</t>
    </rPh>
    <rPh sb="5" eb="6">
      <t>キン</t>
    </rPh>
    <rPh sb="12" eb="13">
      <t>エン</t>
    </rPh>
    <rPh sb="14" eb="16">
      <t>ジカン</t>
    </rPh>
    <rPh sb="18" eb="20">
      <t>ジカン</t>
    </rPh>
    <rPh sb="22" eb="23">
      <t>ニン</t>
    </rPh>
    <phoneticPr fontId="1"/>
  </si>
  <si>
    <t>例）コピー用紙（データの集計処理など）3箱</t>
    <rPh sb="0" eb="1">
      <t>レイ</t>
    </rPh>
    <rPh sb="5" eb="7">
      <t>ヨウシ</t>
    </rPh>
    <rPh sb="12" eb="14">
      <t>シュウケイ</t>
    </rPh>
    <rPh sb="14" eb="16">
      <t>ショリ</t>
    </rPh>
    <rPh sb="20" eb="21">
      <t>ハコ</t>
    </rPh>
    <phoneticPr fontId="1"/>
  </si>
  <si>
    <r>
      <t>※非課税・不課税の経費に対して、「消費税相当額」を計上する際は、算出の基礎額となる「消費税対象額」を該当する支出項目の金額欄に記載すること。</t>
    </r>
    <r>
      <rPr>
        <sz val="10"/>
        <color indexed="8"/>
        <rFont val="ＭＳ 明朝"/>
        <family val="1"/>
        <charset val="128"/>
      </rPr>
      <t>（人件費、賃金、謝金、</t>
    </r>
    <r>
      <rPr>
        <sz val="10"/>
        <color indexed="8"/>
        <rFont val="ＭＳ 明朝"/>
        <family val="1"/>
        <charset val="128"/>
      </rPr>
      <t>旅費、保険料等の非課税・不課税の経費に対しては、消費税相当額を本研究費の経費として計上することができる。)</t>
    </r>
    <rPh sb="1" eb="4">
      <t>ヒカゼイ</t>
    </rPh>
    <rPh sb="5" eb="6">
      <t>フ</t>
    </rPh>
    <rPh sb="6" eb="8">
      <t>カゼイ</t>
    </rPh>
    <rPh sb="9" eb="10">
      <t>ケイ</t>
    </rPh>
    <rPh sb="10" eb="11">
      <t>ヒ</t>
    </rPh>
    <rPh sb="12" eb="13">
      <t>タイ</t>
    </rPh>
    <rPh sb="17" eb="20">
      <t>ショウヒゼイ</t>
    </rPh>
    <rPh sb="20" eb="22">
      <t>ソウトウ</t>
    </rPh>
    <rPh sb="22" eb="23">
      <t>ガク</t>
    </rPh>
    <rPh sb="25" eb="27">
      <t>ケイジョウ</t>
    </rPh>
    <rPh sb="29" eb="30">
      <t>サイ</t>
    </rPh>
    <rPh sb="32" eb="34">
      <t>サンシュツ</t>
    </rPh>
    <rPh sb="35" eb="37">
      <t>キソ</t>
    </rPh>
    <rPh sb="37" eb="38">
      <t>ガク</t>
    </rPh>
    <rPh sb="42" eb="45">
      <t>ショウヒゼイ</t>
    </rPh>
    <rPh sb="45" eb="47">
      <t>タイショウ</t>
    </rPh>
    <rPh sb="47" eb="48">
      <t>ガク</t>
    </rPh>
    <rPh sb="50" eb="52">
      <t>ガイトウ</t>
    </rPh>
    <rPh sb="54" eb="56">
      <t>シシュツ</t>
    </rPh>
    <rPh sb="56" eb="58">
      <t>コウモク</t>
    </rPh>
    <rPh sb="59" eb="61">
      <t>キンガク</t>
    </rPh>
    <rPh sb="61" eb="62">
      <t>ラン</t>
    </rPh>
    <rPh sb="63" eb="65">
      <t>キサイ</t>
    </rPh>
    <rPh sb="71" eb="74">
      <t>ジンケンヒ</t>
    </rPh>
    <rPh sb="75" eb="77">
      <t>チンギン</t>
    </rPh>
    <rPh sb="78" eb="80">
      <t>シャキン</t>
    </rPh>
    <rPh sb="81" eb="83">
      <t>リョヒ</t>
    </rPh>
    <rPh sb="84" eb="87">
      <t>ホケンリョウ</t>
    </rPh>
    <rPh sb="87" eb="88">
      <t>ナド</t>
    </rPh>
    <rPh sb="89" eb="92">
      <t>ヒカゼイ</t>
    </rPh>
    <rPh sb="93" eb="94">
      <t>フ</t>
    </rPh>
    <rPh sb="94" eb="96">
      <t>カゼイ</t>
    </rPh>
    <rPh sb="97" eb="98">
      <t>ケイ</t>
    </rPh>
    <rPh sb="98" eb="99">
      <t>ヒ</t>
    </rPh>
    <rPh sb="100" eb="101">
      <t>タイ</t>
    </rPh>
    <rPh sb="105" eb="108">
      <t>ショウヒゼイ</t>
    </rPh>
    <rPh sb="108" eb="110">
      <t>ソウトウ</t>
    </rPh>
    <rPh sb="110" eb="111">
      <t>ガク</t>
    </rPh>
    <rPh sb="112" eb="113">
      <t>ホン</t>
    </rPh>
    <rPh sb="113" eb="116">
      <t>ケンキュウヒ</t>
    </rPh>
    <rPh sb="117" eb="118">
      <t>ケイ</t>
    </rPh>
    <rPh sb="118" eb="119">
      <t>ヒ</t>
    </rPh>
    <rPh sb="122" eb="124">
      <t>ケイジョウ</t>
    </rPh>
    <phoneticPr fontId="1"/>
  </si>
  <si>
    <t>消費税対象額の合計×10%</t>
    <rPh sb="0" eb="3">
      <t>ショウヒゼイ</t>
    </rPh>
    <rPh sb="3" eb="5">
      <t>タイショウ</t>
    </rPh>
    <rPh sb="5" eb="6">
      <t>ガク</t>
    </rPh>
    <rPh sb="7" eb="9">
      <t>ゴウケイ</t>
    </rPh>
    <phoneticPr fontId="15"/>
  </si>
  <si>
    <t>※人件費と他の経費との間では流用することができない。</t>
    <rPh sb="1" eb="4">
      <t>ジンケンヒ</t>
    </rPh>
    <rPh sb="5" eb="6">
      <t>タ</t>
    </rPh>
    <rPh sb="7" eb="8">
      <t>ケイ</t>
    </rPh>
    <rPh sb="8" eb="9">
      <t>ヒ</t>
    </rPh>
    <rPh sb="11" eb="12">
      <t>アイダ</t>
    </rPh>
    <rPh sb="14" eb="16">
      <t>リュウヨウ</t>
    </rPh>
    <phoneticPr fontId="1"/>
  </si>
  <si>
    <t>※外注費を記入する際は、本欄に内訳を記載しなければならない。所要見込額は、外注先からの概算見積りによること。</t>
    <rPh sb="1" eb="4">
      <t>ガイチュウヒ</t>
    </rPh>
    <rPh sb="5" eb="7">
      <t>キニュウ</t>
    </rPh>
    <rPh sb="9" eb="10">
      <t>サイ</t>
    </rPh>
    <rPh sb="12" eb="14">
      <t>ホンラン</t>
    </rPh>
    <rPh sb="15" eb="17">
      <t>ウチワケ</t>
    </rPh>
    <rPh sb="18" eb="20">
      <t>キサイ</t>
    </rPh>
    <rPh sb="30" eb="32">
      <t>ショヨウ</t>
    </rPh>
    <rPh sb="32" eb="34">
      <t>ミコミ</t>
    </rPh>
    <rPh sb="34" eb="35">
      <t>ガク</t>
    </rPh>
    <rPh sb="37" eb="40">
      <t>ガイチュウサキ</t>
    </rPh>
    <rPh sb="43" eb="45">
      <t>ガイサン</t>
    </rPh>
    <rPh sb="45" eb="47">
      <t>ミツモ</t>
    </rPh>
    <phoneticPr fontId="1"/>
  </si>
  <si>
    <t>研究経費合計</t>
    <rPh sb="0" eb="2">
      <t>ケンキュウ</t>
    </rPh>
    <phoneticPr fontId="1"/>
  </si>
  <si>
    <t>例）返信用封筒の宛名コピー
　　20円/世帯×1,000世帯</t>
    <rPh sb="0" eb="1">
      <t>レイ</t>
    </rPh>
    <phoneticPr fontId="15"/>
  </si>
  <si>
    <t>借料及び損料</t>
    <phoneticPr fontId="1"/>
  </si>
  <si>
    <t>×</t>
    <phoneticPr fontId="15"/>
  </si>
  <si>
    <t>※一般管理費率は、研究機関の内部規程等で定める率を使用することを原則とするが、研究機関において使用する内部規程等が存在しない場合などは、環境省が定める率（15%）を使用すること。</t>
    <rPh sb="1" eb="3">
      <t>イッパン</t>
    </rPh>
    <rPh sb="3" eb="6">
      <t>カンリヒ</t>
    </rPh>
    <rPh sb="6" eb="7">
      <t>リツ</t>
    </rPh>
    <rPh sb="9" eb="11">
      <t>ケンキュウ</t>
    </rPh>
    <rPh sb="11" eb="13">
      <t>キカン</t>
    </rPh>
    <rPh sb="14" eb="16">
      <t>ナイブ</t>
    </rPh>
    <rPh sb="16" eb="18">
      <t>キテイ</t>
    </rPh>
    <rPh sb="17" eb="18">
      <t>ホド</t>
    </rPh>
    <phoneticPr fontId="1"/>
  </si>
  <si>
    <t>積　　　算　　　内　　　訳　（積算根拠となる項目、単価、数量等）</t>
    <rPh sb="0" eb="5">
      <t>セキサン</t>
    </rPh>
    <rPh sb="8" eb="9">
      <t>ナイ</t>
    </rPh>
    <rPh sb="12" eb="13">
      <t>ヤク</t>
    </rPh>
    <rPh sb="22" eb="24">
      <t>コウモク</t>
    </rPh>
    <rPh sb="25" eb="27">
      <t>タンカ</t>
    </rPh>
    <rPh sb="28" eb="30">
      <t>スウリョウ</t>
    </rPh>
    <rPh sb="30" eb="31">
      <t>ナド</t>
    </rPh>
    <phoneticPr fontId="11"/>
  </si>
  <si>
    <t>←人件費のうち、非課税・不課税に該当する金額は消費税対象額欄に入力して下さい。</t>
    <rPh sb="1" eb="4">
      <t>ジンケンヒ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</si>
  <si>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項目</t>
    <phoneticPr fontId="1"/>
  </si>
  <si>
    <t>単価</t>
    <phoneticPr fontId="1"/>
  </si>
  <si>
    <t>数量</t>
    <phoneticPr fontId="1"/>
  </si>
  <si>
    <t>積　　　算　　　内　　　訳</t>
    <rPh sb="0" eb="5">
      <t>セキサン</t>
    </rPh>
    <rPh sb="8" eb="9">
      <t>ナイ</t>
    </rPh>
    <rPh sb="12" eb="13">
      <t>ヤク</t>
    </rPh>
    <phoneticPr fontId="11"/>
  </si>
  <si>
    <t>計</t>
    <rPh sb="0" eb="1">
      <t>ケイ</t>
    </rPh>
    <phoneticPr fontId="1"/>
  </si>
  <si>
    <t>←旅費のうち非課税・不課税に該当する金額は消費税対象額欄に入力して下さい。</t>
    <rPh sb="1" eb="3">
      <t>リョヒ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</si>
  <si>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←雑役務費のうち非課税・不課税に該当する金額は消費税対象額欄に入力して下さい。</t>
    <rPh sb="1" eb="2">
      <t>ザツ</t>
    </rPh>
    <rPh sb="2" eb="5">
      <t>エキムヒ</t>
    </rPh>
    <rPh sb="8" eb="11">
      <t>ヒカゼイ</t>
    </rPh>
    <rPh sb="12" eb="13">
      <t>フ</t>
    </rPh>
    <rPh sb="13" eb="15">
      <t>カゼイ</t>
    </rPh>
    <rPh sb="16" eb="18">
      <t>ガイトウ</t>
    </rPh>
    <rPh sb="20" eb="22">
      <t>キンガク</t>
    </rPh>
    <rPh sb="23" eb="26">
      <t>ショウヒゼイ</t>
    </rPh>
    <rPh sb="26" eb="28">
      <t>タイショウ</t>
    </rPh>
    <rPh sb="28" eb="29">
      <t>ガク</t>
    </rPh>
    <rPh sb="29" eb="30">
      <t>ラン</t>
    </rPh>
    <rPh sb="31" eb="33">
      <t>ニュウリョク</t>
    </rPh>
    <rPh sb="35" eb="36">
      <t>クダ</t>
    </rPh>
    <phoneticPr fontId="1"/>
  </si>
  <si>
    <t>例）PCレンタル
　　（6000円/月）×11ヶ月</t>
    <rPh sb="0" eb="1">
      <t>レイ</t>
    </rPh>
    <rPh sb="18" eb="19">
      <t>ツキ</t>
    </rPh>
    <rPh sb="24" eb="25">
      <t>ゲツ</t>
    </rPh>
    <phoneticPr fontId="15"/>
  </si>
  <si>
    <t>←賃金のうち非課税・不課税に該当する金額は消費税対象額欄に入力して下さい。</t>
    <rPh sb="1" eb="3">
      <t>チンギン</t>
    </rPh>
    <rPh sb="6" eb="9">
      <t>ヒカゼイ</t>
    </rPh>
    <rPh sb="10" eb="11">
      <t>フ</t>
    </rPh>
    <rPh sb="11" eb="13">
      <t>カゼイ</t>
    </rPh>
    <rPh sb="14" eb="16">
      <t>ガイトウ</t>
    </rPh>
    <rPh sb="18" eb="20">
      <t>キンガク</t>
    </rPh>
    <rPh sb="21" eb="24">
      <t>ショウヒゼイ</t>
    </rPh>
    <rPh sb="24" eb="26">
      <t>タイショウ</t>
    </rPh>
    <rPh sb="26" eb="27">
      <t>ガク</t>
    </rPh>
    <rPh sb="27" eb="28">
      <t>ラン</t>
    </rPh>
    <rPh sb="29" eb="31">
      <t>ニュウリョク</t>
    </rPh>
    <rPh sb="33" eb="34">
      <t>クダ</t>
    </rPh>
    <phoneticPr fontId="1"/>
  </si>
  <si>
    <t>例）国内学会参加費（1名）</t>
    <rPh sb="0" eb="1">
      <t>レイ</t>
    </rPh>
    <rPh sb="2" eb="4">
      <t>コクナイ</t>
    </rPh>
    <rPh sb="4" eb="6">
      <t>ガッカイ</t>
    </rPh>
    <rPh sb="6" eb="9">
      <t>サンカヒ</t>
    </rPh>
    <rPh sb="11" eb="12">
      <t>メイ</t>
    </rPh>
    <phoneticPr fontId="1"/>
  </si>
  <si>
    <t>←諸謝金のうち非課税・不課税に該当する金額は消費税対象額欄に入力して下さい。</t>
    <rPh sb="1" eb="4">
      <t>ショシャキン</t>
    </rPh>
    <rPh sb="7" eb="10">
      <t>ヒカゼイ</t>
    </rPh>
    <rPh sb="11" eb="12">
      <t>フ</t>
    </rPh>
    <rPh sb="12" eb="14">
      <t>カゼイ</t>
    </rPh>
    <rPh sb="15" eb="17">
      <t>ガイトウ</t>
    </rPh>
    <rPh sb="19" eb="21">
      <t>キンガク</t>
    </rPh>
    <rPh sb="22" eb="25">
      <t>ショウヒゼイ</t>
    </rPh>
    <rPh sb="25" eb="27">
      <t>タイショウ</t>
    </rPh>
    <rPh sb="27" eb="28">
      <t>ガク</t>
    </rPh>
    <rPh sb="28" eb="29">
      <t>ラン</t>
    </rPh>
    <rPh sb="30" eb="32">
      <t>ニュウリョク</t>
    </rPh>
    <rPh sb="34" eb="35">
      <t>クダ</t>
    </rPh>
    <phoneticPr fontId="1"/>
  </si>
  <si>
    <t>例）謝品：図書カード（50名）</t>
    <rPh sb="0" eb="1">
      <t>レイ</t>
    </rPh>
    <rPh sb="2" eb="3">
      <t>シャ</t>
    </rPh>
    <rPh sb="3" eb="4">
      <t>ヒン</t>
    </rPh>
    <rPh sb="5" eb="7">
      <t>トショ</t>
    </rPh>
    <rPh sb="13" eb="14">
      <t>メイ</t>
    </rPh>
    <phoneticPr fontId="1"/>
  </si>
  <si>
    <t>例）自治体文書交付手数料（5通）</t>
    <rPh sb="0" eb="1">
      <t>レイ</t>
    </rPh>
    <rPh sb="2" eb="5">
      <t>ジチタイ</t>
    </rPh>
    <rPh sb="5" eb="7">
      <t>ブンショ</t>
    </rPh>
    <rPh sb="7" eb="9">
      <t>コウフ</t>
    </rPh>
    <rPh sb="9" eb="12">
      <t>テスウリョウ</t>
    </rPh>
    <rPh sb="14" eb="15">
      <t>ツウ</t>
    </rPh>
    <phoneticPr fontId="1"/>
  </si>
  <si>
    <r>
      <t>※研究期間は最長で3年間</t>
    </r>
    <r>
      <rPr>
        <sz val="10"/>
        <rFont val="ＭＳ Ｐゴシック"/>
        <family val="3"/>
        <charset val="128"/>
      </rPr>
      <t>。</t>
    </r>
    <phoneticPr fontId="1"/>
  </si>
  <si>
    <t>所属機関：</t>
    <rPh sb="0" eb="2">
      <t>ショゾク</t>
    </rPh>
    <rPh sb="2" eb="4">
      <t>キカン</t>
    </rPh>
    <phoneticPr fontId="1"/>
  </si>
  <si>
    <t>研究者氏名：</t>
    <phoneticPr fontId="1"/>
  </si>
  <si>
    <t>例）研究機関研究員Ａ（日額単価×従事予定日数）</t>
    <rPh sb="0" eb="1">
      <t>レイ</t>
    </rPh>
    <rPh sb="2" eb="4">
      <t>ケンキュウ</t>
    </rPh>
    <rPh sb="4" eb="6">
      <t>キカン</t>
    </rPh>
    <rPh sb="6" eb="9">
      <t>ケンキュウイン</t>
    </rPh>
    <rPh sb="11" eb="15">
      <t>ニチガクタンカ</t>
    </rPh>
    <rPh sb="16" eb="18">
      <t>ジュウジ</t>
    </rPh>
    <rPh sb="18" eb="20">
      <t>ヨテイ</t>
    </rPh>
    <rPh sb="20" eb="22">
      <t>ニッスウ</t>
    </rPh>
    <phoneticPr fontId="1"/>
  </si>
  <si>
    <t>←備品は、リースやレンタル等により導入することができない場合に限り、その購入を認めるものとします。</t>
    <phoneticPr fontId="1"/>
  </si>
  <si>
    <t>例）マウス飼育用飼料A　15kg/箱×12月</t>
    <rPh sb="0" eb="1">
      <t>レイ</t>
    </rPh>
    <rPh sb="5" eb="7">
      <t>シイク</t>
    </rPh>
    <rPh sb="7" eb="8">
      <t>ヨウ</t>
    </rPh>
    <rPh sb="8" eb="10">
      <t>シリョウ</t>
    </rPh>
    <rPh sb="17" eb="18">
      <t>ハコ</t>
    </rPh>
    <rPh sb="21" eb="22">
      <t>ガツ</t>
    </rPh>
    <phoneticPr fontId="1"/>
  </si>
  <si>
    <t>例）研究補助アルバイト
　　（8,000円/日×20日/年）×1人</t>
    <rPh sb="0" eb="1">
      <t>レイ</t>
    </rPh>
    <rPh sb="22" eb="23">
      <t>ニチ</t>
    </rPh>
    <rPh sb="28" eb="29">
      <t>ネン</t>
    </rPh>
    <rPh sb="32" eb="33">
      <t>ヒト</t>
    </rPh>
    <phoneticPr fontId="15"/>
  </si>
  <si>
    <t>例）実験用試薬A　10本</t>
    <rPh sb="0" eb="1">
      <t>レイ</t>
    </rPh>
    <rPh sb="2" eb="7">
      <t>ジッケンヨウシヤク</t>
    </rPh>
    <rPh sb="11" eb="12">
      <t>ホン</t>
    </rPh>
    <phoneticPr fontId="1"/>
  </si>
  <si>
    <t>例）マウス飼育労働派遣料（3ヶ月：R5年7月～R6年2月）
　　時間単価(税込)×勤務時間</t>
    <rPh sb="0" eb="1">
      <t>レイ</t>
    </rPh>
    <rPh sb="5" eb="7">
      <t>シイク</t>
    </rPh>
    <rPh sb="7" eb="9">
      <t>ロウドウ</t>
    </rPh>
    <rPh sb="9" eb="11">
      <t>ハケン</t>
    </rPh>
    <rPh sb="11" eb="12">
      <t>リョウ</t>
    </rPh>
    <rPh sb="15" eb="16">
      <t>ゲツ</t>
    </rPh>
    <rPh sb="19" eb="20">
      <t>ネン</t>
    </rPh>
    <rPh sb="21" eb="22">
      <t>ガツ</t>
    </rPh>
    <rPh sb="25" eb="26">
      <t>ネン</t>
    </rPh>
    <rPh sb="27" eb="28">
      <t>ガツ</t>
    </rPh>
    <rPh sb="32" eb="34">
      <t>ジカン</t>
    </rPh>
    <rPh sb="34" eb="36">
      <t>タンカ</t>
    </rPh>
    <rPh sb="37" eb="39">
      <t>ゼイコミ</t>
    </rPh>
    <rPh sb="41" eb="43">
      <t>キンム</t>
    </rPh>
    <rPh sb="43" eb="45">
      <t>ジカン</t>
    </rPh>
    <phoneticPr fontId="1"/>
  </si>
  <si>
    <t>　　ホテル宿泊代(13,000/泊×5泊×3名)</t>
    <rPh sb="5" eb="7">
      <t>シュクハク</t>
    </rPh>
    <rPh sb="7" eb="8">
      <t>ダイ</t>
    </rPh>
    <rPh sb="16" eb="17">
      <t>ハク</t>
    </rPh>
    <rPh sb="19" eb="20">
      <t>ハク</t>
    </rPh>
    <rPh sb="22" eb="23">
      <t>メイ</t>
    </rPh>
    <phoneticPr fontId="1"/>
  </si>
  <si>
    <t>例）●●現地調査　●●●―福島往復
　　(令和5年6月1日～6月6日：3名）</t>
    <rPh sb="0" eb="1">
      <t>レイ</t>
    </rPh>
    <rPh sb="4" eb="6">
      <t>ゲンチ</t>
    </rPh>
    <rPh sb="6" eb="8">
      <t>チョウサ</t>
    </rPh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31" eb="32">
      <t>ガツ</t>
    </rPh>
    <rPh sb="33" eb="34">
      <t>ニチ</t>
    </rPh>
    <rPh sb="36" eb="37">
      <t>メイ</t>
    </rPh>
    <phoneticPr fontId="1"/>
  </si>
  <si>
    <t>※分担研究者がいる場合は、分担研究者の経費も含めて記載すること。</t>
    <phoneticPr fontId="1"/>
  </si>
  <si>
    <t>令和９年度</t>
    <rPh sb="0" eb="2">
      <t>レイワ</t>
    </rPh>
    <phoneticPr fontId="1"/>
  </si>
  <si>
    <t>令和８年度 放射線健康管理・健康不安対策事業（放射線の健康影響に係る研究調査事業）</t>
    <rPh sb="0" eb="2">
      <t>レイワ</t>
    </rPh>
    <phoneticPr fontId="1"/>
  </si>
  <si>
    <t>令和８年度</t>
    <rPh sb="0" eb="2">
      <t>レイワ</t>
    </rPh>
    <rPh sb="3" eb="5">
      <t>ネンド</t>
    </rPh>
    <phoneticPr fontId="1"/>
  </si>
  <si>
    <t>令和10年度</t>
    <rPh sb="0" eb="2">
      <t>レイワ</t>
    </rPh>
    <phoneticPr fontId="1"/>
  </si>
  <si>
    <t>主任研究者氏名：</t>
    <rPh sb="0" eb="2">
      <t>シュニン</t>
    </rPh>
    <rPh sb="2" eb="5">
      <t>ケンキュウシャ</t>
    </rPh>
    <rPh sb="5" eb="7">
      <t>シメイ</t>
    </rPh>
    <phoneticPr fontId="1"/>
  </si>
  <si>
    <t>光熱水費</t>
    <phoneticPr fontId="1"/>
  </si>
  <si>
    <t>令和８年度放射線健康管理・健康不安対策事業（放射線の健康影響に係る研究調査事業）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</si>
</sst>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@&quot;#,##0"/>
    <numFmt numFmtId="177" formatCode="#,##0.0;[Red]\-#,##0.0"/>
    <numFmt numFmtId="178" formatCode="#,##0&quot;冊&quot;"/>
    <numFmt numFmtId="179" formatCode="h:mm;@"/>
    <numFmt numFmtId="180" formatCode="#,##0.0_ ;[Red]\-#,##0.0\ "/>
    <numFmt numFmtId="181" formatCode="#,##0.0_ "/>
    <numFmt numFmtId="182" formatCode="#,##0.0_);[Red]\(#,##0.0\)"/>
    <numFmt numFmtId="183" formatCode="#,##0&quot;回&quot;"/>
    <numFmt numFmtId="184" formatCode="0_);[Red]\(0\)"/>
    <numFmt numFmtId="185" formatCode="#,##0_ "/>
    <numFmt numFmtId="186" formatCode="#,##0&quot;泊&quot;"/>
    <numFmt numFmtId="187" formatCode="#,##0&quot;式&quot;"/>
    <numFmt numFmtId="188" formatCode="&quot;(一般管理費率)&quot;0.00%"/>
    <numFmt numFmtId="189" formatCode="&quot;(人件費＋その他経費-外注費)&quot;#,##0&quot;　×&quot;"/>
    <numFmt numFmtId="190" formatCode="#,##0&quot;名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erminal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System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u val="double"/>
      <sz val="1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77" fontId="4" fillId="0" borderId="0" applyNumberFormat="0" applyBorder="0">
      <alignment horizontal="right" wrapText="1"/>
    </xf>
    <xf numFmtId="177" fontId="4" fillId="0" borderId="0" applyNumberFormat="0" applyBorder="0">
      <alignment horizontal="right" wrapText="1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6" fillId="0" borderId="0" xfId="26" applyFont="1" applyAlignment="1">
      <alignment vertical="center"/>
    </xf>
    <xf numFmtId="0" fontId="10" fillId="0" borderId="0" xfId="26" applyFont="1" applyAlignment="1">
      <alignment horizontal="center" vertical="center"/>
    </xf>
    <xf numFmtId="0" fontId="6" fillId="0" borderId="0" xfId="26" applyFont="1"/>
    <xf numFmtId="38" fontId="16" fillId="0" borderId="3" xfId="21" applyFont="1" applyFill="1" applyBorder="1" applyAlignment="1">
      <alignment vertical="center"/>
    </xf>
    <xf numFmtId="176" fontId="16" fillId="0" borderId="4" xfId="21" applyNumberFormat="1" applyFont="1" applyFill="1" applyBorder="1" applyAlignment="1">
      <alignment vertical="center"/>
    </xf>
    <xf numFmtId="38" fontId="16" fillId="0" borderId="0" xfId="21" applyFont="1" applyFill="1" applyBorder="1" applyAlignment="1">
      <alignment horizontal="center" vertical="center"/>
    </xf>
    <xf numFmtId="0" fontId="16" fillId="0" borderId="6" xfId="26" applyFont="1" applyBorder="1" applyAlignment="1">
      <alignment horizontal="left" vertical="center"/>
    </xf>
    <xf numFmtId="176" fontId="16" fillId="0" borderId="6" xfId="21" applyNumberFormat="1" applyFont="1" applyFill="1" applyBorder="1" applyAlignment="1">
      <alignment vertical="center"/>
    </xf>
    <xf numFmtId="38" fontId="16" fillId="0" borderId="7" xfId="21" applyFont="1" applyFill="1" applyBorder="1" applyAlignment="1">
      <alignment horizontal="center" vertical="center"/>
    </xf>
    <xf numFmtId="38" fontId="16" fillId="0" borderId="8" xfId="21" applyFont="1" applyFill="1" applyBorder="1" applyAlignment="1">
      <alignment vertical="center"/>
    </xf>
    <xf numFmtId="38" fontId="17" fillId="0" borderId="2" xfId="21" applyFont="1" applyFill="1" applyBorder="1" applyAlignment="1">
      <alignment vertical="center"/>
    </xf>
    <xf numFmtId="0" fontId="16" fillId="0" borderId="0" xfId="26" applyFont="1" applyAlignment="1">
      <alignment horizontal="left" vertical="center"/>
    </xf>
    <xf numFmtId="0" fontId="16" fillId="0" borderId="0" xfId="26" applyFont="1" applyAlignment="1">
      <alignment horizontal="center" vertical="center"/>
    </xf>
    <xf numFmtId="38" fontId="16" fillId="0" borderId="0" xfId="21" applyFont="1" applyFill="1" applyAlignment="1">
      <alignment vertical="center"/>
    </xf>
    <xf numFmtId="38" fontId="16" fillId="0" borderId="0" xfId="21" applyFont="1" applyFill="1" applyAlignment="1">
      <alignment horizontal="center" vertical="center"/>
    </xf>
    <xf numFmtId="179" fontId="16" fillId="0" borderId="0" xfId="21" applyNumberFormat="1" applyFont="1" applyFill="1" applyAlignment="1">
      <alignment vertical="center"/>
    </xf>
    <xf numFmtId="180" fontId="16" fillId="0" borderId="0" xfId="21" applyNumberFormat="1" applyFont="1" applyFill="1" applyAlignment="1">
      <alignment horizontal="right" vertical="center"/>
    </xf>
    <xf numFmtId="181" fontId="16" fillId="0" borderId="0" xfId="26" applyNumberFormat="1" applyFont="1" applyAlignment="1">
      <alignment horizontal="left" vertical="center"/>
    </xf>
    <xf numFmtId="182" fontId="16" fillId="0" borderId="0" xfId="21" applyNumberFormat="1" applyFont="1" applyFill="1" applyAlignment="1">
      <alignment vertical="center"/>
    </xf>
    <xf numFmtId="38" fontId="16" fillId="0" borderId="0" xfId="21" applyFont="1" applyFill="1" applyAlignment="1">
      <alignment vertical="center" wrapText="1"/>
    </xf>
    <xf numFmtId="0" fontId="16" fillId="0" borderId="9" xfId="26" applyFont="1" applyBorder="1" applyAlignment="1">
      <alignment horizontal="left" vertical="center"/>
    </xf>
    <xf numFmtId="184" fontId="16" fillId="0" borderId="7" xfId="21" applyNumberFormat="1" applyFont="1" applyFill="1" applyBorder="1" applyAlignment="1">
      <alignment vertical="center"/>
    </xf>
    <xf numFmtId="183" fontId="16" fillId="0" borderId="7" xfId="21" applyNumberFormat="1" applyFont="1" applyFill="1" applyBorder="1" applyAlignment="1">
      <alignment vertical="center"/>
    </xf>
    <xf numFmtId="0" fontId="16" fillId="0" borderId="6" xfId="26" applyFont="1" applyBorder="1" applyAlignment="1">
      <alignment vertical="center"/>
    </xf>
    <xf numFmtId="38" fontId="16" fillId="0" borderId="7" xfId="21" applyFont="1" applyFill="1" applyBorder="1" applyAlignment="1">
      <alignment vertical="center"/>
    </xf>
    <xf numFmtId="183" fontId="16" fillId="0" borderId="0" xfId="21" applyNumberFormat="1" applyFont="1" applyFill="1" applyBorder="1" applyAlignment="1">
      <alignment vertical="center"/>
    </xf>
    <xf numFmtId="0" fontId="16" fillId="0" borderId="10" xfId="26" applyFont="1" applyBorder="1" applyAlignment="1">
      <alignment vertical="center"/>
    </xf>
    <xf numFmtId="0" fontId="16" fillId="0" borderId="11" xfId="26" applyFont="1" applyBorder="1" applyAlignment="1">
      <alignment vertical="center"/>
    </xf>
    <xf numFmtId="176" fontId="16" fillId="0" borderId="11" xfId="21" applyNumberFormat="1" applyFont="1" applyFill="1" applyBorder="1" applyAlignment="1">
      <alignment vertical="center"/>
    </xf>
    <xf numFmtId="38" fontId="16" fillId="0" borderId="12" xfId="21" applyFont="1" applyFill="1" applyBorder="1" applyAlignment="1">
      <alignment horizontal="center" vertical="center"/>
    </xf>
    <xf numFmtId="38" fontId="16" fillId="0" borderId="12" xfId="21" applyFont="1" applyFill="1" applyBorder="1" applyAlignment="1">
      <alignment vertical="center"/>
    </xf>
    <xf numFmtId="38" fontId="16" fillId="0" borderId="13" xfId="21" applyFont="1" applyFill="1" applyBorder="1" applyAlignment="1">
      <alignment vertical="center"/>
    </xf>
    <xf numFmtId="0" fontId="17" fillId="0" borderId="14" xfId="26" applyFont="1" applyBorder="1" applyAlignment="1">
      <alignment horizontal="center" vertical="center"/>
    </xf>
    <xf numFmtId="0" fontId="17" fillId="0" borderId="14" xfId="26" applyFont="1" applyBorder="1" applyAlignment="1">
      <alignment horizontal="center" vertical="center" shrinkToFit="1"/>
    </xf>
    <xf numFmtId="176" fontId="16" fillId="0" borderId="5" xfId="21" applyNumberFormat="1" applyFont="1" applyFill="1" applyBorder="1" applyAlignment="1">
      <alignment vertical="center"/>
    </xf>
    <xf numFmtId="38" fontId="16" fillId="0" borderId="15" xfId="21" applyFont="1" applyFill="1" applyBorder="1" applyAlignment="1">
      <alignment horizontal="center" vertical="center"/>
    </xf>
    <xf numFmtId="184" fontId="16" fillId="0" borderId="15" xfId="21" applyNumberFormat="1" applyFont="1" applyFill="1" applyBorder="1" applyAlignment="1">
      <alignment vertical="center"/>
    </xf>
    <xf numFmtId="38" fontId="16" fillId="0" borderId="16" xfId="21" applyFont="1" applyFill="1" applyBorder="1" applyAlignment="1">
      <alignment vertical="center"/>
    </xf>
    <xf numFmtId="0" fontId="16" fillId="0" borderId="9" xfId="26" applyFont="1" applyBorder="1" applyAlignment="1">
      <alignment horizontal="right" vertical="top"/>
    </xf>
    <xf numFmtId="0" fontId="16" fillId="0" borderId="18" xfId="26" applyFont="1" applyBorder="1" applyAlignment="1">
      <alignment horizontal="right" vertical="center"/>
    </xf>
    <xf numFmtId="0" fontId="10" fillId="0" borderId="19" xfId="26" applyFont="1" applyBorder="1" applyAlignment="1">
      <alignment horizontal="center" vertical="center"/>
    </xf>
    <xf numFmtId="0" fontId="10" fillId="0" borderId="20" xfId="26" applyFont="1" applyBorder="1" applyAlignment="1">
      <alignment horizontal="center" vertical="center"/>
    </xf>
    <xf numFmtId="38" fontId="16" fillId="0" borderId="9" xfId="21" applyFont="1" applyFill="1" applyBorder="1" applyAlignment="1">
      <alignment vertical="top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9" fillId="0" borderId="19" xfId="26" applyNumberFormat="1" applyFont="1" applyBorder="1" applyAlignment="1">
      <alignment horizontal="center" vertical="center"/>
    </xf>
    <xf numFmtId="0" fontId="19" fillId="0" borderId="14" xfId="26" applyFont="1" applyBorder="1" applyAlignment="1">
      <alignment vertical="center"/>
    </xf>
    <xf numFmtId="0" fontId="19" fillId="0" borderId="19" xfId="26" applyFont="1" applyBorder="1" applyAlignment="1">
      <alignment vertical="center"/>
    </xf>
    <xf numFmtId="0" fontId="16" fillId="0" borderId="21" xfId="26" applyFont="1" applyBorder="1" applyAlignment="1">
      <alignment vertical="center"/>
    </xf>
    <xf numFmtId="0" fontId="23" fillId="0" borderId="6" xfId="26" applyFont="1" applyBorder="1" applyAlignment="1">
      <alignment horizontal="left" vertical="center" wrapText="1" shrinkToFit="1"/>
    </xf>
    <xf numFmtId="0" fontId="24" fillId="0" borderId="0" xfId="26" applyFont="1" applyAlignment="1">
      <alignment horizontal="center" vertical="center"/>
    </xf>
    <xf numFmtId="0" fontId="25" fillId="0" borderId="0" xfId="26" applyFont="1"/>
    <xf numFmtId="0" fontId="23" fillId="0" borderId="0" xfId="26" applyFont="1" applyAlignment="1">
      <alignment vertical="center"/>
    </xf>
    <xf numFmtId="186" fontId="16" fillId="0" borderId="7" xfId="21" applyNumberFormat="1" applyFont="1" applyFill="1" applyBorder="1" applyAlignment="1">
      <alignment vertical="center"/>
    </xf>
    <xf numFmtId="0" fontId="26" fillId="0" borderId="15" xfId="26" applyFont="1" applyBorder="1" applyAlignment="1">
      <alignment vertical="center" wrapText="1"/>
    </xf>
    <xf numFmtId="0" fontId="26" fillId="0" borderId="22" xfId="26" applyFont="1" applyBorder="1" applyAlignment="1">
      <alignment vertical="center" shrinkToFit="1"/>
    </xf>
    <xf numFmtId="0" fontId="26" fillId="0" borderId="18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horizontal="left" vertical="center" wrapText="1" shrinkToFit="1"/>
    </xf>
    <xf numFmtId="0" fontId="26" fillId="0" borderId="6" xfId="26" applyFont="1" applyBorder="1" applyAlignment="1">
      <alignment vertical="center" wrapText="1"/>
    </xf>
    <xf numFmtId="0" fontId="26" fillId="0" borderId="6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 shrinkToFit="1"/>
    </xf>
    <xf numFmtId="0" fontId="26" fillId="0" borderId="5" xfId="26" applyFont="1" applyBorder="1" applyAlignment="1">
      <alignment vertical="center" wrapText="1" shrinkToFit="1"/>
    </xf>
    <xf numFmtId="0" fontId="26" fillId="0" borderId="6" xfId="26" applyFont="1" applyBorder="1" applyAlignment="1">
      <alignment vertical="center"/>
    </xf>
    <xf numFmtId="0" fontId="26" fillId="0" borderId="0" xfId="26" applyFont="1" applyAlignment="1">
      <alignment vertical="center"/>
    </xf>
    <xf numFmtId="0" fontId="14" fillId="0" borderId="0" xfId="26" applyFont="1" applyAlignment="1">
      <alignment horizontal="center" vertical="center"/>
    </xf>
    <xf numFmtId="0" fontId="27" fillId="0" borderId="0" xfId="26" applyFont="1" applyAlignment="1">
      <alignment vertical="center"/>
    </xf>
    <xf numFmtId="0" fontId="19" fillId="0" borderId="0" xfId="26" applyFont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" fontId="28" fillId="0" borderId="0" xfId="0" applyNumberFormat="1" applyFont="1">
      <alignment vertical="center"/>
    </xf>
    <xf numFmtId="38" fontId="17" fillId="0" borderId="2" xfId="21" applyFont="1" applyFill="1" applyBorder="1" applyAlignment="1" applyProtection="1">
      <alignment vertical="center"/>
    </xf>
    <xf numFmtId="0" fontId="10" fillId="0" borderId="0" xfId="26" applyFont="1" applyAlignment="1" applyProtection="1">
      <alignment vertical="center"/>
      <protection locked="0"/>
    </xf>
    <xf numFmtId="0" fontId="10" fillId="0" borderId="0" xfId="26" applyFont="1" applyAlignment="1" applyProtection="1">
      <alignment horizontal="center" vertical="center"/>
      <protection locked="0"/>
    </xf>
    <xf numFmtId="0" fontId="16" fillId="0" borderId="0" xfId="26" applyFont="1" applyAlignment="1" applyProtection="1">
      <alignment vertical="center"/>
      <protection locked="0"/>
    </xf>
    <xf numFmtId="0" fontId="10" fillId="0" borderId="19" xfId="26" applyFont="1" applyBorder="1" applyAlignment="1" applyProtection="1">
      <alignment horizontal="center" vertical="center"/>
      <protection locked="0"/>
    </xf>
    <xf numFmtId="0" fontId="10" fillId="0" borderId="20" xfId="26" applyFont="1" applyBorder="1" applyAlignment="1" applyProtection="1">
      <alignment horizontal="center" vertical="center"/>
      <protection locked="0"/>
    </xf>
    <xf numFmtId="0" fontId="23" fillId="0" borderId="15" xfId="26" applyFont="1" applyBorder="1" applyAlignment="1" applyProtection="1">
      <alignment vertical="center" wrapText="1"/>
      <protection locked="0"/>
    </xf>
    <xf numFmtId="176" fontId="16" fillId="0" borderId="5" xfId="21" applyNumberFormat="1" applyFont="1" applyFill="1" applyBorder="1" applyAlignment="1" applyProtection="1">
      <alignment vertical="center"/>
      <protection locked="0"/>
    </xf>
    <xf numFmtId="38" fontId="16" fillId="0" borderId="15" xfId="21" applyFont="1" applyFill="1" applyBorder="1" applyAlignment="1" applyProtection="1">
      <alignment horizontal="center" vertical="center"/>
      <protection locked="0"/>
    </xf>
    <xf numFmtId="184" fontId="16" fillId="0" borderId="15" xfId="21" applyNumberFormat="1" applyFont="1" applyFill="1" applyBorder="1" applyAlignment="1" applyProtection="1">
      <alignment vertical="center"/>
      <protection locked="0"/>
    </xf>
    <xf numFmtId="38" fontId="16" fillId="0" borderId="16" xfId="21" applyFont="1" applyFill="1" applyBorder="1" applyAlignment="1" applyProtection="1">
      <alignment vertical="center"/>
      <protection locked="0"/>
    </xf>
    <xf numFmtId="0" fontId="16" fillId="0" borderId="22" xfId="26" applyFont="1" applyBorder="1" applyAlignment="1" applyProtection="1">
      <alignment vertical="center" shrinkToFit="1"/>
      <protection locked="0"/>
    </xf>
    <xf numFmtId="176" fontId="16" fillId="0" borderId="6" xfId="21" applyNumberFormat="1" applyFont="1" applyFill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horizontal="center" vertical="center"/>
      <protection locked="0"/>
    </xf>
    <xf numFmtId="184" fontId="16" fillId="0" borderId="7" xfId="21" applyNumberFormat="1" applyFont="1" applyFill="1" applyBorder="1" applyAlignment="1" applyProtection="1">
      <alignment vertical="center"/>
      <protection locked="0"/>
    </xf>
    <xf numFmtId="38" fontId="16" fillId="0" borderId="8" xfId="21" applyFont="1" applyFill="1" applyBorder="1" applyAlignment="1" applyProtection="1">
      <alignment vertical="center"/>
      <protection locked="0"/>
    </xf>
    <xf numFmtId="0" fontId="16" fillId="0" borderId="6" xfId="26" applyFont="1" applyBorder="1" applyAlignment="1" applyProtection="1">
      <alignment vertical="center" shrinkToFit="1"/>
      <protection locked="0"/>
    </xf>
    <xf numFmtId="0" fontId="16" fillId="0" borderId="18" xfId="26" applyFont="1" applyBorder="1" applyAlignment="1" applyProtection="1">
      <alignment horizontal="right" vertical="center"/>
      <protection locked="0"/>
    </xf>
    <xf numFmtId="38" fontId="16" fillId="0" borderId="9" xfId="21" applyFont="1" applyFill="1" applyBorder="1" applyAlignment="1" applyProtection="1">
      <alignment vertical="top"/>
      <protection locked="0"/>
    </xf>
    <xf numFmtId="0" fontId="23" fillId="0" borderId="18" xfId="26" applyFont="1" applyBorder="1" applyAlignment="1" applyProtection="1">
      <alignment horizontal="left" vertical="center" wrapText="1" shrinkToFit="1"/>
      <protection locked="0"/>
    </xf>
    <xf numFmtId="176" fontId="16" fillId="0" borderId="4" xfId="21" applyNumberFormat="1" applyFont="1" applyFill="1" applyBorder="1" applyAlignment="1" applyProtection="1">
      <alignment vertical="center"/>
      <protection locked="0"/>
    </xf>
    <xf numFmtId="38" fontId="16" fillId="0" borderId="0" xfId="21" applyFont="1" applyFill="1" applyBorder="1" applyAlignment="1" applyProtection="1">
      <alignment horizontal="center" vertical="center"/>
      <protection locked="0"/>
    </xf>
    <xf numFmtId="183" fontId="16" fillId="0" borderId="0" xfId="21" applyNumberFormat="1" applyFont="1" applyFill="1" applyBorder="1" applyAlignment="1" applyProtection="1">
      <alignment vertical="center"/>
      <protection locked="0"/>
    </xf>
    <xf numFmtId="38" fontId="16" fillId="0" borderId="3" xfId="21" applyFont="1" applyFill="1" applyBorder="1" applyAlignment="1" applyProtection="1">
      <alignment vertical="center"/>
      <protection locked="0"/>
    </xf>
    <xf numFmtId="0" fontId="23" fillId="0" borderId="6" xfId="26" applyFont="1" applyBorder="1" applyAlignment="1" applyProtection="1">
      <alignment horizontal="left" vertical="center" wrapText="1" shrinkToFit="1"/>
      <protection locked="0"/>
    </xf>
    <xf numFmtId="183" fontId="16" fillId="0" borderId="7" xfId="21" applyNumberFormat="1" applyFont="1" applyFill="1" applyBorder="1" applyAlignment="1" applyProtection="1">
      <alignment vertical="center"/>
      <protection locked="0"/>
    </xf>
    <xf numFmtId="0" fontId="16" fillId="0" borderId="6" xfId="26" applyFont="1" applyBorder="1" applyAlignment="1" applyProtection="1">
      <alignment horizontal="left" vertical="center" wrapText="1" shrinkToFit="1"/>
      <protection locked="0"/>
    </xf>
    <xf numFmtId="0" fontId="16" fillId="0" borderId="6" xfId="26" applyFont="1" applyBorder="1" applyAlignment="1" applyProtection="1">
      <alignment vertical="center" wrapText="1"/>
      <protection locked="0"/>
    </xf>
    <xf numFmtId="0" fontId="16" fillId="0" borderId="6" xfId="26" applyFont="1" applyBorder="1" applyAlignment="1" applyProtection="1">
      <alignment vertical="center" wrapText="1" shrinkToFit="1"/>
      <protection locked="0"/>
    </xf>
    <xf numFmtId="0" fontId="16" fillId="0" borderId="9" xfId="26" applyFont="1" applyBorder="1" applyAlignment="1" applyProtection="1">
      <alignment horizontal="left" vertical="top"/>
      <protection locked="0"/>
    </xf>
    <xf numFmtId="0" fontId="23" fillId="0" borderId="6" xfId="26" applyFont="1" applyBorder="1" applyAlignment="1" applyProtection="1">
      <alignment vertical="center" wrapText="1" shrinkToFit="1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0" fontId="16" fillId="0" borderId="9" xfId="26" applyFont="1" applyBorder="1" applyAlignment="1" applyProtection="1">
      <alignment horizontal="right" vertical="top"/>
      <protection locked="0"/>
    </xf>
    <xf numFmtId="0" fontId="16" fillId="0" borderId="6" xfId="26" applyFont="1" applyBorder="1" applyAlignment="1" applyProtection="1">
      <alignment vertical="center"/>
      <protection locked="0"/>
    </xf>
    <xf numFmtId="38" fontId="16" fillId="0" borderId="7" xfId="21" applyFont="1" applyFill="1" applyBorder="1" applyAlignment="1" applyProtection="1">
      <alignment vertical="center"/>
      <protection locked="0"/>
    </xf>
    <xf numFmtId="0" fontId="16" fillId="0" borderId="11" xfId="26" applyFont="1" applyBorder="1" applyAlignment="1" applyProtection="1">
      <alignment vertical="center"/>
      <protection locked="0"/>
    </xf>
    <xf numFmtId="176" fontId="16" fillId="0" borderId="11" xfId="21" applyNumberFormat="1" applyFont="1" applyFill="1" applyBorder="1" applyAlignment="1" applyProtection="1">
      <alignment vertical="center"/>
      <protection locked="0"/>
    </xf>
    <xf numFmtId="38" fontId="16" fillId="0" borderId="12" xfId="21" applyFont="1" applyFill="1" applyBorder="1" applyAlignment="1" applyProtection="1">
      <alignment horizontal="center" vertical="center"/>
      <protection locked="0"/>
    </xf>
    <xf numFmtId="38" fontId="16" fillId="0" borderId="12" xfId="21" applyFont="1" applyFill="1" applyBorder="1" applyAlignment="1" applyProtection="1">
      <alignment vertical="center"/>
      <protection locked="0"/>
    </xf>
    <xf numFmtId="38" fontId="16" fillId="0" borderId="13" xfId="21" applyFont="1" applyFill="1" applyBorder="1" applyAlignment="1" applyProtection="1">
      <alignment vertical="center"/>
      <protection locked="0"/>
    </xf>
    <xf numFmtId="38" fontId="17" fillId="0" borderId="2" xfId="21" applyFont="1" applyFill="1" applyBorder="1" applyAlignment="1" applyProtection="1">
      <alignment vertical="center"/>
      <protection locked="0"/>
    </xf>
    <xf numFmtId="0" fontId="17" fillId="0" borderId="14" xfId="26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Protection="1">
      <alignment vertical="center"/>
      <protection locked="0"/>
    </xf>
    <xf numFmtId="185" fontId="31" fillId="0" borderId="25" xfId="0" applyNumberFormat="1" applyFont="1" applyBorder="1" applyAlignment="1" applyProtection="1">
      <alignment vertical="center" wrapText="1"/>
      <protection locked="0"/>
    </xf>
    <xf numFmtId="3" fontId="28" fillId="0" borderId="10" xfId="0" applyNumberFormat="1" applyFont="1" applyBorder="1" applyProtection="1">
      <alignment vertical="center"/>
      <protection locked="0"/>
    </xf>
    <xf numFmtId="3" fontId="28" fillId="0" borderId="25" xfId="0" applyNumberFormat="1" applyFont="1" applyBorder="1" applyProtection="1">
      <alignment vertical="center"/>
      <protection locked="0"/>
    </xf>
    <xf numFmtId="3" fontId="28" fillId="0" borderId="2" xfId="0" applyNumberFormat="1" applyFont="1" applyBorder="1" applyProtection="1">
      <alignment vertical="center"/>
      <protection locked="0"/>
    </xf>
    <xf numFmtId="38" fontId="28" fillId="0" borderId="2" xfId="0" applyNumberFormat="1" applyFont="1" applyBorder="1" applyProtection="1">
      <alignment vertical="center"/>
      <protection locked="0"/>
    </xf>
    <xf numFmtId="38" fontId="28" fillId="0" borderId="10" xfId="0" applyNumberFormat="1" applyFont="1" applyBorder="1" applyProtection="1">
      <alignment vertical="center"/>
      <protection locked="0"/>
    </xf>
    <xf numFmtId="38" fontId="28" fillId="0" borderId="25" xfId="0" applyNumberFormat="1" applyFont="1" applyBorder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3" fontId="28" fillId="0" borderId="26" xfId="0" applyNumberFormat="1" applyFont="1" applyBorder="1">
      <alignment vertical="center"/>
    </xf>
    <xf numFmtId="0" fontId="28" fillId="0" borderId="21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28" fillId="0" borderId="10" xfId="0" applyFont="1" applyBorder="1">
      <alignment vertical="center"/>
    </xf>
    <xf numFmtId="0" fontId="28" fillId="0" borderId="2" xfId="0" applyFont="1" applyBorder="1">
      <alignment vertical="center"/>
    </xf>
    <xf numFmtId="0" fontId="16" fillId="0" borderId="2" xfId="26" applyFont="1" applyBorder="1" applyAlignment="1">
      <alignment horizontal="center" vertical="center"/>
    </xf>
    <xf numFmtId="38" fontId="16" fillId="0" borderId="10" xfId="21" applyFont="1" applyFill="1" applyBorder="1" applyAlignment="1" applyProtection="1">
      <alignment horizontal="center" vertical="center" wrapText="1"/>
    </xf>
    <xf numFmtId="0" fontId="16" fillId="0" borderId="6" xfId="26" applyFont="1" applyBorder="1" applyAlignment="1" applyProtection="1">
      <alignment horizontal="left" vertical="top"/>
      <protection locked="0"/>
    </xf>
    <xf numFmtId="0" fontId="28" fillId="0" borderId="2" xfId="0" applyFont="1" applyBorder="1" applyProtection="1">
      <alignment vertical="center"/>
      <protection locked="0"/>
    </xf>
    <xf numFmtId="0" fontId="16" fillId="0" borderId="11" xfId="26" applyFont="1" applyBorder="1" applyAlignment="1">
      <alignment horizontal="center" vertical="center"/>
    </xf>
    <xf numFmtId="0" fontId="16" fillId="0" borderId="12" xfId="26" applyFont="1" applyBorder="1" applyAlignment="1">
      <alignment horizontal="center" vertical="center"/>
    </xf>
    <xf numFmtId="0" fontId="16" fillId="0" borderId="13" xfId="26" applyFont="1" applyBorder="1" applyAlignment="1">
      <alignment horizontal="center" vertical="center"/>
    </xf>
    <xf numFmtId="187" fontId="16" fillId="0" borderId="7" xfId="21" applyNumberFormat="1" applyFont="1" applyFill="1" applyBorder="1" applyAlignment="1">
      <alignment vertical="center"/>
    </xf>
    <xf numFmtId="0" fontId="26" fillId="0" borderId="0" xfId="26" applyFont="1" applyAlignment="1">
      <alignment vertical="center" wrapText="1"/>
    </xf>
    <xf numFmtId="184" fontId="16" fillId="0" borderId="0" xfId="21" applyNumberFormat="1" applyFont="1" applyFill="1" applyBorder="1" applyAlignment="1">
      <alignment vertical="center"/>
    </xf>
    <xf numFmtId="176" fontId="16" fillId="0" borderId="22" xfId="21" applyNumberFormat="1" applyFont="1" applyFill="1" applyBorder="1" applyAlignment="1">
      <alignment vertical="center"/>
    </xf>
    <xf numFmtId="38" fontId="16" fillId="0" borderId="31" xfId="21" applyFont="1" applyFill="1" applyBorder="1" applyAlignment="1">
      <alignment horizontal="center" vertical="center"/>
    </xf>
    <xf numFmtId="184" fontId="16" fillId="0" borderId="31" xfId="21" applyNumberFormat="1" applyFont="1" applyFill="1" applyBorder="1" applyAlignment="1">
      <alignment vertical="center"/>
    </xf>
    <xf numFmtId="38" fontId="16" fillId="0" borderId="32" xfId="21" applyFont="1" applyFill="1" applyBorder="1" applyAlignment="1">
      <alignment vertical="center"/>
    </xf>
    <xf numFmtId="178" fontId="16" fillId="0" borderId="7" xfId="21" applyNumberFormat="1" applyFont="1" applyFill="1" applyBorder="1" applyAlignment="1">
      <alignment vertical="center"/>
    </xf>
    <xf numFmtId="38" fontId="16" fillId="0" borderId="18" xfId="21" applyFont="1" applyFill="1" applyBorder="1" applyAlignment="1">
      <alignment vertical="center"/>
    </xf>
    <xf numFmtId="0" fontId="16" fillId="0" borderId="21" xfId="26" applyFont="1" applyBorder="1" applyAlignment="1">
      <alignment horizontal="left" vertical="center"/>
    </xf>
    <xf numFmtId="0" fontId="16" fillId="0" borderId="23" xfId="26" applyFont="1" applyBorder="1" applyAlignment="1">
      <alignment horizontal="left" vertical="center"/>
    </xf>
    <xf numFmtId="189" fontId="16" fillId="0" borderId="14" xfId="26" applyNumberFormat="1" applyFont="1" applyBorder="1" applyAlignment="1">
      <alignment horizontal="left" vertical="center"/>
    </xf>
    <xf numFmtId="38" fontId="16" fillId="0" borderId="18" xfId="21" applyFont="1" applyFill="1" applyBorder="1" applyAlignment="1" applyProtection="1">
      <alignment vertical="center"/>
      <protection locked="0"/>
    </xf>
    <xf numFmtId="0" fontId="10" fillId="0" borderId="0" xfId="26" applyFont="1" applyAlignment="1" applyProtection="1">
      <alignment horizontal="left" vertical="center"/>
      <protection locked="0"/>
    </xf>
    <xf numFmtId="190" fontId="16" fillId="0" borderId="7" xfId="21" applyNumberFormat="1" applyFont="1" applyFill="1" applyBorder="1" applyAlignment="1">
      <alignment vertical="center"/>
    </xf>
    <xf numFmtId="185" fontId="28" fillId="0" borderId="25" xfId="0" applyNumberFormat="1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4" xfId="0" applyFont="1" applyBorder="1" applyProtection="1">
      <alignment vertical="center"/>
      <protection locked="0"/>
    </xf>
    <xf numFmtId="0" fontId="12" fillId="0" borderId="0" xfId="26" applyFont="1" applyAlignment="1">
      <alignment horizontal="center" vertical="center" wrapText="1"/>
    </xf>
    <xf numFmtId="38" fontId="16" fillId="0" borderId="9" xfId="21" applyFont="1" applyFill="1" applyBorder="1" applyAlignment="1" applyProtection="1">
      <alignment vertical="top"/>
      <protection locked="0"/>
    </xf>
    <xf numFmtId="38" fontId="16" fillId="0" borderId="23" xfId="21" applyFont="1" applyFill="1" applyBorder="1" applyAlignment="1" applyProtection="1">
      <alignment vertical="top"/>
      <protection locked="0"/>
    </xf>
    <xf numFmtId="0" fontId="14" fillId="0" borderId="0" xfId="26" applyFont="1" applyAlignment="1">
      <alignment horizontal="center" vertical="center"/>
    </xf>
    <xf numFmtId="0" fontId="10" fillId="0" borderId="24" xfId="26" applyFont="1" applyBorder="1" applyAlignment="1" applyProtection="1">
      <alignment horizontal="center" vertical="center"/>
      <protection locked="0"/>
    </xf>
    <xf numFmtId="0" fontId="16" fillId="0" borderId="14" xfId="26" applyFont="1" applyBorder="1" applyAlignment="1">
      <alignment horizontal="center" vertical="center"/>
    </xf>
    <xf numFmtId="0" fontId="16" fillId="0" borderId="19" xfId="26" applyFont="1" applyBorder="1" applyAlignment="1">
      <alignment horizontal="center" vertical="center"/>
    </xf>
    <xf numFmtId="0" fontId="16" fillId="0" borderId="20" xfId="26" applyFont="1" applyBorder="1" applyAlignment="1">
      <alignment horizontal="center" vertical="center"/>
    </xf>
    <xf numFmtId="0" fontId="16" fillId="0" borderId="9" xfId="26" applyFont="1" applyBorder="1" applyAlignment="1" applyProtection="1">
      <alignment horizontal="left" vertical="top"/>
      <protection locked="0"/>
    </xf>
    <xf numFmtId="0" fontId="16" fillId="0" borderId="21" xfId="26" applyFont="1" applyBorder="1" applyAlignment="1" applyProtection="1">
      <alignment horizontal="left" vertical="top"/>
      <protection locked="0"/>
    </xf>
    <xf numFmtId="38" fontId="16" fillId="0" borderId="9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horizontal="right" vertical="top"/>
      <protection locked="0"/>
    </xf>
    <xf numFmtId="38" fontId="16" fillId="0" borderId="21" xfId="21" applyFont="1" applyFill="1" applyBorder="1" applyAlignment="1" applyProtection="1">
      <alignment vertical="top"/>
      <protection locked="0"/>
    </xf>
    <xf numFmtId="38" fontId="16" fillId="0" borderId="10" xfId="21" applyFont="1" applyFill="1" applyBorder="1" applyAlignment="1" applyProtection="1">
      <alignment vertical="top"/>
      <protection locked="0"/>
    </xf>
    <xf numFmtId="0" fontId="16" fillId="0" borderId="10" xfId="26" applyFont="1" applyBorder="1" applyAlignment="1" applyProtection="1">
      <alignment vertical="top"/>
      <protection locked="0"/>
    </xf>
    <xf numFmtId="0" fontId="0" fillId="0" borderId="21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6" fillId="0" borderId="9" xfId="26" applyFont="1" applyBorder="1" applyAlignment="1" applyProtection="1">
      <alignment vertical="top"/>
      <protection locked="0"/>
    </xf>
    <xf numFmtId="0" fontId="16" fillId="0" borderId="0" xfId="26" applyFont="1" applyAlignment="1">
      <alignment horizontal="left" vertical="center" wrapText="1"/>
    </xf>
    <xf numFmtId="0" fontId="17" fillId="0" borderId="14" xfId="26" applyFont="1" applyBorder="1" applyAlignment="1">
      <alignment horizontal="left" vertical="center"/>
    </xf>
    <xf numFmtId="0" fontId="17" fillId="0" borderId="19" xfId="26" applyFont="1" applyBorder="1" applyAlignment="1">
      <alignment horizontal="left" vertical="center"/>
    </xf>
    <xf numFmtId="0" fontId="17" fillId="0" borderId="20" xfId="26" applyFont="1" applyBorder="1" applyAlignment="1">
      <alignment horizontal="left" vertical="center"/>
    </xf>
    <xf numFmtId="0" fontId="16" fillId="0" borderId="27" xfId="26" applyFont="1" applyBorder="1" applyAlignment="1">
      <alignment vertical="center" wrapText="1"/>
    </xf>
    <xf numFmtId="0" fontId="0" fillId="0" borderId="25" xfId="0" applyBorder="1" applyAlignment="1">
      <alignment vertical="top"/>
    </xf>
    <xf numFmtId="38" fontId="16" fillId="0" borderId="18" xfId="21" applyFont="1" applyFill="1" applyBorder="1" applyAlignment="1" applyProtection="1">
      <alignment vertical="top"/>
      <protection locked="0"/>
    </xf>
    <xf numFmtId="38" fontId="16" fillId="0" borderId="17" xfId="21" applyFont="1" applyFill="1" applyBorder="1" applyAlignment="1" applyProtection="1">
      <alignment vertical="top"/>
      <protection locked="0"/>
    </xf>
    <xf numFmtId="0" fontId="17" fillId="0" borderId="14" xfId="26" applyFont="1" applyBorder="1" applyAlignment="1" applyProtection="1">
      <alignment horizontal="left" vertical="center"/>
      <protection locked="0"/>
    </xf>
    <xf numFmtId="0" fontId="17" fillId="0" borderId="19" xfId="26" applyFont="1" applyBorder="1" applyAlignment="1" applyProtection="1">
      <alignment horizontal="left" vertical="center"/>
      <protection locked="0"/>
    </xf>
    <xf numFmtId="0" fontId="17" fillId="0" borderId="20" xfId="26" applyFont="1" applyBorder="1" applyAlignment="1" applyProtection="1">
      <alignment horizontal="left" vertical="center"/>
      <protection locked="0"/>
    </xf>
    <xf numFmtId="0" fontId="32" fillId="0" borderId="0" xfId="26" applyFont="1" applyAlignment="1">
      <alignment horizontal="left" vertical="center" wrapText="1"/>
    </xf>
    <xf numFmtId="0" fontId="33" fillId="0" borderId="0" xfId="26" applyFont="1" applyAlignment="1">
      <alignment vertical="center" wrapText="1"/>
    </xf>
    <xf numFmtId="188" fontId="26" fillId="0" borderId="19" xfId="32" applyNumberFormat="1" applyFont="1" applyFill="1" applyBorder="1" applyAlignment="1">
      <alignment horizontal="left" vertical="center"/>
    </xf>
    <xf numFmtId="188" fontId="26" fillId="0" borderId="20" xfId="32" applyNumberFormat="1" applyFont="1" applyFill="1" applyBorder="1" applyAlignment="1">
      <alignment horizontal="left" vertical="center"/>
    </xf>
    <xf numFmtId="0" fontId="16" fillId="0" borderId="18" xfId="26" applyFont="1" applyBorder="1" applyAlignment="1">
      <alignment vertical="top"/>
    </xf>
    <xf numFmtId="0" fontId="16" fillId="0" borderId="17" xfId="26" applyFont="1" applyBorder="1" applyAlignment="1">
      <alignment vertical="top"/>
    </xf>
    <xf numFmtId="38" fontId="16" fillId="0" borderId="18" xfId="21" applyFont="1" applyFill="1" applyBorder="1" applyAlignment="1">
      <alignment vertical="top"/>
    </xf>
    <xf numFmtId="38" fontId="16" fillId="0" borderId="17" xfId="21" applyFont="1" applyFill="1" applyBorder="1" applyAlignment="1">
      <alignment vertical="top"/>
    </xf>
    <xf numFmtId="0" fontId="16" fillId="0" borderId="9" xfId="26" applyFont="1" applyBorder="1" applyAlignment="1">
      <alignment vertical="top"/>
    </xf>
    <xf numFmtId="0" fontId="16" fillId="0" borderId="21" xfId="26" applyFont="1" applyBorder="1" applyAlignment="1">
      <alignment vertical="top"/>
    </xf>
    <xf numFmtId="0" fontId="16" fillId="0" borderId="23" xfId="26" applyFont="1" applyBorder="1" applyAlignment="1">
      <alignment vertical="top"/>
    </xf>
    <xf numFmtId="38" fontId="16" fillId="0" borderId="9" xfId="21" applyFont="1" applyFill="1" applyBorder="1" applyAlignment="1">
      <alignment vertical="top"/>
    </xf>
    <xf numFmtId="38" fontId="16" fillId="0" borderId="21" xfId="21" applyFont="1" applyFill="1" applyBorder="1" applyAlignment="1">
      <alignment vertical="top"/>
    </xf>
    <xf numFmtId="38" fontId="16" fillId="0" borderId="23" xfId="21" applyFont="1" applyFill="1" applyBorder="1" applyAlignment="1">
      <alignment vertical="top"/>
    </xf>
    <xf numFmtId="0" fontId="16" fillId="0" borderId="14" xfId="26" applyFont="1" applyBorder="1" applyAlignment="1">
      <alignment horizontal="left" vertical="center"/>
    </xf>
    <xf numFmtId="0" fontId="16" fillId="0" borderId="19" xfId="26" applyFont="1" applyBorder="1" applyAlignment="1">
      <alignment horizontal="left" vertical="center"/>
    </xf>
    <xf numFmtId="0" fontId="16" fillId="0" borderId="20" xfId="26" applyFont="1" applyBorder="1" applyAlignment="1">
      <alignment horizontal="left" vertical="center"/>
    </xf>
    <xf numFmtId="0" fontId="13" fillId="0" borderId="0" xfId="26" applyFont="1" applyAlignment="1">
      <alignment vertical="center" wrapText="1"/>
    </xf>
    <xf numFmtId="0" fontId="16" fillId="0" borderId="9" xfId="26" applyFont="1" applyBorder="1" applyAlignment="1">
      <alignment horizontal="left" vertical="top"/>
    </xf>
    <xf numFmtId="0" fontId="16" fillId="0" borderId="21" xfId="26" applyFont="1" applyBorder="1" applyAlignment="1">
      <alignment horizontal="left" vertical="top"/>
    </xf>
    <xf numFmtId="38" fontId="16" fillId="0" borderId="9" xfId="21" applyFont="1" applyFill="1" applyBorder="1" applyAlignment="1">
      <alignment horizontal="right" vertical="top"/>
    </xf>
    <xf numFmtId="38" fontId="16" fillId="0" borderId="21" xfId="21" applyFont="1" applyFill="1" applyBorder="1" applyAlignment="1">
      <alignment horizontal="right" vertical="top"/>
    </xf>
    <xf numFmtId="0" fontId="23" fillId="0" borderId="0" xfId="26" applyFont="1" applyAlignment="1">
      <alignment vertical="center" wrapText="1"/>
    </xf>
    <xf numFmtId="38" fontId="16" fillId="0" borderId="10" xfId="21" applyFont="1" applyFill="1" applyBorder="1" applyAlignment="1">
      <alignment horizontal="center" vertical="center" wrapText="1"/>
    </xf>
    <xf numFmtId="38" fontId="16" fillId="0" borderId="25" xfId="21" applyFont="1" applyFill="1" applyBorder="1" applyAlignment="1">
      <alignment horizontal="center" vertical="center" wrapText="1"/>
    </xf>
    <xf numFmtId="38" fontId="16" fillId="0" borderId="23" xfId="21" applyFont="1" applyFill="1" applyBorder="1" applyAlignment="1">
      <alignment horizontal="right" vertical="top"/>
    </xf>
    <xf numFmtId="0" fontId="10" fillId="0" borderId="24" xfId="26" applyFont="1" applyBorder="1" applyAlignment="1">
      <alignment horizontal="center" vertical="center"/>
    </xf>
    <xf numFmtId="0" fontId="16" fillId="0" borderId="28" xfId="26" applyFont="1" applyBorder="1" applyAlignment="1">
      <alignment horizontal="center" vertical="center"/>
    </xf>
    <xf numFmtId="0" fontId="16" fillId="0" borderId="29" xfId="26" applyFont="1" applyBorder="1" applyAlignment="1">
      <alignment horizontal="center" vertical="center"/>
    </xf>
    <xf numFmtId="0" fontId="16" fillId="0" borderId="30" xfId="26" applyFont="1" applyBorder="1" applyAlignment="1">
      <alignment horizontal="center" vertical="center"/>
    </xf>
    <xf numFmtId="0" fontId="16" fillId="0" borderId="10" xfId="26" applyFont="1" applyBorder="1" applyAlignment="1">
      <alignment horizontal="center" vertical="center"/>
    </xf>
    <xf numFmtId="0" fontId="16" fillId="0" borderId="25" xfId="26" applyFont="1" applyBorder="1" applyAlignment="1">
      <alignment horizontal="center" vertical="center"/>
    </xf>
    <xf numFmtId="38" fontId="16" fillId="0" borderId="10" xfId="21" applyFont="1" applyFill="1" applyBorder="1" applyAlignment="1">
      <alignment vertical="top"/>
    </xf>
  </cellXfs>
  <cellStyles count="33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A" xfId="19" xr:uid="{00000000-0005-0000-0000-000012000000}"/>
    <cellStyle name="A_7.H24支出計画書(エネ総工研)-r1" xfId="20" xr:uid="{00000000-0005-0000-0000-000013000000}"/>
    <cellStyle name="パーセント" xfId="32" builtinId="5"/>
    <cellStyle name="桁区切り 2" xfId="21" xr:uid="{00000000-0005-0000-0000-000014000000}"/>
    <cellStyle name="桁区切り 3" xfId="22" xr:uid="{00000000-0005-0000-0000-000015000000}"/>
    <cellStyle name="桁区切り 5" xfId="23" xr:uid="{00000000-0005-0000-0000-000016000000}"/>
    <cellStyle name="桁区切り 6" xfId="24" xr:uid="{00000000-0005-0000-0000-000017000000}"/>
    <cellStyle name="合計" xfId="25" xr:uid="{00000000-0005-0000-0000-000018000000}"/>
    <cellStyle name="標準" xfId="0" builtinId="0"/>
    <cellStyle name="標準 2" xfId="26" xr:uid="{00000000-0005-0000-0000-00001A000000}"/>
    <cellStyle name="標準 2 2" xfId="27" xr:uid="{00000000-0005-0000-0000-00001B000000}"/>
    <cellStyle name="標準 2 3" xfId="28" xr:uid="{00000000-0005-0000-0000-00001C000000}"/>
    <cellStyle name="標準 3" xfId="29" xr:uid="{00000000-0005-0000-0000-00001D000000}"/>
    <cellStyle name="標準 4" xfId="30" xr:uid="{00000000-0005-0000-0000-00001E000000}"/>
    <cellStyle name="普通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265430</xdr:colOff>
      <xdr:row>6</xdr:row>
      <xdr:rowOff>107950</xdr:rowOff>
    </xdr:from>
    <xdr:to>
      <xdr:col>13</xdr:col>
      <xdr:colOff>440690</xdr:colOff>
      <xdr:row>9</xdr:row>
      <xdr:rowOff>234950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B787F3C-290E-4AA6-B093-6709BAD3AE56}"/>
            </a:ext>
          </a:extLst>
        </xdr:cNvPr>
        <xdr:cNvSpPr/>
      </xdr:nvSpPr>
      <xdr:spPr>
        <a:xfrm>
          <a:off x="8228330" y="1524000"/>
          <a:ext cx="3318510" cy="1041400"/>
        </a:xfrm>
        <a:prstGeom prst="wedgeRoundRectCallout">
          <a:avLst>
            <a:gd name="adj1" fmla="val -143232"/>
            <a:gd name="adj2" fmla="val -3812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</a:t>
          </a:r>
          <a:endParaRPr kumimoji="1" lang="en-US" altLang="ja-JP" sz="1000"/>
        </a:p>
        <a:p>
          <a:pPr algn="l"/>
          <a:r>
            <a:rPr kumimoji="1" lang="ja-JP" altLang="en-US" sz="1000"/>
            <a:t>基本給、賞与、諸手当（福利厚生面で支給しているもの以外）、法定福利費等を含めてください。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  <xdr:twoCellAnchor>
    <xdr:from>
      <xdr:col>8</xdr:col>
      <xdr:colOff>259080</xdr:colOff>
      <xdr:row>2</xdr:row>
      <xdr:rowOff>251460</xdr:rowOff>
    </xdr:from>
    <xdr:to>
      <xdr:col>13</xdr:col>
      <xdr:colOff>434340</xdr:colOff>
      <xdr:row>5</xdr:row>
      <xdr:rowOff>213360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F4EB83-76E5-4369-BAB7-CBAE3257D8DF}"/>
            </a:ext>
          </a:extLst>
        </xdr:cNvPr>
        <xdr:cNvSpPr/>
      </xdr:nvSpPr>
      <xdr:spPr>
        <a:xfrm>
          <a:off x="8084820" y="662940"/>
          <a:ext cx="3261360" cy="731520"/>
        </a:xfrm>
        <a:prstGeom prst="wedgeRoundRectCallout">
          <a:avLst>
            <a:gd name="adj1" fmla="val -88417"/>
            <a:gd name="adj2" fmla="val 353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以下の記載例のように、「単価」「数量」の内容がこの欄だけで分からない場合や、「数量」の単位を省略する場合には、必ず「項目」欄に内訳の内容を記載してください。</a:t>
          </a:r>
        </a:p>
      </xdr:txBody>
    </xdr:sp>
    <xdr:clientData/>
  </xdr:twoCellAnchor>
  <xdr:twoCellAnchor>
    <xdr:from>
      <xdr:col>8</xdr:col>
      <xdr:colOff>182880</xdr:colOff>
      <xdr:row>49</xdr:row>
      <xdr:rowOff>266700</xdr:rowOff>
    </xdr:from>
    <xdr:to>
      <xdr:col>13</xdr:col>
      <xdr:colOff>381000</xdr:colOff>
      <xdr:row>52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386D1EC-1712-4F20-A2B6-BF33B36F8C3A}"/>
            </a:ext>
          </a:extLst>
        </xdr:cNvPr>
        <xdr:cNvSpPr/>
      </xdr:nvSpPr>
      <xdr:spPr>
        <a:xfrm>
          <a:off x="8008620" y="12382500"/>
          <a:ext cx="3284220" cy="746760"/>
        </a:xfrm>
        <a:prstGeom prst="wedgeRoundRectCallout">
          <a:avLst>
            <a:gd name="adj1" fmla="val -58510"/>
            <a:gd name="adj2" fmla="val -3376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所属機関が定めた一般管理費率を記載してください。但し、間接経費の率ではありませんので、ご注意ください。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一般管理費率が定められていない場合、</a:t>
          </a:r>
          <a:r>
            <a:rPr kumimoji="1" lang="en-US" altLang="ja-JP" sz="1000"/>
            <a:t>15</a:t>
          </a:r>
          <a:r>
            <a:rPr kumimoji="1" lang="ja-JP" altLang="en-US" sz="1000"/>
            <a:t>％となります。</a:t>
          </a:r>
        </a:p>
      </xdr:txBody>
    </xdr:sp>
    <xdr:clientData/>
  </xdr:twoCellAnchor>
  <xdr:twoCellAnchor>
    <xdr:from>
      <xdr:col>8</xdr:col>
      <xdr:colOff>382905</xdr:colOff>
      <xdr:row>34</xdr:row>
      <xdr:rowOff>104775</xdr:rowOff>
    </xdr:from>
    <xdr:to>
      <xdr:col>13</xdr:col>
      <xdr:colOff>551815</xdr:colOff>
      <xdr:row>37</xdr:row>
      <xdr:rowOff>228600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29107A5-D91F-4DC5-A937-BC7CC1F2DDDC}"/>
            </a:ext>
          </a:extLst>
        </xdr:cNvPr>
        <xdr:cNvSpPr/>
      </xdr:nvSpPr>
      <xdr:spPr>
        <a:xfrm>
          <a:off x="8345805" y="8458200"/>
          <a:ext cx="3312160" cy="1038225"/>
        </a:xfrm>
        <a:prstGeom prst="wedgeRoundRectCallout">
          <a:avLst>
            <a:gd name="adj1" fmla="val -144570"/>
            <a:gd name="adj2" fmla="val 353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人件費同様に「計算した日額単価</a:t>
          </a:r>
          <a:r>
            <a:rPr kumimoji="1" lang="en-US" altLang="ja-JP" sz="1000"/>
            <a:t>×</a:t>
          </a:r>
          <a:r>
            <a:rPr kumimoji="1" lang="ja-JP" altLang="en-US" sz="1000"/>
            <a:t>従事予定日数」を原則とします。日給、諸手当（福利厚生面で支給しているもの以外）、法定福利費等を含めてください。</a:t>
          </a:r>
          <a:endParaRPr kumimoji="1" lang="en-US" altLang="ja-JP" sz="1000"/>
        </a:p>
        <a:p>
          <a:pPr algn="l"/>
          <a:r>
            <a:rPr lang="ja-JP" altLang="en-US" sz="1000"/>
            <a:t>日額単価 ＝ （ 年間総支給額 ＋ 年間法定福利費等 ） </a:t>
          </a:r>
          <a:r>
            <a:rPr lang="en-US" altLang="ja-JP" sz="1000"/>
            <a:t>÷ </a:t>
          </a:r>
          <a:r>
            <a:rPr lang="ja-JP" altLang="en-US" sz="1000"/>
            <a:t>年間所定勤務日数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zoomScale="160" zoomScaleNormal="160" zoomScaleSheetLayoutView="141" workbookViewId="0">
      <selection activeCell="D26" sqref="D26"/>
    </sheetView>
  </sheetViews>
  <sheetFormatPr defaultColWidth="9" defaultRowHeight="13.5"/>
  <cols>
    <col min="1" max="1" width="15.875" style="69" customWidth="1"/>
    <col min="2" max="4" width="19.375" style="69" customWidth="1"/>
    <col min="5" max="16384" width="9" style="69"/>
  </cols>
  <sheetData>
    <row r="1" spans="1:5" ht="14.25">
      <c r="A1" s="153" t="s">
        <v>90</v>
      </c>
      <c r="B1" s="153"/>
      <c r="C1" s="153"/>
      <c r="D1" s="153"/>
      <c r="E1" s="68"/>
    </row>
    <row r="2" spans="1:5" ht="14.25">
      <c r="A2" s="154" t="s">
        <v>22</v>
      </c>
      <c r="B2" s="154"/>
      <c r="C2" s="154"/>
      <c r="D2" s="154"/>
      <c r="E2" s="68"/>
    </row>
    <row r="3" spans="1:5" ht="15" customHeight="1">
      <c r="A3" s="154"/>
      <c r="B3" s="154"/>
      <c r="C3" s="154"/>
      <c r="D3" s="154"/>
    </row>
    <row r="4" spans="1:5" ht="17.25" customHeight="1">
      <c r="A4" s="155" t="s">
        <v>78</v>
      </c>
      <c r="B4" s="155"/>
      <c r="C4" s="156" t="s">
        <v>93</v>
      </c>
      <c r="D4" s="156"/>
    </row>
    <row r="5" spans="1:5" ht="15" customHeight="1">
      <c r="A5" s="123" t="s">
        <v>21</v>
      </c>
      <c r="B5" s="123" t="s">
        <v>91</v>
      </c>
      <c r="C5" s="123" t="s">
        <v>89</v>
      </c>
      <c r="D5" s="123" t="s">
        <v>92</v>
      </c>
    </row>
    <row r="6" spans="1:5" ht="15" customHeight="1" thickBot="1">
      <c r="A6" s="124" t="s">
        <v>57</v>
      </c>
      <c r="B6" s="125">
        <f>②令和8年度の研究経費の内訳!B51</f>
        <v>0</v>
      </c>
      <c r="C6" s="125">
        <f>SUM(C7,C9,C11,C13,C14,C15,C16,C17,C18,C19,C21,C24,C25,C26)</f>
        <v>0</v>
      </c>
      <c r="D6" s="125">
        <f>SUM(D7,D9,D11,D13,D14,D15,D16,D17,D18,D19,D21,D24,D25,D26)</f>
        <v>0</v>
      </c>
    </row>
    <row r="7" spans="1:5" ht="15" customHeight="1" thickTop="1">
      <c r="A7" s="126" t="s">
        <v>18</v>
      </c>
      <c r="B7" s="115">
        <f>②令和8年度の研究経費の内訳!B8</f>
        <v>0</v>
      </c>
      <c r="C7" s="115"/>
      <c r="D7" s="115"/>
    </row>
    <row r="8" spans="1:5" ht="15" customHeight="1">
      <c r="A8" s="127" t="s">
        <v>23</v>
      </c>
      <c r="B8" s="152">
        <f>②令和8年度の研究経費の内訳!B13</f>
        <v>0</v>
      </c>
      <c r="C8" s="116"/>
      <c r="D8" s="116"/>
    </row>
    <row r="9" spans="1:5" ht="15" customHeight="1">
      <c r="A9" s="128" t="s">
        <v>3</v>
      </c>
      <c r="B9" s="117">
        <f>②令和8年度の研究経費の内訳!B14</f>
        <v>0</v>
      </c>
      <c r="C9" s="117"/>
      <c r="D9" s="117"/>
    </row>
    <row r="10" spans="1:5" ht="15" customHeight="1">
      <c r="A10" s="127" t="s">
        <v>23</v>
      </c>
      <c r="B10" s="118">
        <f>②令和8年度の研究経費の内訳!B19</f>
        <v>0</v>
      </c>
      <c r="C10" s="118"/>
      <c r="D10" s="118"/>
    </row>
    <row r="11" spans="1:5" ht="15" customHeight="1">
      <c r="A11" s="128" t="s">
        <v>5</v>
      </c>
      <c r="B11" s="117">
        <f>②令和8年度の研究経費の内訳!B20</f>
        <v>0</v>
      </c>
      <c r="C11" s="117"/>
      <c r="D11" s="117"/>
    </row>
    <row r="12" spans="1:5" ht="15" customHeight="1">
      <c r="A12" s="127" t="s">
        <v>23</v>
      </c>
      <c r="B12" s="118">
        <f>②令和8年度の研究経費の内訳!B27</f>
        <v>0</v>
      </c>
      <c r="C12" s="118"/>
      <c r="D12" s="118"/>
    </row>
    <row r="13" spans="1:5" ht="15" customHeight="1">
      <c r="A13" s="129" t="s">
        <v>7</v>
      </c>
      <c r="B13" s="119">
        <f>②令和8年度の研究経費の内訳!B28</f>
        <v>0</v>
      </c>
      <c r="C13" s="119"/>
      <c r="D13" s="119"/>
    </row>
    <row r="14" spans="1:5" ht="15" customHeight="1">
      <c r="A14" s="129" t="s">
        <v>9</v>
      </c>
      <c r="B14" s="120">
        <f>②令和8年度の研究経費の内訳!B33</f>
        <v>0</v>
      </c>
      <c r="C14" s="120"/>
      <c r="D14" s="120"/>
    </row>
    <row r="15" spans="1:5" ht="15" customHeight="1">
      <c r="A15" s="129" t="s">
        <v>11</v>
      </c>
      <c r="B15" s="119">
        <f>②令和8年度の研究経費の内訳!B34</f>
        <v>0</v>
      </c>
      <c r="C15" s="119"/>
      <c r="D15" s="119"/>
    </row>
    <row r="16" spans="1:5" ht="15" customHeight="1">
      <c r="A16" s="129" t="s">
        <v>12</v>
      </c>
      <c r="B16" s="119">
        <f>②令和8年度の研究経費の内訳!B35</f>
        <v>0</v>
      </c>
      <c r="C16" s="119"/>
      <c r="D16" s="119"/>
    </row>
    <row r="17" spans="1:5" ht="15" customHeight="1">
      <c r="A17" s="129" t="s">
        <v>13</v>
      </c>
      <c r="B17" s="120">
        <f>②令和8年度の研究経費の内訳!B36</f>
        <v>0</v>
      </c>
      <c r="C17" s="120"/>
      <c r="D17" s="120"/>
    </row>
    <row r="18" spans="1:5" ht="15" customHeight="1">
      <c r="A18" s="129" t="s">
        <v>14</v>
      </c>
      <c r="B18" s="120">
        <f>②令和8年度の研究経費の内訳!B37</f>
        <v>0</v>
      </c>
      <c r="C18" s="120"/>
      <c r="D18" s="120"/>
    </row>
    <row r="19" spans="1:5" ht="15" customHeight="1">
      <c r="A19" s="128" t="s">
        <v>15</v>
      </c>
      <c r="B19" s="121">
        <f>②令和8年度の研究経費の内訳!B38</f>
        <v>0</v>
      </c>
      <c r="C19" s="121"/>
      <c r="D19" s="121"/>
    </row>
    <row r="20" spans="1:5" ht="15" customHeight="1">
      <c r="A20" s="127" t="s">
        <v>23</v>
      </c>
      <c r="B20" s="122">
        <f>②令和8年度の研究経費の内訳!B39</f>
        <v>0</v>
      </c>
      <c r="C20" s="122"/>
      <c r="D20" s="122"/>
    </row>
    <row r="21" spans="1:5" ht="15" customHeight="1">
      <c r="A21" s="128" t="s">
        <v>16</v>
      </c>
      <c r="B21" s="121">
        <f>②令和8年度の研究経費の内訳!B40</f>
        <v>0</v>
      </c>
      <c r="C21" s="121"/>
      <c r="D21" s="121"/>
    </row>
    <row r="22" spans="1:5" ht="15" customHeight="1">
      <c r="A22" s="127" t="s">
        <v>23</v>
      </c>
      <c r="B22" s="122">
        <f>②令和8年度の研究経費の内訳!B42</f>
        <v>0</v>
      </c>
      <c r="C22" s="122"/>
      <c r="D22" s="122"/>
    </row>
    <row r="23" spans="1:5" ht="15" customHeight="1">
      <c r="A23" s="129" t="s">
        <v>94</v>
      </c>
      <c r="B23" s="122">
        <f>②令和8年度の研究経費の内訳!B43</f>
        <v>0</v>
      </c>
      <c r="C23" s="122"/>
      <c r="D23" s="122"/>
    </row>
    <row r="24" spans="1:5" ht="15" customHeight="1">
      <c r="A24" s="129" t="s">
        <v>17</v>
      </c>
      <c r="B24" s="120">
        <f>②令和8年度の研究経費の内訳!B44</f>
        <v>0</v>
      </c>
      <c r="C24" s="120"/>
      <c r="D24" s="120"/>
    </row>
    <row r="25" spans="1:5" ht="15" customHeight="1">
      <c r="A25" s="133" t="s">
        <v>19</v>
      </c>
      <c r="B25" s="119">
        <f>②令和8年度の研究経費の内訳!B49</f>
        <v>0</v>
      </c>
      <c r="C25" s="119">
        <f>ROUNDDOWN((C8+C10+C12+C20+C22)*0.1,0)</f>
        <v>0</v>
      </c>
      <c r="D25" s="119">
        <f>ROUNDDOWN((D8+D10+D12+D20+D22)*0.1,0)</f>
        <v>0</v>
      </c>
      <c r="E25" s="70"/>
    </row>
    <row r="26" spans="1:5" ht="15" customHeight="1">
      <c r="A26" s="129" t="s">
        <v>20</v>
      </c>
      <c r="B26" s="119">
        <f>②令和8年度の研究経費の内訳!B50</f>
        <v>0</v>
      </c>
      <c r="C26" s="119">
        <f>ROUNDDOWN((C7+C9+C11+C13+C14+C15+C16+C17+C18+C19+C21+C23+C25)*0.15,0)</f>
        <v>0</v>
      </c>
      <c r="D26" s="119">
        <f>ROUNDDOWN((D7+D9+D11+D13+D14+D15+D16+D17+D18+D19+D21+D23+D25)*0.15,0)</f>
        <v>0</v>
      </c>
    </row>
    <row r="27" spans="1:5">
      <c r="A27" s="71" t="s">
        <v>88</v>
      </c>
      <c r="B27" s="72"/>
      <c r="C27" s="72"/>
      <c r="D27" s="72"/>
    </row>
    <row r="28" spans="1:5">
      <c r="A28" s="71" t="s">
        <v>77</v>
      </c>
    </row>
  </sheetData>
  <sheetProtection selectLockedCells="1"/>
  <mergeCells count="5">
    <mergeCell ref="A1:D1"/>
    <mergeCell ref="A2:D2"/>
    <mergeCell ref="A4:B4"/>
    <mergeCell ref="A3:D3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headerFooter>
    <oddHeader>&amp;R【様式4】①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showGridLines="0" topLeftCell="A31" zoomScaleNormal="100" zoomScaleSheetLayoutView="100" workbookViewId="0">
      <selection activeCell="B51" sqref="B51"/>
    </sheetView>
  </sheetViews>
  <sheetFormatPr defaultColWidth="9" defaultRowHeight="12"/>
  <cols>
    <col min="1" max="1" width="16.625" style="13" customWidth="1"/>
    <col min="2" max="2" width="12.875" style="14" customWidth="1"/>
    <col min="3" max="3" width="45.625" style="1" customWidth="1"/>
    <col min="4" max="4" width="10.875" style="14" customWidth="1"/>
    <col min="5" max="5" width="3.5" style="15" bestFit="1" customWidth="1"/>
    <col min="6" max="6" width="8.875" style="14" customWidth="1"/>
    <col min="7" max="7" width="2.5" style="14" bestFit="1" customWidth="1"/>
    <col min="8" max="8" width="11.875" style="14" customWidth="1"/>
    <col min="9" max="16384" width="9" style="1"/>
  </cols>
  <sheetData>
    <row r="1" spans="1:9" ht="26.1" customHeight="1">
      <c r="A1" s="157" t="s">
        <v>90</v>
      </c>
      <c r="B1" s="157"/>
      <c r="C1" s="157"/>
      <c r="D1" s="157"/>
      <c r="E1" s="157"/>
      <c r="F1" s="157"/>
      <c r="G1" s="157"/>
      <c r="H1" s="157"/>
      <c r="I1" s="67"/>
    </row>
    <row r="2" spans="1:9" ht="31.5" customHeight="1">
      <c r="A2" s="160" t="s">
        <v>48</v>
      </c>
      <c r="B2" s="160"/>
      <c r="C2" s="160"/>
      <c r="D2" s="160"/>
      <c r="E2" s="160"/>
      <c r="F2" s="160"/>
      <c r="G2" s="160"/>
      <c r="H2" s="160"/>
      <c r="I2" s="67"/>
    </row>
    <row r="3" spans="1:9" ht="17.25">
      <c r="A3" s="66"/>
      <c r="B3" s="66"/>
      <c r="C3" s="66"/>
      <c r="D3" s="66"/>
      <c r="E3" s="66"/>
      <c r="F3" s="66"/>
      <c r="G3" s="66"/>
      <c r="H3" s="66"/>
    </row>
    <row r="4" spans="1:9" ht="25.5" customHeight="1">
      <c r="A4" s="74" t="s">
        <v>78</v>
      </c>
      <c r="B4" s="75"/>
      <c r="C4" s="75"/>
      <c r="D4" s="150" t="s">
        <v>79</v>
      </c>
      <c r="E4" s="75"/>
      <c r="F4" s="75"/>
      <c r="G4" s="76"/>
      <c r="H4" s="76"/>
    </row>
    <row r="5" spans="1:9" ht="22.35" customHeight="1">
      <c r="A5" s="75"/>
      <c r="B5" s="75"/>
      <c r="C5" s="75"/>
      <c r="D5" s="75"/>
      <c r="E5" s="75"/>
      <c r="F5" s="75"/>
      <c r="G5" s="161" t="s">
        <v>24</v>
      </c>
      <c r="H5" s="161"/>
      <c r="I5" s="3"/>
    </row>
    <row r="6" spans="1:9" ht="21" customHeight="1">
      <c r="A6" s="48" t="s">
        <v>38</v>
      </c>
      <c r="B6" s="47">
        <f>$B$51</f>
        <v>0</v>
      </c>
      <c r="C6" s="49" t="s">
        <v>35</v>
      </c>
      <c r="D6" s="77"/>
      <c r="E6" s="77"/>
      <c r="F6" s="77"/>
      <c r="G6" s="77"/>
      <c r="H6" s="78"/>
      <c r="I6" s="3"/>
    </row>
    <row r="7" spans="1:9" ht="21" customHeight="1">
      <c r="A7" s="130" t="s">
        <v>31</v>
      </c>
      <c r="B7" s="131" t="s">
        <v>25</v>
      </c>
      <c r="C7" s="162" t="s">
        <v>62</v>
      </c>
      <c r="D7" s="163"/>
      <c r="E7" s="163"/>
      <c r="F7" s="163"/>
      <c r="G7" s="163"/>
      <c r="H7" s="164"/>
    </row>
    <row r="8" spans="1:9" ht="19.5" customHeight="1">
      <c r="A8" s="171" t="s">
        <v>32</v>
      </c>
      <c r="B8" s="170">
        <f>SUM(H8:H12)</f>
        <v>0</v>
      </c>
      <c r="C8" s="79"/>
      <c r="D8" s="80"/>
      <c r="E8" s="81" t="s">
        <v>60</v>
      </c>
      <c r="F8" s="82"/>
      <c r="G8" s="81" t="s">
        <v>1</v>
      </c>
      <c r="H8" s="83">
        <f>D8*F8</f>
        <v>0</v>
      </c>
    </row>
    <row r="9" spans="1:9" ht="19.5" customHeight="1">
      <c r="A9" s="172"/>
      <c r="B9" s="169"/>
      <c r="C9" s="79"/>
      <c r="D9" s="80"/>
      <c r="E9" s="81" t="s">
        <v>2</v>
      </c>
      <c r="F9" s="82"/>
      <c r="G9" s="81" t="s">
        <v>1</v>
      </c>
      <c r="H9" s="83">
        <f>D9*F9</f>
        <v>0</v>
      </c>
    </row>
    <row r="10" spans="1:9" ht="19.5" customHeight="1">
      <c r="A10" s="172"/>
      <c r="B10" s="169"/>
      <c r="C10" s="79"/>
      <c r="D10" s="80"/>
      <c r="E10" s="81" t="s">
        <v>2</v>
      </c>
      <c r="F10" s="82"/>
      <c r="G10" s="81" t="s">
        <v>1</v>
      </c>
      <c r="H10" s="83">
        <f>D10*F10</f>
        <v>0</v>
      </c>
    </row>
    <row r="11" spans="1:9" ht="19.5" customHeight="1">
      <c r="A11" s="172"/>
      <c r="B11" s="169"/>
      <c r="C11" s="79"/>
      <c r="D11" s="80"/>
      <c r="E11" s="81" t="s">
        <v>2</v>
      </c>
      <c r="F11" s="82"/>
      <c r="G11" s="81" t="s">
        <v>1</v>
      </c>
      <c r="H11" s="83">
        <f>D11*F11</f>
        <v>0</v>
      </c>
    </row>
    <row r="12" spans="1:9" ht="19.5" customHeight="1">
      <c r="A12" s="173"/>
      <c r="B12" s="159"/>
      <c r="C12" s="79"/>
      <c r="D12" s="80"/>
      <c r="E12" s="81" t="s">
        <v>2</v>
      </c>
      <c r="F12" s="82"/>
      <c r="G12" s="81" t="s">
        <v>1</v>
      </c>
      <c r="H12" s="83">
        <f>D12*F12</f>
        <v>0</v>
      </c>
    </row>
    <row r="13" spans="1:9" ht="19.5" customHeight="1">
      <c r="A13" s="90" t="s">
        <v>26</v>
      </c>
      <c r="B13" s="149"/>
      <c r="C13" s="62"/>
      <c r="D13" s="8"/>
      <c r="E13" s="9"/>
      <c r="F13" s="144"/>
      <c r="G13" s="9"/>
      <c r="H13" s="10"/>
    </row>
    <row r="14" spans="1:9" ht="19.5" customHeight="1">
      <c r="A14" s="165" t="s">
        <v>4</v>
      </c>
      <c r="B14" s="169">
        <f>SUM(H14:H18)</f>
        <v>0</v>
      </c>
      <c r="C14" s="84"/>
      <c r="D14" s="85"/>
      <c r="E14" s="86" t="s">
        <v>2</v>
      </c>
      <c r="F14" s="87"/>
      <c r="G14" s="86" t="s">
        <v>27</v>
      </c>
      <c r="H14" s="88">
        <f>D14*F14</f>
        <v>0</v>
      </c>
    </row>
    <row r="15" spans="1:9" ht="19.5" customHeight="1">
      <c r="A15" s="174"/>
      <c r="B15" s="169"/>
      <c r="C15" s="84"/>
      <c r="D15" s="85"/>
      <c r="E15" s="86" t="s">
        <v>2</v>
      </c>
      <c r="F15" s="87"/>
      <c r="G15" s="86" t="s">
        <v>27</v>
      </c>
      <c r="H15" s="88">
        <f>D15*F15</f>
        <v>0</v>
      </c>
    </row>
    <row r="16" spans="1:9" ht="19.5" customHeight="1">
      <c r="A16" s="174"/>
      <c r="B16" s="169"/>
      <c r="C16" s="84"/>
      <c r="D16" s="85"/>
      <c r="E16" s="86" t="s">
        <v>2</v>
      </c>
      <c r="F16" s="87"/>
      <c r="G16" s="86" t="s">
        <v>27</v>
      </c>
      <c r="H16" s="88">
        <f>D16*F16</f>
        <v>0</v>
      </c>
    </row>
    <row r="17" spans="1:8" ht="19.5" customHeight="1">
      <c r="A17" s="174"/>
      <c r="B17" s="169"/>
      <c r="C17" s="89"/>
      <c r="D17" s="85"/>
      <c r="E17" s="86" t="s">
        <v>2</v>
      </c>
      <c r="F17" s="87"/>
      <c r="G17" s="86" t="s">
        <v>27</v>
      </c>
      <c r="H17" s="88">
        <f>D17*F17</f>
        <v>0</v>
      </c>
    </row>
    <row r="18" spans="1:8" ht="19.5" customHeight="1">
      <c r="A18" s="175"/>
      <c r="B18" s="159"/>
      <c r="C18" s="89"/>
      <c r="D18" s="85"/>
      <c r="E18" s="86" t="s">
        <v>2</v>
      </c>
      <c r="F18" s="87"/>
      <c r="G18" s="86" t="s">
        <v>27</v>
      </c>
      <c r="H18" s="88">
        <f>D18*F18</f>
        <v>0</v>
      </c>
    </row>
    <row r="19" spans="1:8" ht="19.5" customHeight="1">
      <c r="A19" s="90" t="s">
        <v>26</v>
      </c>
      <c r="B19" s="91"/>
      <c r="C19" s="62"/>
      <c r="D19" s="8"/>
      <c r="E19" s="9"/>
      <c r="F19" s="144"/>
      <c r="G19" s="9"/>
      <c r="H19" s="10"/>
    </row>
    <row r="20" spans="1:8" ht="19.5" customHeight="1">
      <c r="A20" s="176" t="s">
        <v>6</v>
      </c>
      <c r="B20" s="158">
        <f>SUM(H20:H26)</f>
        <v>0</v>
      </c>
      <c r="C20" s="92"/>
      <c r="D20" s="93"/>
      <c r="E20" s="94" t="s">
        <v>0</v>
      </c>
      <c r="F20" s="95"/>
      <c r="G20" s="94" t="s">
        <v>1</v>
      </c>
      <c r="H20" s="96">
        <f t="shared" ref="H20:H26" si="0">D20*F20</f>
        <v>0</v>
      </c>
    </row>
    <row r="21" spans="1:8" ht="19.5" customHeight="1">
      <c r="A21" s="172"/>
      <c r="B21" s="169"/>
      <c r="C21" s="97"/>
      <c r="D21" s="85"/>
      <c r="E21" s="86" t="s">
        <v>0</v>
      </c>
      <c r="F21" s="98"/>
      <c r="G21" s="86" t="s">
        <v>1</v>
      </c>
      <c r="H21" s="88">
        <f t="shared" si="0"/>
        <v>0</v>
      </c>
    </row>
    <row r="22" spans="1:8" ht="19.5" customHeight="1">
      <c r="A22" s="172"/>
      <c r="B22" s="169"/>
      <c r="C22" s="97"/>
      <c r="D22" s="85"/>
      <c r="E22" s="86" t="s">
        <v>0</v>
      </c>
      <c r="F22" s="98"/>
      <c r="G22" s="86" t="s">
        <v>1</v>
      </c>
      <c r="H22" s="88">
        <f t="shared" si="0"/>
        <v>0</v>
      </c>
    </row>
    <row r="23" spans="1:8" ht="19.5" customHeight="1">
      <c r="A23" s="172"/>
      <c r="B23" s="169"/>
      <c r="C23" s="99"/>
      <c r="D23" s="85"/>
      <c r="E23" s="86" t="s">
        <v>0</v>
      </c>
      <c r="F23" s="98"/>
      <c r="G23" s="86" t="s">
        <v>1</v>
      </c>
      <c r="H23" s="88">
        <f t="shared" si="0"/>
        <v>0</v>
      </c>
    </row>
    <row r="24" spans="1:8" ht="19.5" customHeight="1">
      <c r="A24" s="172"/>
      <c r="B24" s="169"/>
      <c r="C24" s="99"/>
      <c r="D24" s="85"/>
      <c r="E24" s="86" t="s">
        <v>0</v>
      </c>
      <c r="F24" s="98"/>
      <c r="G24" s="86" t="s">
        <v>1</v>
      </c>
      <c r="H24" s="88">
        <f t="shared" si="0"/>
        <v>0</v>
      </c>
    </row>
    <row r="25" spans="1:8" ht="19.5" customHeight="1">
      <c r="A25" s="172"/>
      <c r="B25" s="169"/>
      <c r="C25" s="99"/>
      <c r="D25" s="85"/>
      <c r="E25" s="86" t="s">
        <v>0</v>
      </c>
      <c r="F25" s="98"/>
      <c r="G25" s="86" t="s">
        <v>1</v>
      </c>
      <c r="H25" s="88">
        <f t="shared" si="0"/>
        <v>0</v>
      </c>
    </row>
    <row r="26" spans="1:8" ht="19.5" customHeight="1">
      <c r="A26" s="173"/>
      <c r="B26" s="159"/>
      <c r="C26" s="99"/>
      <c r="D26" s="85"/>
      <c r="E26" s="86" t="s">
        <v>0</v>
      </c>
      <c r="F26" s="98"/>
      <c r="G26" s="86" t="s">
        <v>1</v>
      </c>
      <c r="H26" s="88">
        <f t="shared" si="0"/>
        <v>0</v>
      </c>
    </row>
    <row r="27" spans="1:8" ht="19.5" customHeight="1">
      <c r="A27" s="90" t="s">
        <v>26</v>
      </c>
      <c r="B27" s="91"/>
      <c r="C27" s="62"/>
      <c r="D27" s="8"/>
      <c r="E27" s="9"/>
      <c r="F27" s="144"/>
      <c r="G27" s="9"/>
      <c r="H27" s="10"/>
    </row>
    <row r="28" spans="1:8" ht="19.5" customHeight="1">
      <c r="A28" s="165" t="s">
        <v>8</v>
      </c>
      <c r="B28" s="167">
        <f>SUM(H28:H32)</f>
        <v>0</v>
      </c>
      <c r="C28" s="100"/>
      <c r="D28" s="85"/>
      <c r="E28" s="86" t="s">
        <v>2</v>
      </c>
      <c r="F28" s="87"/>
      <c r="G28" s="86" t="s">
        <v>1</v>
      </c>
      <c r="H28" s="88">
        <f t="shared" ref="H28:H35" si="1">D28*F28</f>
        <v>0</v>
      </c>
    </row>
    <row r="29" spans="1:8" ht="19.5" customHeight="1">
      <c r="A29" s="166"/>
      <c r="B29" s="168"/>
      <c r="C29" s="101"/>
      <c r="D29" s="85"/>
      <c r="E29" s="86" t="s">
        <v>2</v>
      </c>
      <c r="F29" s="87"/>
      <c r="G29" s="86" t="s">
        <v>1</v>
      </c>
      <c r="H29" s="88">
        <f t="shared" si="1"/>
        <v>0</v>
      </c>
    </row>
    <row r="30" spans="1:8" ht="19.5" customHeight="1">
      <c r="A30" s="166"/>
      <c r="B30" s="168"/>
      <c r="C30" s="89"/>
      <c r="D30" s="85"/>
      <c r="E30" s="86" t="s">
        <v>2</v>
      </c>
      <c r="F30" s="87"/>
      <c r="G30" s="86" t="s">
        <v>1</v>
      </c>
      <c r="H30" s="88">
        <f t="shared" si="1"/>
        <v>0</v>
      </c>
    </row>
    <row r="31" spans="1:8" ht="19.5" customHeight="1">
      <c r="A31" s="166"/>
      <c r="B31" s="168"/>
      <c r="C31" s="89"/>
      <c r="D31" s="85"/>
      <c r="E31" s="86" t="s">
        <v>2</v>
      </c>
      <c r="F31" s="87"/>
      <c r="G31" s="86" t="s">
        <v>1</v>
      </c>
      <c r="H31" s="88">
        <f t="shared" si="1"/>
        <v>0</v>
      </c>
    </row>
    <row r="32" spans="1:8" ht="19.5" customHeight="1">
      <c r="A32" s="166"/>
      <c r="B32" s="168"/>
      <c r="C32" s="100"/>
      <c r="D32" s="85"/>
      <c r="E32" s="86" t="s">
        <v>2</v>
      </c>
      <c r="F32" s="87"/>
      <c r="G32" s="86" t="s">
        <v>1</v>
      </c>
      <c r="H32" s="88">
        <f t="shared" si="1"/>
        <v>0</v>
      </c>
    </row>
    <row r="33" spans="1:8" ht="19.5" customHeight="1">
      <c r="A33" s="102" t="s">
        <v>10</v>
      </c>
      <c r="B33" s="91">
        <f>SUM(H33:H33)</f>
        <v>0</v>
      </c>
      <c r="C33" s="89"/>
      <c r="D33" s="85"/>
      <c r="E33" s="86" t="s">
        <v>2</v>
      </c>
      <c r="F33" s="87"/>
      <c r="G33" s="86" t="s">
        <v>1</v>
      </c>
      <c r="H33" s="88">
        <f t="shared" si="1"/>
        <v>0</v>
      </c>
    </row>
    <row r="34" spans="1:8" ht="19.5" customHeight="1">
      <c r="A34" s="132" t="s">
        <v>11</v>
      </c>
      <c r="B34" s="91">
        <f t="shared" ref="B34:B38" si="2">SUM(H34:H34)</f>
        <v>0</v>
      </c>
      <c r="C34" s="103"/>
      <c r="D34" s="85"/>
      <c r="E34" s="86" t="s">
        <v>0</v>
      </c>
      <c r="F34" s="87"/>
      <c r="G34" s="86" t="s">
        <v>1</v>
      </c>
      <c r="H34" s="88">
        <f t="shared" si="1"/>
        <v>0</v>
      </c>
    </row>
    <row r="35" spans="1:8" ht="19.5" customHeight="1">
      <c r="A35" s="102" t="s">
        <v>12</v>
      </c>
      <c r="B35" s="91">
        <f t="shared" si="2"/>
        <v>0</v>
      </c>
      <c r="C35" s="89"/>
      <c r="D35" s="85"/>
      <c r="E35" s="86" t="s">
        <v>0</v>
      </c>
      <c r="F35" s="87"/>
      <c r="G35" s="86" t="s">
        <v>1</v>
      </c>
      <c r="H35" s="88">
        <f t="shared" si="1"/>
        <v>0</v>
      </c>
    </row>
    <row r="36" spans="1:8" ht="19.5" customHeight="1">
      <c r="A36" s="102" t="s">
        <v>59</v>
      </c>
      <c r="B36" s="104">
        <f t="shared" si="2"/>
        <v>0</v>
      </c>
      <c r="C36" s="103"/>
      <c r="D36" s="85"/>
      <c r="E36" s="86" t="s">
        <v>0</v>
      </c>
      <c r="F36" s="87"/>
      <c r="G36" s="86" t="s">
        <v>1</v>
      </c>
      <c r="H36" s="88">
        <f t="shared" ref="H36:H41" si="3">D36*F36</f>
        <v>0</v>
      </c>
    </row>
    <row r="37" spans="1:8" ht="19.5" customHeight="1">
      <c r="A37" s="102" t="s">
        <v>14</v>
      </c>
      <c r="B37" s="104">
        <f t="shared" si="2"/>
        <v>0</v>
      </c>
      <c r="C37" s="103"/>
      <c r="D37" s="85"/>
      <c r="E37" s="86" t="s">
        <v>0</v>
      </c>
      <c r="F37" s="87"/>
      <c r="G37" s="86" t="s">
        <v>1</v>
      </c>
      <c r="H37" s="88">
        <f t="shared" si="3"/>
        <v>0</v>
      </c>
    </row>
    <row r="38" spans="1:8" ht="19.5" customHeight="1">
      <c r="A38" s="102" t="s">
        <v>15</v>
      </c>
      <c r="B38" s="104">
        <f t="shared" si="2"/>
        <v>0</v>
      </c>
      <c r="C38" s="103"/>
      <c r="D38" s="85"/>
      <c r="E38" s="86" t="s">
        <v>0</v>
      </c>
      <c r="F38" s="87"/>
      <c r="G38" s="86" t="s">
        <v>1</v>
      </c>
      <c r="H38" s="88">
        <f t="shared" si="3"/>
        <v>0</v>
      </c>
    </row>
    <row r="39" spans="1:8" ht="19.5" customHeight="1">
      <c r="A39" s="105" t="s">
        <v>26</v>
      </c>
      <c r="B39" s="104"/>
      <c r="C39" s="62"/>
      <c r="D39" s="8"/>
      <c r="E39" s="9"/>
      <c r="F39" s="144"/>
      <c r="G39" s="9"/>
      <c r="H39" s="10"/>
    </row>
    <row r="40" spans="1:8" ht="19.5" customHeight="1">
      <c r="A40" s="165" t="s">
        <v>16</v>
      </c>
      <c r="B40" s="158">
        <f>SUM(H40:H41)</f>
        <v>0</v>
      </c>
      <c r="C40" s="103"/>
      <c r="D40" s="85"/>
      <c r="E40" s="86" t="s">
        <v>0</v>
      </c>
      <c r="F40" s="87"/>
      <c r="G40" s="86" t="s">
        <v>1</v>
      </c>
      <c r="H40" s="88">
        <f t="shared" si="3"/>
        <v>0</v>
      </c>
    </row>
    <row r="41" spans="1:8" ht="19.5" customHeight="1">
      <c r="A41" s="175"/>
      <c r="B41" s="159"/>
      <c r="C41" s="103"/>
      <c r="D41" s="85"/>
      <c r="E41" s="86" t="s">
        <v>0</v>
      </c>
      <c r="F41" s="87"/>
      <c r="G41" s="86" t="s">
        <v>1</v>
      </c>
      <c r="H41" s="88">
        <f t="shared" si="3"/>
        <v>0</v>
      </c>
    </row>
    <row r="42" spans="1:8" ht="19.5" customHeight="1">
      <c r="A42" s="105" t="s">
        <v>26</v>
      </c>
      <c r="B42" s="91"/>
      <c r="C42" s="62"/>
      <c r="D42" s="8"/>
      <c r="E42" s="9"/>
      <c r="F42" s="144"/>
      <c r="G42" s="9"/>
      <c r="H42" s="10"/>
    </row>
    <row r="43" spans="1:8" ht="19.5" customHeight="1">
      <c r="A43" s="102" t="s">
        <v>94</v>
      </c>
      <c r="B43" s="91"/>
      <c r="C43" s="62"/>
      <c r="D43" s="8"/>
      <c r="E43" s="9"/>
      <c r="F43" s="144"/>
      <c r="G43" s="9"/>
      <c r="H43" s="10"/>
    </row>
    <row r="44" spans="1:8" ht="19.5" customHeight="1">
      <c r="A44" s="176" t="s">
        <v>30</v>
      </c>
      <c r="B44" s="183">
        <f>SUM(H44:H48)</f>
        <v>0</v>
      </c>
      <c r="C44" s="106"/>
      <c r="D44" s="85"/>
      <c r="E44" s="86" t="s">
        <v>28</v>
      </c>
      <c r="F44" s="107"/>
      <c r="G44" s="86" t="s">
        <v>29</v>
      </c>
      <c r="H44" s="88">
        <f>D44*F44</f>
        <v>0</v>
      </c>
    </row>
    <row r="45" spans="1:8" ht="19.5" customHeight="1">
      <c r="A45" s="172"/>
      <c r="B45" s="183"/>
      <c r="C45" s="106"/>
      <c r="D45" s="85"/>
      <c r="E45" s="86" t="s">
        <v>28</v>
      </c>
      <c r="F45" s="107"/>
      <c r="G45" s="86" t="s">
        <v>29</v>
      </c>
      <c r="H45" s="88">
        <f>D45*F45</f>
        <v>0</v>
      </c>
    </row>
    <row r="46" spans="1:8" ht="19.5" customHeight="1">
      <c r="A46" s="172"/>
      <c r="B46" s="183"/>
      <c r="C46" s="106"/>
      <c r="D46" s="85"/>
      <c r="E46" s="86" t="s">
        <v>28</v>
      </c>
      <c r="F46" s="107"/>
      <c r="G46" s="86" t="s">
        <v>29</v>
      </c>
      <c r="H46" s="88">
        <f>D46*F46</f>
        <v>0</v>
      </c>
    </row>
    <row r="47" spans="1:8" ht="19.5" customHeight="1">
      <c r="A47" s="172"/>
      <c r="B47" s="183"/>
      <c r="C47" s="106"/>
      <c r="D47" s="85"/>
      <c r="E47" s="86" t="s">
        <v>28</v>
      </c>
      <c r="F47" s="107"/>
      <c r="G47" s="86" t="s">
        <v>29</v>
      </c>
      <c r="H47" s="88">
        <f>D47*F47</f>
        <v>0</v>
      </c>
    </row>
    <row r="48" spans="1:8" ht="19.5" customHeight="1">
      <c r="A48" s="182"/>
      <c r="B48" s="184"/>
      <c r="C48" s="108"/>
      <c r="D48" s="109"/>
      <c r="E48" s="110" t="s">
        <v>28</v>
      </c>
      <c r="F48" s="111"/>
      <c r="G48" s="110" t="s">
        <v>29</v>
      </c>
      <c r="H48" s="112">
        <f>D48*F48</f>
        <v>0</v>
      </c>
    </row>
    <row r="49" spans="1:8" ht="19.5" customHeight="1">
      <c r="A49" s="34" t="s">
        <v>45</v>
      </c>
      <c r="B49" s="73">
        <f>ROUNDDOWN((B13+B19+B27+B39+B42)*0.1,0)</f>
        <v>0</v>
      </c>
      <c r="C49" s="178" t="s">
        <v>54</v>
      </c>
      <c r="D49" s="179"/>
      <c r="E49" s="179"/>
      <c r="F49" s="179"/>
      <c r="G49" s="179"/>
      <c r="H49" s="180"/>
    </row>
    <row r="50" spans="1:8" ht="19.5" customHeight="1">
      <c r="A50" s="114" t="s">
        <v>33</v>
      </c>
      <c r="B50" s="113">
        <f>ROUNDDOWN((B8+B14+B20+B28+B33+B34+B35+B36+B37+B38+B40+B43+B49)*0.15,0)</f>
        <v>0</v>
      </c>
      <c r="C50" s="148">
        <f>B14+B8+B20+B28+B33+B34+B35+B36+B37+B38+B40+B43+B49</f>
        <v>0</v>
      </c>
      <c r="D50" s="190">
        <v>0.15</v>
      </c>
      <c r="E50" s="190"/>
      <c r="F50" s="190"/>
      <c r="G50" s="190"/>
      <c r="H50" s="191"/>
    </row>
    <row r="51" spans="1:8" ht="19.5" customHeight="1">
      <c r="A51" s="33" t="s">
        <v>34</v>
      </c>
      <c r="B51" s="73">
        <f>B8+B14+B20+B28+B33+B34+B35+B36+B37+B38+B40+B44+B49+B43+B50</f>
        <v>0</v>
      </c>
      <c r="C51" s="185"/>
      <c r="D51" s="186"/>
      <c r="E51" s="186"/>
      <c r="F51" s="186"/>
      <c r="G51" s="186"/>
      <c r="H51" s="187"/>
    </row>
    <row r="52" spans="1:8" ht="39.75" customHeight="1">
      <c r="A52" s="181" t="s">
        <v>53</v>
      </c>
      <c r="B52" s="181"/>
      <c r="C52" s="181"/>
      <c r="D52" s="181"/>
      <c r="E52" s="181"/>
      <c r="F52" s="181"/>
      <c r="G52" s="181"/>
      <c r="H52" s="181"/>
    </row>
    <row r="53" spans="1:8" ht="21.75" customHeight="1">
      <c r="A53" s="1" t="s">
        <v>55</v>
      </c>
    </row>
    <row r="54" spans="1:8" ht="21.75" customHeight="1">
      <c r="A54" s="1" t="s">
        <v>56</v>
      </c>
    </row>
    <row r="55" spans="1:8" ht="41.25" customHeight="1">
      <c r="A55" s="188" t="s">
        <v>61</v>
      </c>
      <c r="B55" s="189"/>
      <c r="C55" s="189"/>
      <c r="D55" s="189"/>
      <c r="E55" s="189"/>
      <c r="F55" s="189"/>
      <c r="G55" s="189"/>
      <c r="H55" s="189"/>
    </row>
    <row r="56" spans="1:8">
      <c r="A56" s="12"/>
      <c r="F56" s="15"/>
      <c r="G56" s="15"/>
    </row>
    <row r="57" spans="1:8">
      <c r="A57" s="177"/>
      <c r="B57" s="177"/>
      <c r="C57" s="177"/>
      <c r="D57" s="177"/>
      <c r="E57" s="177"/>
      <c r="F57" s="177"/>
      <c r="G57" s="177"/>
      <c r="H57" s="177"/>
    </row>
    <row r="58" spans="1:8">
      <c r="A58" s="12"/>
    </row>
    <row r="59" spans="1:8">
      <c r="A59" s="12"/>
    </row>
    <row r="60" spans="1:8">
      <c r="A60" s="12"/>
    </row>
    <row r="61" spans="1:8">
      <c r="A61" s="12"/>
      <c r="D61" s="15"/>
      <c r="E61" s="14"/>
    </row>
    <row r="62" spans="1:8">
      <c r="A62" s="12"/>
      <c r="D62" s="15"/>
      <c r="E62" s="14"/>
    </row>
    <row r="63" spans="1:8">
      <c r="A63" s="12"/>
    </row>
    <row r="64" spans="1: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</sheetData>
  <sheetProtection selectLockedCells="1"/>
  <mergeCells count="22">
    <mergeCell ref="A57:H57"/>
    <mergeCell ref="C49:H49"/>
    <mergeCell ref="A52:H52"/>
    <mergeCell ref="A44:A48"/>
    <mergeCell ref="B44:B48"/>
    <mergeCell ref="C51:H51"/>
    <mergeCell ref="A55:H55"/>
    <mergeCell ref="D50:H50"/>
    <mergeCell ref="A1:H1"/>
    <mergeCell ref="B40:B41"/>
    <mergeCell ref="A2:H2"/>
    <mergeCell ref="G5:H5"/>
    <mergeCell ref="C7:H7"/>
    <mergeCell ref="A28:A32"/>
    <mergeCell ref="B28:B32"/>
    <mergeCell ref="B14:B18"/>
    <mergeCell ref="B20:B26"/>
    <mergeCell ref="B8:B12"/>
    <mergeCell ref="A8:A12"/>
    <mergeCell ref="A14:A18"/>
    <mergeCell ref="A20:A26"/>
    <mergeCell ref="A40:A41"/>
  </mergeCells>
  <phoneticPr fontId="1"/>
  <pageMargins left="0.74803149606299213" right="0.74803149606299213" top="0.98425196850393704" bottom="0.98425196850393704" header="0.51181102362204722" footer="0.51181102362204722"/>
  <pageSetup paperSize="9" scale="68" orientation="portrait" cellComments="asDisplayed" r:id="rId1"/>
  <headerFooter alignWithMargins="0">
    <oddHeader>&amp;R【様式4】②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79"/>
  <sheetViews>
    <sheetView showGridLines="0" tabSelected="1" zoomScaleNormal="100" zoomScaleSheetLayoutView="120" workbookViewId="0">
      <selection activeCell="C3" sqref="C3"/>
    </sheetView>
  </sheetViews>
  <sheetFormatPr defaultColWidth="9" defaultRowHeight="12"/>
  <cols>
    <col min="1" max="1" width="16.625" style="13" customWidth="1"/>
    <col min="2" max="2" width="14.5" style="14" bestFit="1" customWidth="1"/>
    <col min="3" max="3" width="45.625" style="1" customWidth="1"/>
    <col min="4" max="4" width="10.875" style="14" customWidth="1"/>
    <col min="5" max="5" width="3.5" style="15" customWidth="1"/>
    <col min="6" max="6" width="8.875" style="14" customWidth="1"/>
    <col min="7" max="7" width="2.5" style="14" customWidth="1"/>
    <col min="8" max="8" width="11.875" style="14" customWidth="1"/>
    <col min="9" max="16384" width="9" style="1"/>
  </cols>
  <sheetData>
    <row r="1" spans="1:15" ht="17.25">
      <c r="A1" s="157" t="s">
        <v>95</v>
      </c>
      <c r="B1" s="157"/>
      <c r="C1" s="157"/>
      <c r="D1" s="157"/>
      <c r="E1" s="157"/>
      <c r="F1" s="157"/>
      <c r="G1" s="157"/>
      <c r="H1" s="157"/>
      <c r="I1" s="53" t="s">
        <v>42</v>
      </c>
      <c r="J1" s="54"/>
      <c r="K1" s="54"/>
      <c r="L1" s="54"/>
      <c r="M1" s="54"/>
      <c r="N1" s="54"/>
      <c r="O1" s="54"/>
    </row>
    <row r="2" spans="1:15" ht="16.350000000000001" customHeight="1">
      <c r="A2" s="160" t="s">
        <v>49</v>
      </c>
      <c r="B2" s="160"/>
      <c r="C2" s="160"/>
      <c r="D2" s="160"/>
      <c r="E2" s="160"/>
      <c r="F2" s="160"/>
      <c r="G2" s="160"/>
      <c r="H2" s="160"/>
      <c r="I2" s="210" t="s">
        <v>47</v>
      </c>
      <c r="J2" s="210"/>
      <c r="K2" s="210"/>
      <c r="L2" s="210"/>
      <c r="M2" s="210"/>
      <c r="N2" s="210"/>
      <c r="O2" s="210"/>
    </row>
    <row r="3" spans="1:15" ht="21">
      <c r="A3" s="52"/>
      <c r="B3" s="2"/>
      <c r="C3" s="2"/>
      <c r="D3" s="2"/>
      <c r="E3" s="2"/>
      <c r="F3" s="2"/>
      <c r="G3" s="214" t="s">
        <v>24</v>
      </c>
      <c r="H3" s="214"/>
      <c r="I3" s="210"/>
      <c r="J3" s="210"/>
      <c r="K3" s="210"/>
      <c r="L3" s="210"/>
      <c r="M3" s="210"/>
      <c r="N3" s="210"/>
      <c r="O3" s="210"/>
    </row>
    <row r="4" spans="1:15" ht="21" customHeight="1">
      <c r="A4" s="48" t="s">
        <v>38</v>
      </c>
      <c r="B4" s="47">
        <f>B52</f>
        <v>9283063</v>
      </c>
      <c r="C4" s="49" t="s">
        <v>35</v>
      </c>
      <c r="D4" s="41"/>
      <c r="E4" s="41"/>
      <c r="F4" s="41"/>
      <c r="G4" s="41"/>
      <c r="H4" s="42"/>
    </row>
    <row r="5" spans="1:15" ht="18.600000000000001" customHeight="1">
      <c r="A5" s="218" t="s">
        <v>31</v>
      </c>
      <c r="B5" s="211" t="s">
        <v>25</v>
      </c>
      <c r="C5" s="215" t="s">
        <v>67</v>
      </c>
      <c r="D5" s="216"/>
      <c r="E5" s="216"/>
      <c r="F5" s="216"/>
      <c r="G5" s="216"/>
      <c r="H5" s="217"/>
    </row>
    <row r="6" spans="1:15" ht="18.600000000000001" customHeight="1">
      <c r="A6" s="219"/>
      <c r="B6" s="212"/>
      <c r="C6" s="134" t="s">
        <v>64</v>
      </c>
      <c r="D6" s="135" t="s">
        <v>65</v>
      </c>
      <c r="E6" s="135"/>
      <c r="F6" s="135" t="s">
        <v>66</v>
      </c>
      <c r="G6" s="135"/>
      <c r="H6" s="136" t="s">
        <v>68</v>
      </c>
    </row>
    <row r="7" spans="1:15" ht="24" customHeight="1">
      <c r="A7" s="27" t="s">
        <v>32</v>
      </c>
      <c r="B7" s="220">
        <f>SUM(H7:H10)</f>
        <v>3860000</v>
      </c>
      <c r="C7" s="138" t="s">
        <v>80</v>
      </c>
      <c r="D7" s="5">
        <v>19300</v>
      </c>
      <c r="E7" s="6" t="s">
        <v>2</v>
      </c>
      <c r="F7" s="139">
        <v>200</v>
      </c>
      <c r="G7" s="6" t="s">
        <v>1</v>
      </c>
      <c r="H7" s="4">
        <f>D7*F7</f>
        <v>3860000</v>
      </c>
    </row>
    <row r="8" spans="1:15" ht="24" customHeight="1">
      <c r="A8" s="50"/>
      <c r="B8" s="200"/>
      <c r="C8" s="56"/>
      <c r="D8" s="35"/>
      <c r="E8" s="36" t="s">
        <v>2</v>
      </c>
      <c r="F8" s="37"/>
      <c r="G8" s="36" t="s">
        <v>1</v>
      </c>
      <c r="H8" s="38">
        <f>D8*F8</f>
        <v>0</v>
      </c>
    </row>
    <row r="9" spans="1:15" ht="24" customHeight="1">
      <c r="A9" s="50"/>
      <c r="B9" s="200"/>
      <c r="C9" s="56"/>
      <c r="D9" s="35"/>
      <c r="E9" s="36" t="s">
        <v>2</v>
      </c>
      <c r="F9" s="37"/>
      <c r="G9" s="36" t="s">
        <v>1</v>
      </c>
      <c r="H9" s="38">
        <f>D9*F9</f>
        <v>0</v>
      </c>
    </row>
    <row r="10" spans="1:15" ht="24" customHeight="1">
      <c r="A10" s="50"/>
      <c r="B10" s="201"/>
      <c r="C10" s="56"/>
      <c r="D10" s="35"/>
      <c r="E10" s="36" t="s">
        <v>2</v>
      </c>
      <c r="F10" s="37"/>
      <c r="G10" s="36" t="s">
        <v>1</v>
      </c>
      <c r="H10" s="38">
        <f>D10*F10</f>
        <v>0</v>
      </c>
      <c r="I10" s="54"/>
    </row>
    <row r="11" spans="1:15" ht="13.5" customHeight="1">
      <c r="A11" s="40" t="s">
        <v>26</v>
      </c>
      <c r="B11" s="145">
        <f>SUM(H7:H9)</f>
        <v>3860000</v>
      </c>
      <c r="C11" s="62"/>
      <c r="D11" s="8"/>
      <c r="E11" s="9"/>
      <c r="F11" s="144"/>
      <c r="G11" s="9"/>
      <c r="H11" s="10"/>
      <c r="I11" s="54" t="s">
        <v>63</v>
      </c>
    </row>
    <row r="12" spans="1:15" ht="18" customHeight="1">
      <c r="A12" s="21" t="s">
        <v>4</v>
      </c>
      <c r="B12" s="194">
        <f>SUM(H12:H14)</f>
        <v>92000</v>
      </c>
      <c r="C12" s="57" t="s">
        <v>51</v>
      </c>
      <c r="D12" s="140">
        <f>7000*2</f>
        <v>14000</v>
      </c>
      <c r="E12" s="141" t="s">
        <v>2</v>
      </c>
      <c r="F12" s="142">
        <v>3</v>
      </c>
      <c r="G12" s="141" t="s">
        <v>27</v>
      </c>
      <c r="H12" s="143">
        <f>D12*F12</f>
        <v>42000</v>
      </c>
    </row>
    <row r="13" spans="1:15" ht="18" customHeight="1">
      <c r="A13" s="146"/>
      <c r="B13" s="194"/>
      <c r="C13" s="62" t="s">
        <v>75</v>
      </c>
      <c r="D13" s="8">
        <v>1000</v>
      </c>
      <c r="E13" s="9" t="s">
        <v>2</v>
      </c>
      <c r="F13" s="22">
        <v>50</v>
      </c>
      <c r="G13" s="9" t="s">
        <v>27</v>
      </c>
      <c r="H13" s="10">
        <f>D13*F13</f>
        <v>50000</v>
      </c>
    </row>
    <row r="14" spans="1:15" ht="18" customHeight="1">
      <c r="A14" s="147"/>
      <c r="B14" s="194"/>
      <c r="C14" s="62"/>
      <c r="D14" s="8"/>
      <c r="E14" s="9" t="s">
        <v>2</v>
      </c>
      <c r="F14" s="22"/>
      <c r="G14" s="9" t="s">
        <v>27</v>
      </c>
      <c r="H14" s="10">
        <f>D14*F14</f>
        <v>0</v>
      </c>
    </row>
    <row r="15" spans="1:15" ht="13.5" customHeight="1">
      <c r="A15" s="40" t="s">
        <v>26</v>
      </c>
      <c r="B15" s="43">
        <f>B12</f>
        <v>92000</v>
      </c>
      <c r="C15" s="62"/>
      <c r="D15" s="8"/>
      <c r="E15" s="9"/>
      <c r="F15" s="144"/>
      <c r="G15" s="9"/>
      <c r="H15" s="10"/>
      <c r="I15" s="65" t="s">
        <v>74</v>
      </c>
    </row>
    <row r="16" spans="1:15" ht="24">
      <c r="A16" s="196" t="s">
        <v>6</v>
      </c>
      <c r="B16" s="199">
        <f>SUM(H16:H25)</f>
        <v>797200</v>
      </c>
      <c r="C16" s="58" t="s">
        <v>39</v>
      </c>
      <c r="D16" s="5">
        <v>112000</v>
      </c>
      <c r="E16" s="6" t="s">
        <v>0</v>
      </c>
      <c r="F16" s="26">
        <v>2</v>
      </c>
      <c r="G16" s="6" t="s">
        <v>1</v>
      </c>
      <c r="H16" s="4">
        <f>D16*F16</f>
        <v>224000</v>
      </c>
    </row>
    <row r="17" spans="1:9" ht="18" customHeight="1">
      <c r="A17" s="197"/>
      <c r="B17" s="200"/>
      <c r="C17" s="59" t="s">
        <v>37</v>
      </c>
      <c r="D17" s="8">
        <v>14000</v>
      </c>
      <c r="E17" s="9" t="s">
        <v>0</v>
      </c>
      <c r="F17" s="55">
        <v>2</v>
      </c>
      <c r="G17" s="9" t="s">
        <v>1</v>
      </c>
      <c r="H17" s="10">
        <f>D17*F17</f>
        <v>28000</v>
      </c>
    </row>
    <row r="18" spans="1:9" ht="18" customHeight="1">
      <c r="A18" s="197"/>
      <c r="B18" s="200"/>
      <c r="C18" s="59" t="s">
        <v>36</v>
      </c>
      <c r="D18" s="8">
        <v>3000</v>
      </c>
      <c r="E18" s="9" t="s">
        <v>0</v>
      </c>
      <c r="F18" s="23">
        <v>2</v>
      </c>
      <c r="G18" s="9" t="s">
        <v>1</v>
      </c>
      <c r="H18" s="10">
        <f t="shared" ref="H18:H31" si="0">D18*F18</f>
        <v>6000</v>
      </c>
    </row>
    <row r="19" spans="1:9" ht="24">
      <c r="A19" s="197"/>
      <c r="B19" s="200"/>
      <c r="C19" s="59" t="s">
        <v>46</v>
      </c>
      <c r="D19" s="8">
        <v>56000</v>
      </c>
      <c r="E19" s="9" t="s">
        <v>0</v>
      </c>
      <c r="F19" s="23">
        <v>1</v>
      </c>
      <c r="G19" s="9" t="s">
        <v>1</v>
      </c>
      <c r="H19" s="10">
        <f t="shared" si="0"/>
        <v>56000</v>
      </c>
    </row>
    <row r="20" spans="1:9" ht="18" customHeight="1">
      <c r="A20" s="197"/>
      <c r="B20" s="200"/>
      <c r="C20" s="59" t="s">
        <v>37</v>
      </c>
      <c r="D20" s="8">
        <v>14000</v>
      </c>
      <c r="E20" s="9" t="s">
        <v>0</v>
      </c>
      <c r="F20" s="55">
        <v>1</v>
      </c>
      <c r="G20" s="9" t="s">
        <v>1</v>
      </c>
      <c r="H20" s="10">
        <f t="shared" si="0"/>
        <v>14000</v>
      </c>
    </row>
    <row r="21" spans="1:9" ht="18" customHeight="1">
      <c r="A21" s="197"/>
      <c r="B21" s="200"/>
      <c r="C21" s="59" t="s">
        <v>36</v>
      </c>
      <c r="D21" s="8">
        <v>3000</v>
      </c>
      <c r="E21" s="9" t="s">
        <v>0</v>
      </c>
      <c r="F21" s="23">
        <v>1</v>
      </c>
      <c r="G21" s="9" t="s">
        <v>1</v>
      </c>
      <c r="H21" s="10">
        <f t="shared" si="0"/>
        <v>3000</v>
      </c>
    </row>
    <row r="22" spans="1:9" ht="24">
      <c r="A22" s="197"/>
      <c r="B22" s="200"/>
      <c r="C22" s="59" t="s">
        <v>87</v>
      </c>
      <c r="D22" s="8">
        <v>80000</v>
      </c>
      <c r="E22" s="9" t="s">
        <v>0</v>
      </c>
      <c r="F22" s="151">
        <v>3</v>
      </c>
      <c r="G22" s="9" t="s">
        <v>1</v>
      </c>
      <c r="H22" s="10">
        <f>D22*F22</f>
        <v>240000</v>
      </c>
    </row>
    <row r="23" spans="1:9" ht="18" customHeight="1">
      <c r="A23" s="197"/>
      <c r="B23" s="200"/>
      <c r="C23" s="59" t="s">
        <v>86</v>
      </c>
      <c r="D23" s="8">
        <v>13000</v>
      </c>
      <c r="E23" s="9" t="s">
        <v>0</v>
      </c>
      <c r="F23" s="55">
        <v>15</v>
      </c>
      <c r="G23" s="9" t="s">
        <v>1</v>
      </c>
      <c r="H23" s="10">
        <f>D23*F23</f>
        <v>195000</v>
      </c>
    </row>
    <row r="24" spans="1:9" ht="18" customHeight="1">
      <c r="A24" s="197"/>
      <c r="B24" s="200"/>
      <c r="C24" s="59" t="s">
        <v>36</v>
      </c>
      <c r="D24" s="8">
        <v>5200</v>
      </c>
      <c r="E24" s="9" t="s">
        <v>0</v>
      </c>
      <c r="F24" s="23">
        <v>6</v>
      </c>
      <c r="G24" s="9" t="s">
        <v>1</v>
      </c>
      <c r="H24" s="10">
        <f>D24*F24</f>
        <v>31200</v>
      </c>
    </row>
    <row r="25" spans="1:9" ht="18" customHeight="1">
      <c r="A25" s="198"/>
      <c r="B25" s="201"/>
      <c r="C25" s="51"/>
      <c r="D25" s="8"/>
      <c r="E25" s="9" t="s">
        <v>0</v>
      </c>
      <c r="F25" s="23"/>
      <c r="G25" s="9" t="s">
        <v>1</v>
      </c>
      <c r="H25" s="10">
        <f>D25*F25</f>
        <v>0</v>
      </c>
    </row>
    <row r="26" spans="1:9" ht="13.5" customHeight="1">
      <c r="A26" s="40" t="s">
        <v>26</v>
      </c>
      <c r="B26" s="43">
        <f>SUM(H22:H24)</f>
        <v>466200</v>
      </c>
      <c r="C26" s="62"/>
      <c r="D26" s="8"/>
      <c r="E26" s="9"/>
      <c r="F26" s="144"/>
      <c r="G26" s="9"/>
      <c r="H26" s="10"/>
      <c r="I26" s="65" t="s">
        <v>69</v>
      </c>
    </row>
    <row r="27" spans="1:9" ht="18" customHeight="1">
      <c r="A27" s="206" t="s">
        <v>8</v>
      </c>
      <c r="B27" s="208">
        <f>SUM(H27:H31)</f>
        <v>476000</v>
      </c>
      <c r="C27" s="60" t="s">
        <v>52</v>
      </c>
      <c r="D27" s="8">
        <v>4000</v>
      </c>
      <c r="E27" s="9" t="s">
        <v>2</v>
      </c>
      <c r="F27" s="22">
        <v>3</v>
      </c>
      <c r="G27" s="9" t="s">
        <v>1</v>
      </c>
      <c r="H27" s="10">
        <f t="shared" si="0"/>
        <v>12000</v>
      </c>
    </row>
    <row r="28" spans="1:9" ht="18" customHeight="1">
      <c r="A28" s="207"/>
      <c r="B28" s="209"/>
      <c r="C28" s="61" t="s">
        <v>50</v>
      </c>
      <c r="D28" s="8">
        <v>22000</v>
      </c>
      <c r="E28" s="9" t="s">
        <v>2</v>
      </c>
      <c r="F28" s="22">
        <v>2</v>
      </c>
      <c r="G28" s="9" t="s">
        <v>1</v>
      </c>
      <c r="H28" s="10">
        <f t="shared" si="0"/>
        <v>44000</v>
      </c>
    </row>
    <row r="29" spans="1:9" ht="18" customHeight="1">
      <c r="A29" s="207"/>
      <c r="B29" s="209"/>
      <c r="C29" s="61" t="s">
        <v>84</v>
      </c>
      <c r="D29" s="8">
        <v>30000</v>
      </c>
      <c r="E29" s="9" t="s">
        <v>2</v>
      </c>
      <c r="F29" s="22">
        <v>10</v>
      </c>
      <c r="G29" s="9" t="s">
        <v>1</v>
      </c>
      <c r="H29" s="10">
        <f t="shared" si="0"/>
        <v>300000</v>
      </c>
    </row>
    <row r="30" spans="1:9" ht="18" customHeight="1">
      <c r="A30" s="207"/>
      <c r="B30" s="209"/>
      <c r="C30" s="61" t="s">
        <v>82</v>
      </c>
      <c r="D30" s="8">
        <v>10000</v>
      </c>
      <c r="E30" s="9" t="s">
        <v>2</v>
      </c>
      <c r="F30" s="22">
        <v>12</v>
      </c>
      <c r="G30" s="9" t="s">
        <v>1</v>
      </c>
      <c r="H30" s="10">
        <f t="shared" si="0"/>
        <v>120000</v>
      </c>
    </row>
    <row r="31" spans="1:9" ht="18" customHeight="1">
      <c r="A31" s="207"/>
      <c r="B31" s="209"/>
      <c r="C31" s="61"/>
      <c r="D31" s="8"/>
      <c r="E31" s="9" t="s">
        <v>2</v>
      </c>
      <c r="F31" s="22"/>
      <c r="G31" s="9" t="s">
        <v>1</v>
      </c>
      <c r="H31" s="10">
        <f t="shared" si="0"/>
        <v>0</v>
      </c>
    </row>
    <row r="32" spans="1:9" ht="23.45" customHeight="1">
      <c r="A32" s="44" t="s">
        <v>10</v>
      </c>
      <c r="B32" s="43">
        <f t="shared" ref="B32:B36" si="1">SUM(H32:H32)</f>
        <v>40000</v>
      </c>
      <c r="C32" s="62" t="s">
        <v>40</v>
      </c>
      <c r="D32" s="8">
        <v>20000</v>
      </c>
      <c r="E32" s="9" t="s">
        <v>2</v>
      </c>
      <c r="F32" s="22">
        <v>2</v>
      </c>
      <c r="G32" s="9" t="s">
        <v>1</v>
      </c>
      <c r="H32" s="10">
        <f>D32*F32</f>
        <v>40000</v>
      </c>
    </row>
    <row r="33" spans="1:9" ht="24">
      <c r="A33" s="7" t="s">
        <v>11</v>
      </c>
      <c r="B33" s="43">
        <f t="shared" si="1"/>
        <v>492000</v>
      </c>
      <c r="C33" s="61" t="s">
        <v>43</v>
      </c>
      <c r="D33" s="8">
        <f>3000*82</f>
        <v>246000</v>
      </c>
      <c r="E33" s="9" t="s">
        <v>0</v>
      </c>
      <c r="F33" s="22">
        <v>2</v>
      </c>
      <c r="G33" s="9" t="s">
        <v>1</v>
      </c>
      <c r="H33" s="10">
        <f>D33*F33</f>
        <v>492000</v>
      </c>
    </row>
    <row r="34" spans="1:9" ht="20.100000000000001" customHeight="1">
      <c r="A34" s="21" t="s">
        <v>12</v>
      </c>
      <c r="B34" s="43">
        <f t="shared" si="1"/>
        <v>0</v>
      </c>
      <c r="C34" s="62"/>
      <c r="D34" s="8"/>
      <c r="E34" s="9" t="s">
        <v>0</v>
      </c>
      <c r="F34" s="22"/>
      <c r="G34" s="9" t="s">
        <v>1</v>
      </c>
      <c r="H34" s="10">
        <f>D34*F34</f>
        <v>0</v>
      </c>
      <c r="I34" s="65" t="s">
        <v>81</v>
      </c>
    </row>
    <row r="35" spans="1:9" ht="24">
      <c r="A35" s="44" t="s">
        <v>13</v>
      </c>
      <c r="B35" s="46">
        <f t="shared" si="1"/>
        <v>66000</v>
      </c>
      <c r="C35" s="61" t="s">
        <v>71</v>
      </c>
      <c r="D35" s="8">
        <f>6000</f>
        <v>6000</v>
      </c>
      <c r="E35" s="9" t="s">
        <v>0</v>
      </c>
      <c r="F35" s="22">
        <v>11</v>
      </c>
      <c r="G35" s="9" t="s">
        <v>1</v>
      </c>
      <c r="H35" s="10">
        <f t="shared" ref="H35:H41" si="2">D35*F35</f>
        <v>66000</v>
      </c>
    </row>
    <row r="36" spans="1:9" ht="24">
      <c r="A36" s="44" t="s">
        <v>14</v>
      </c>
      <c r="B36" s="46">
        <f t="shared" si="1"/>
        <v>1350</v>
      </c>
      <c r="C36" s="61" t="s">
        <v>44</v>
      </c>
      <c r="D36" s="8">
        <f>150*9</f>
        <v>1350</v>
      </c>
      <c r="E36" s="9" t="s">
        <v>0</v>
      </c>
      <c r="F36" s="22">
        <v>1</v>
      </c>
      <c r="G36" s="9" t="s">
        <v>1</v>
      </c>
      <c r="H36" s="10">
        <f t="shared" si="2"/>
        <v>1350</v>
      </c>
    </row>
    <row r="37" spans="1:9" ht="24">
      <c r="A37" s="44" t="s">
        <v>15</v>
      </c>
      <c r="B37" s="208">
        <f>SUM(H37:H38)</f>
        <v>176000</v>
      </c>
      <c r="C37" s="61" t="s">
        <v>83</v>
      </c>
      <c r="D37" s="8">
        <f>8800</f>
        <v>8800</v>
      </c>
      <c r="E37" s="9" t="s">
        <v>0</v>
      </c>
      <c r="F37" s="22">
        <v>20</v>
      </c>
      <c r="G37" s="9" t="s">
        <v>1</v>
      </c>
      <c r="H37" s="10">
        <f t="shared" si="2"/>
        <v>176000</v>
      </c>
    </row>
    <row r="38" spans="1:9" ht="24" customHeight="1">
      <c r="A38" s="45"/>
      <c r="B38" s="213"/>
      <c r="C38" s="63"/>
      <c r="D38" s="8"/>
      <c r="E38" s="9" t="s">
        <v>0</v>
      </c>
      <c r="F38" s="22"/>
      <c r="G38" s="9" t="s">
        <v>1</v>
      </c>
      <c r="H38" s="10">
        <f>D38*F38</f>
        <v>0</v>
      </c>
    </row>
    <row r="39" spans="1:9" ht="14.25" customHeight="1">
      <c r="A39" s="39" t="s">
        <v>26</v>
      </c>
      <c r="B39" s="46">
        <f>H37</f>
        <v>176000</v>
      </c>
      <c r="C39" s="62"/>
      <c r="D39" s="8"/>
      <c r="E39" s="9"/>
      <c r="F39" s="144"/>
      <c r="G39" s="9"/>
      <c r="H39" s="10"/>
      <c r="I39" s="65" t="s">
        <v>72</v>
      </c>
    </row>
    <row r="40" spans="1:9" ht="24">
      <c r="A40" s="44" t="s">
        <v>16</v>
      </c>
      <c r="B40" s="199">
        <f>SUM(H40:H43)</f>
        <v>1229500</v>
      </c>
      <c r="C40" s="63" t="s">
        <v>85</v>
      </c>
      <c r="D40" s="8">
        <f>2400*1.1</f>
        <v>2640</v>
      </c>
      <c r="E40" s="9" t="s">
        <v>0</v>
      </c>
      <c r="F40" s="22">
        <v>450</v>
      </c>
      <c r="G40" s="9" t="s">
        <v>1</v>
      </c>
      <c r="H40" s="10">
        <f>D40*F40</f>
        <v>1188000</v>
      </c>
    </row>
    <row r="41" spans="1:9" ht="24">
      <c r="A41" s="45"/>
      <c r="B41" s="200"/>
      <c r="C41" s="61" t="s">
        <v>58</v>
      </c>
      <c r="D41" s="8">
        <v>20</v>
      </c>
      <c r="E41" s="9" t="s">
        <v>0</v>
      </c>
      <c r="F41" s="22">
        <v>1000</v>
      </c>
      <c r="G41" s="9" t="s">
        <v>1</v>
      </c>
      <c r="H41" s="10">
        <f t="shared" si="2"/>
        <v>20000</v>
      </c>
    </row>
    <row r="42" spans="1:9" ht="18" customHeight="1">
      <c r="A42" s="45"/>
      <c r="B42" s="200"/>
      <c r="C42" s="63" t="s">
        <v>73</v>
      </c>
      <c r="D42" s="8">
        <v>20000</v>
      </c>
      <c r="E42" s="9" t="s">
        <v>0</v>
      </c>
      <c r="F42" s="22">
        <v>1</v>
      </c>
      <c r="G42" s="9" t="s">
        <v>1</v>
      </c>
      <c r="H42" s="10">
        <f>D42*F42</f>
        <v>20000</v>
      </c>
    </row>
    <row r="43" spans="1:9" ht="18" customHeight="1">
      <c r="A43" s="45"/>
      <c r="B43" s="200"/>
      <c r="C43" s="63" t="s">
        <v>76</v>
      </c>
      <c r="D43" s="8">
        <v>300</v>
      </c>
      <c r="E43" s="9" t="s">
        <v>0</v>
      </c>
      <c r="F43" s="22">
        <v>5</v>
      </c>
      <c r="G43" s="9" t="s">
        <v>1</v>
      </c>
      <c r="H43" s="10">
        <f>D43*F43</f>
        <v>1500</v>
      </c>
    </row>
    <row r="44" spans="1:9" ht="14.25" customHeight="1">
      <c r="A44" s="39" t="s">
        <v>26</v>
      </c>
      <c r="B44" s="46">
        <f>H43</f>
        <v>1500</v>
      </c>
      <c r="C44" s="62"/>
      <c r="D44" s="8"/>
      <c r="E44" s="9"/>
      <c r="F44" s="144"/>
      <c r="G44" s="9"/>
      <c r="H44" s="10"/>
      <c r="I44" s="65" t="s">
        <v>70</v>
      </c>
    </row>
    <row r="45" spans="1:9" ht="18" customHeight="1">
      <c r="A45" s="192" t="s">
        <v>30</v>
      </c>
      <c r="B45" s="194">
        <f>SUM(H45:H49)</f>
        <v>440000</v>
      </c>
      <c r="C45" s="64" t="s">
        <v>41</v>
      </c>
      <c r="D45" s="8">
        <v>440000</v>
      </c>
      <c r="E45" s="9" t="s">
        <v>28</v>
      </c>
      <c r="F45" s="137">
        <v>1</v>
      </c>
      <c r="G45" s="9" t="s">
        <v>29</v>
      </c>
      <c r="H45" s="10">
        <f>D45*F45</f>
        <v>440000</v>
      </c>
    </row>
    <row r="46" spans="1:9" ht="18" customHeight="1">
      <c r="A46" s="192"/>
      <c r="B46" s="194"/>
      <c r="C46" s="64"/>
      <c r="D46" s="8"/>
      <c r="E46" s="9" t="s">
        <v>28</v>
      </c>
      <c r="F46" s="137"/>
      <c r="G46" s="9" t="s">
        <v>29</v>
      </c>
      <c r="H46" s="10">
        <f>D46*F46</f>
        <v>0</v>
      </c>
    </row>
    <row r="47" spans="1:9" ht="18" customHeight="1">
      <c r="A47" s="192"/>
      <c r="B47" s="194"/>
      <c r="C47" s="24"/>
      <c r="D47" s="8"/>
      <c r="E47" s="9" t="s">
        <v>28</v>
      </c>
      <c r="F47" s="25"/>
      <c r="G47" s="9" t="s">
        <v>29</v>
      </c>
      <c r="H47" s="10">
        <f>D47*F47</f>
        <v>0</v>
      </c>
    </row>
    <row r="48" spans="1:9" ht="18" customHeight="1">
      <c r="A48" s="192"/>
      <c r="B48" s="194"/>
      <c r="C48" s="24"/>
      <c r="D48" s="8"/>
      <c r="E48" s="9" t="s">
        <v>28</v>
      </c>
      <c r="F48" s="25"/>
      <c r="G48" s="9" t="s">
        <v>29</v>
      </c>
      <c r="H48" s="10">
        <f>D48*F48</f>
        <v>0</v>
      </c>
    </row>
    <row r="49" spans="1:8" ht="18" customHeight="1">
      <c r="A49" s="193"/>
      <c r="B49" s="195"/>
      <c r="C49" s="28"/>
      <c r="D49" s="29"/>
      <c r="E49" s="30" t="s">
        <v>28</v>
      </c>
      <c r="F49" s="31"/>
      <c r="G49" s="30" t="s">
        <v>29</v>
      </c>
      <c r="H49" s="32">
        <f>D49*F49</f>
        <v>0</v>
      </c>
    </row>
    <row r="50" spans="1:8" ht="21.6" customHeight="1">
      <c r="A50" s="34" t="s">
        <v>45</v>
      </c>
      <c r="B50" s="11">
        <f>ROUNDDOWN((B11+B15+B26+B39+B44)*0.1,0)</f>
        <v>459570</v>
      </c>
      <c r="C50" s="202" t="s">
        <v>54</v>
      </c>
      <c r="D50" s="203"/>
      <c r="E50" s="203"/>
      <c r="F50" s="203"/>
      <c r="G50" s="203"/>
      <c r="H50" s="204"/>
    </row>
    <row r="51" spans="1:8" ht="21.6" customHeight="1">
      <c r="A51" s="33" t="s">
        <v>33</v>
      </c>
      <c r="B51" s="11">
        <f>ROUNDDOWN(C51*D51,0)</f>
        <v>1153443</v>
      </c>
      <c r="C51" s="148">
        <f>B7+B12+B16+B27+B32+B33+B34+B35+B36+B37+B40+B50</f>
        <v>7689620</v>
      </c>
      <c r="D51" s="190">
        <v>0.15</v>
      </c>
      <c r="E51" s="190"/>
      <c r="F51" s="190"/>
      <c r="G51" s="190"/>
      <c r="H51" s="191"/>
    </row>
    <row r="52" spans="1:8" ht="21.6" customHeight="1">
      <c r="A52" s="33" t="s">
        <v>34</v>
      </c>
      <c r="B52" s="11">
        <f>B7+B12+B16+B27+B32+B33+B34+B35+B36+B37+B40+B45+B50+B51</f>
        <v>9283063</v>
      </c>
      <c r="C52" s="178"/>
      <c r="D52" s="179"/>
      <c r="E52" s="179"/>
      <c r="F52" s="179"/>
      <c r="G52" s="179"/>
      <c r="H52" s="180"/>
    </row>
    <row r="53" spans="1:8" ht="24" customHeight="1">
      <c r="A53" s="181"/>
      <c r="B53" s="181"/>
      <c r="C53" s="181"/>
      <c r="D53" s="181"/>
      <c r="E53" s="181"/>
      <c r="F53" s="181"/>
      <c r="G53" s="181"/>
      <c r="H53" s="181"/>
    </row>
    <row r="54" spans="1:8">
      <c r="A54" s="1"/>
    </row>
    <row r="55" spans="1:8">
      <c r="A55" s="1"/>
    </row>
    <row r="56" spans="1:8" ht="13.5">
      <c r="A56" s="177"/>
      <c r="B56" s="205"/>
      <c r="C56" s="205"/>
      <c r="D56" s="205"/>
      <c r="E56" s="205"/>
      <c r="F56" s="205"/>
      <c r="G56" s="205"/>
      <c r="H56" s="205"/>
    </row>
    <row r="57" spans="1:8">
      <c r="A57" s="12"/>
      <c r="F57" s="15"/>
      <c r="G57" s="15"/>
    </row>
    <row r="58" spans="1:8">
      <c r="A58" s="12"/>
      <c r="D58" s="16"/>
      <c r="E58" s="14"/>
    </row>
    <row r="59" spans="1:8">
      <c r="A59" s="12"/>
      <c r="D59" s="16"/>
      <c r="E59" s="14"/>
    </row>
    <row r="60" spans="1:8">
      <c r="A60" s="12"/>
      <c r="D60" s="16"/>
      <c r="E60" s="14"/>
    </row>
    <row r="61" spans="1:8">
      <c r="A61" s="12"/>
      <c r="D61" s="16"/>
      <c r="E61" s="14"/>
    </row>
    <row r="62" spans="1:8">
      <c r="A62" s="12"/>
      <c r="D62" s="16"/>
      <c r="E62" s="14"/>
    </row>
    <row r="63" spans="1:8">
      <c r="A63" s="12"/>
      <c r="D63" s="16"/>
      <c r="E63" s="14"/>
    </row>
    <row r="64" spans="1:8" ht="24" customHeight="1">
      <c r="A64" s="12"/>
      <c r="B64" s="17"/>
      <c r="C64" s="18"/>
      <c r="D64" s="19"/>
      <c r="E64" s="14"/>
    </row>
    <row r="65" spans="1:8">
      <c r="A65" s="12"/>
      <c r="D65" s="16"/>
      <c r="H65" s="20"/>
    </row>
    <row r="66" spans="1:8">
      <c r="A66" s="177"/>
      <c r="B66" s="177"/>
      <c r="C66" s="177"/>
      <c r="D66" s="177"/>
      <c r="E66" s="177"/>
      <c r="F66" s="177"/>
      <c r="G66" s="177"/>
      <c r="H66" s="177"/>
    </row>
    <row r="67" spans="1:8">
      <c r="A67" s="12"/>
    </row>
    <row r="68" spans="1:8">
      <c r="A68" s="12"/>
    </row>
    <row r="69" spans="1:8">
      <c r="A69" s="12"/>
    </row>
    <row r="70" spans="1:8">
      <c r="A70" s="12"/>
      <c r="D70" s="15"/>
      <c r="E70" s="14"/>
    </row>
    <row r="71" spans="1:8">
      <c r="A71" s="12"/>
      <c r="D71" s="15"/>
      <c r="E71" s="14"/>
    </row>
    <row r="72" spans="1:8">
      <c r="A72" s="12"/>
    </row>
    <row r="73" spans="1:8">
      <c r="A73" s="12"/>
    </row>
    <row r="74" spans="1:8">
      <c r="A74" s="12"/>
    </row>
    <row r="75" spans="1:8">
      <c r="A75" s="12"/>
    </row>
    <row r="76" spans="1:8">
      <c r="A76" s="12"/>
    </row>
    <row r="77" spans="1:8">
      <c r="A77" s="12"/>
    </row>
    <row r="78" spans="1:8">
      <c r="A78" s="12"/>
    </row>
    <row r="79" spans="1:8">
      <c r="A79" s="12"/>
    </row>
  </sheetData>
  <mergeCells count="23">
    <mergeCell ref="I2:O3"/>
    <mergeCell ref="B40:B43"/>
    <mergeCell ref="B5:B6"/>
    <mergeCell ref="B37:B38"/>
    <mergeCell ref="A1:H1"/>
    <mergeCell ref="A2:H2"/>
    <mergeCell ref="G3:H3"/>
    <mergeCell ref="C5:H5"/>
    <mergeCell ref="B12:B14"/>
    <mergeCell ref="A5:A6"/>
    <mergeCell ref="B7:B10"/>
    <mergeCell ref="A45:A49"/>
    <mergeCell ref="B45:B49"/>
    <mergeCell ref="A16:A25"/>
    <mergeCell ref="B16:B25"/>
    <mergeCell ref="A66:H66"/>
    <mergeCell ref="C50:H50"/>
    <mergeCell ref="C52:H52"/>
    <mergeCell ref="A53:H53"/>
    <mergeCell ref="A56:H56"/>
    <mergeCell ref="A27:A31"/>
    <mergeCell ref="B27:B31"/>
    <mergeCell ref="D51:H51"/>
  </mergeCells>
  <phoneticPr fontI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BC1A0EC5F75242B70392FFCA3AD1F1" ma:contentTypeVersion="14" ma:contentTypeDescription="新しいドキュメントを作成します。" ma:contentTypeScope="" ma:versionID="cac11df9b8d0fb1d09b4f6f3a5dac5d3">
  <xsd:schema xmlns:xsd="http://www.w3.org/2001/XMLSchema" xmlns:xs="http://www.w3.org/2001/XMLSchema" xmlns:p="http://schemas.microsoft.com/office/2006/metadata/properties" xmlns:ns2="2ffd0832-0c3c-40f2-a24e-bfdd17283762" xmlns:ns3="a310568e-dee9-4420-8dc0-6d8403035fdf" targetNamespace="http://schemas.microsoft.com/office/2006/metadata/properties" ma:root="true" ma:fieldsID="35ff4d5b7b7da664ea6efabf378488c0" ns2:_="" ns3:_="">
    <xsd:import namespace="2ffd0832-0c3c-40f2-a24e-bfdd17283762"/>
    <xsd:import namespace="a310568e-dee9-4420-8dc0-6d8403035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d0832-0c3c-40f2-a24e-bfdd17283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568e-dee9-4420-8dc0-6d8403035fd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bda1450-d5c4-40f5-a11c-e78894bf3a82}" ma:internalName="TaxCatchAll" ma:showField="CatchAllData" ma:web="a310568e-dee9-4420-8dc0-6d8403035f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fd0832-0c3c-40f2-a24e-bfdd17283762">
      <Terms xmlns="http://schemas.microsoft.com/office/infopath/2007/PartnerControls"/>
    </lcf76f155ced4ddcb4097134ff3c332f>
    <TaxCatchAll xmlns="a310568e-dee9-4420-8dc0-6d8403035fdf" xsi:nil="true"/>
  </documentManagement>
</p:properties>
</file>

<file path=customXml/itemProps1.xml><?xml version="1.0" encoding="utf-8"?>
<ds:datastoreItem xmlns:ds="http://schemas.openxmlformats.org/officeDocument/2006/customXml" ds:itemID="{391C6FCF-380F-4DDF-9801-74FB221A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F2E47-0594-41FD-92D2-02165A4DD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d0832-0c3c-40f2-a24e-bfdd17283762"/>
    <ds:schemaRef ds:uri="a310568e-dee9-4420-8dc0-6d8403035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CA775-471B-45BD-B21A-C6AE7AC1CBD2}">
  <ds:schemaRefs>
    <ds:schemaRef ds:uri="2ffd0832-0c3c-40f2-a24e-bfdd17283762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a310568e-dee9-4420-8dc0-6d8403035fd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①各年度の研究経費</vt:lpstr>
      <vt:lpstr>②令和8年度の研究経費の内訳</vt:lpstr>
      <vt:lpstr>入力例</vt:lpstr>
      <vt:lpstr>①各年度の研究経費!Print_Area</vt:lpstr>
      <vt:lpstr>②令和8年度の研究経費の内訳!Print_Area</vt:lpstr>
      <vt:lpstr>入力例!Print_Area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0x01010072BC1A0EC5F75242B70392FFCA3AD1F1</vt:lpwstr>
  </property>
  <property fmtid="{D5CDD505-2E9C-101B-9397-08002B2CF9AE}" pid="3" name="MediaServiceImageTags">
    <vt:lpwstr/>
  </property>
</Properties>
</file>