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ptct2611\PJ_DTC\job\01_Project\02_Client\127299_みずほリサーチ&amp;テクノロジーズ\Project\127299_24505_00_令和６年度我が国の経済・社会的課題の解決に資する環境省のエネルギー対策特別会計\Work in Process\6.事業効果算定ガイドブック\2.導入補助事業向けガイドブック\【マスター】ガイドブック\2025年2月更新版\計算ファイル（Excel）\"/>
    </mc:Choice>
  </mc:AlternateContent>
  <xr:revisionPtr revIDLastSave="0" documentId="13_ncr:1_{AF16D3F7-0008-4BF7-8239-3D3A76C9742D}" xr6:coauthVersionLast="47" xr6:coauthVersionMax="47" xr10:uidLastSave="{00000000-0000-0000-0000-000000000000}"/>
  <bookViews>
    <workbookView xWindow="-120" yWindow="-120" windowWidth="29040" windowHeight="17520" xr2:uid="{00000000-000D-0000-FFFF-FFFF00000000}"/>
  </bookViews>
  <sheets>
    <sheet name="輸送用水素 " sheetId="18" r:id="rId1"/>
    <sheet name="更新履歴" sheetId="19" r:id="rId2"/>
  </sheets>
  <definedNames>
    <definedName name="_xlnm.Print_Area" localSheetId="0">'輸送用水素 '!$B$2:$M$91</definedName>
    <definedName name="Z_1300B86D_3FB6_4293_AFB1_0DBACA74ACB3_.wvu.PrintArea" localSheetId="0" hidden="1">'輸送用水素 '!$B$2:$M$91</definedName>
    <definedName name="Z_1300B86D_3FB6_4293_AFB1_0DBACA74ACB3_.wvu.Rows" localSheetId="0" hidden="1">'輸送用水素 '!$12:$16</definedName>
    <definedName name="燃料種" localSheetId="1">#REF!</definedName>
    <definedName name="燃料種" localSheetId="0">#REF!</definedName>
    <definedName name="燃料種">#REF!</definedName>
  </definedNames>
  <calcPr calcId="191029"/>
  <customWorkbookViews>
    <customWorkbookView name="Maeki, Wataru - 個人用ビュー" guid="{1300B86D-3FB6-4293-AFB1-0DBACA74ACB3}" mergeInterval="0" personalView="1" maximized="1" xWindow="-9" yWindow="-9" windowWidth="1938" windowHeight="1098"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7" i="18" l="1"/>
  <c r="S87" i="18" s="1"/>
  <c r="T83" i="18"/>
  <c r="S93" i="18"/>
  <c r="T82" i="18"/>
  <c r="S92" i="18"/>
  <c r="T81" i="18"/>
  <c r="S91" i="18"/>
  <c r="T80" i="18"/>
  <c r="S90" i="18"/>
  <c r="T79" i="18"/>
  <c r="S89" i="18"/>
  <c r="T78" i="18"/>
  <c r="S88" i="18"/>
  <c r="D91" i="18"/>
  <c r="F74" i="18"/>
  <c r="F91" i="18"/>
  <c r="D88" i="18"/>
  <c r="H88" i="18"/>
  <c r="L54" i="18"/>
  <c r="L53" i="18"/>
  <c r="L52" i="18"/>
  <c r="L55" i="18"/>
  <c r="L50" i="18"/>
  <c r="L49" i="18"/>
  <c r="L48" i="18"/>
  <c r="L47" i="18"/>
  <c r="L46" i="18"/>
  <c r="L45" i="18"/>
  <c r="L44" i="18"/>
  <c r="L43" i="18"/>
  <c r="L42" i="18"/>
  <c r="L41" i="18"/>
  <c r="L40" i="18"/>
  <c r="L39" i="18"/>
  <c r="L38" i="18"/>
  <c r="M64" i="18"/>
  <c r="I64" i="18"/>
  <c r="B71" i="18"/>
  <c r="F71" i="18"/>
  <c r="J71" i="18"/>
  <c r="F75" i="18"/>
  <c r="L51" i="18" l="1"/>
  <c r="L56" i="18" s="1"/>
  <c r="F76" i="18"/>
  <c r="D81" i="18" s="1"/>
  <c r="K81" i="18" s="1"/>
  <c r="D80" i="18" l="1"/>
  <c r="K80" i="18" s="1"/>
  <c r="D82" i="18"/>
  <c r="D84" i="18"/>
  <c r="K84" i="18" s="1"/>
  <c r="K82" i="18"/>
</calcChain>
</file>

<file path=xl/sharedStrings.xml><?xml version="1.0" encoding="utf-8"?>
<sst xmlns="http://schemas.openxmlformats.org/spreadsheetml/2006/main" count="238" uniqueCount="164">
  <si>
    <t>事業者名</t>
    <rPh sb="0" eb="3">
      <t>ジギョウシャ</t>
    </rPh>
    <rPh sb="3" eb="4">
      <t>メイ</t>
    </rPh>
    <phoneticPr fontId="3"/>
  </si>
  <si>
    <t>〒</t>
    <phoneticPr fontId="3"/>
  </si>
  <si>
    <t>事業による導入量</t>
    <rPh sb="0" eb="2">
      <t>ジギョウ</t>
    </rPh>
    <rPh sb="5" eb="7">
      <t>ドウニュウ</t>
    </rPh>
    <rPh sb="7" eb="8">
      <t>リョウ</t>
    </rPh>
    <phoneticPr fontId="3"/>
  </si>
  <si>
    <t>単位</t>
    <rPh sb="0" eb="2">
      <t>タンイ</t>
    </rPh>
    <phoneticPr fontId="3"/>
  </si>
  <si>
    <t>結果（CO2削減効果）</t>
    <rPh sb="0" eb="1">
      <t>ケッ</t>
    </rPh>
    <rPh sb="1" eb="2">
      <t>カ</t>
    </rPh>
    <rPh sb="6" eb="8">
      <t>サクゲン</t>
    </rPh>
    <rPh sb="8" eb="10">
      <t>コウカ</t>
    </rPh>
    <phoneticPr fontId="3"/>
  </si>
  <si>
    <t>軽乗用車</t>
    <rPh sb="0" eb="1">
      <t>ケイ</t>
    </rPh>
    <rPh sb="1" eb="3">
      <t>ジョウヨウ</t>
    </rPh>
    <rPh sb="3" eb="4">
      <t>シャ</t>
    </rPh>
    <phoneticPr fontId="3"/>
  </si>
  <si>
    <t>軽油</t>
    <rPh sb="0" eb="2">
      <t>ケイユ</t>
    </rPh>
    <phoneticPr fontId="3"/>
  </si>
  <si>
    <t>バス</t>
  </si>
  <si>
    <t>LPG</t>
  </si>
  <si>
    <t>軽貨物</t>
    <rPh sb="0" eb="1">
      <t>カル</t>
    </rPh>
    <rPh sb="1" eb="3">
      <t>カモツ</t>
    </rPh>
    <phoneticPr fontId="3"/>
  </si>
  <si>
    <t>小型貨物</t>
    <rPh sb="0" eb="2">
      <t>コガタ</t>
    </rPh>
    <rPh sb="2" eb="4">
      <t>カモツ</t>
    </rPh>
    <phoneticPr fontId="3"/>
  </si>
  <si>
    <t>LNG</t>
  </si>
  <si>
    <t>普通貨物</t>
    <rPh sb="0" eb="2">
      <t>フツウ</t>
    </rPh>
    <rPh sb="2" eb="4">
      <t>カモツ</t>
    </rPh>
    <phoneticPr fontId="3"/>
  </si>
  <si>
    <t>水素</t>
    <rPh sb="0" eb="2">
      <t>スイソ</t>
    </rPh>
    <phoneticPr fontId="3"/>
  </si>
  <si>
    <t>代替する燃料の
名称</t>
    <rPh sb="0" eb="2">
      <t>ダイタイ</t>
    </rPh>
    <rPh sb="4" eb="6">
      <t>ネンリョウ</t>
    </rPh>
    <rPh sb="8" eb="10">
      <t>メイショウ</t>
    </rPh>
    <phoneticPr fontId="3"/>
  </si>
  <si>
    <t>従来の燃料の
名称</t>
    <rPh sb="0" eb="2">
      <t>ジュウライ</t>
    </rPh>
    <rPh sb="3" eb="5">
      <t>ネンリョウ</t>
    </rPh>
    <rPh sb="7" eb="9">
      <t>メイショウ</t>
    </rPh>
    <phoneticPr fontId="3"/>
  </si>
  <si>
    <t>小計</t>
    <rPh sb="0" eb="2">
      <t>ショウケイ</t>
    </rPh>
    <phoneticPr fontId="1"/>
  </si>
  <si>
    <t>CO2削減量</t>
    <rPh sb="3" eb="5">
      <t>サクゲン</t>
    </rPh>
    <rPh sb="5" eb="6">
      <t>リョウ</t>
    </rPh>
    <phoneticPr fontId="1"/>
  </si>
  <si>
    <t>都市ガス</t>
    <rPh sb="0" eb="2">
      <t>トシ</t>
    </rPh>
    <phoneticPr fontId="4"/>
  </si>
  <si>
    <t>商用電力</t>
    <rPh sb="0" eb="2">
      <t>ショウヨウ</t>
    </rPh>
    <rPh sb="2" eb="4">
      <t>デンリョク</t>
    </rPh>
    <phoneticPr fontId="4"/>
  </si>
  <si>
    <t>再生可能エネルギー由来電力</t>
    <rPh sb="0" eb="9">
      <t>サイエネ</t>
    </rPh>
    <rPh sb="9" eb="11">
      <t>ユライ</t>
    </rPh>
    <rPh sb="11" eb="13">
      <t>デンリョク</t>
    </rPh>
    <phoneticPr fontId="4"/>
  </si>
  <si>
    <t>ナフサ</t>
  </si>
  <si>
    <t>灯油</t>
    <rPh sb="0" eb="2">
      <t>トウユ</t>
    </rPh>
    <phoneticPr fontId="2"/>
  </si>
  <si>
    <t>軽油</t>
    <rPh sb="0" eb="2">
      <t>ケイユ</t>
    </rPh>
    <phoneticPr fontId="2"/>
  </si>
  <si>
    <t>苛性ソーダ副生水素</t>
    <rPh sb="0" eb="2">
      <t>カセイ</t>
    </rPh>
    <rPh sb="5" eb="7">
      <t>フクセイ</t>
    </rPh>
    <rPh sb="7" eb="9">
      <t>スイソ</t>
    </rPh>
    <phoneticPr fontId="1"/>
  </si>
  <si>
    <t>鉄鋼副生水素</t>
    <rPh sb="0" eb="2">
      <t>テッコウ</t>
    </rPh>
    <rPh sb="2" eb="4">
      <t>フクセイ</t>
    </rPh>
    <rPh sb="4" eb="6">
      <t>スイソ</t>
    </rPh>
    <phoneticPr fontId="1"/>
  </si>
  <si>
    <t>石油化学副生水素</t>
    <rPh sb="0" eb="2">
      <t>セキユ</t>
    </rPh>
    <rPh sb="2" eb="4">
      <t>カガク</t>
    </rPh>
    <rPh sb="4" eb="6">
      <t>フクセイ</t>
    </rPh>
    <rPh sb="6" eb="8">
      <t>スイソ</t>
    </rPh>
    <phoneticPr fontId="1"/>
  </si>
  <si>
    <t>その他</t>
    <rPh sb="2" eb="3">
      <t>タ</t>
    </rPh>
    <phoneticPr fontId="4"/>
  </si>
  <si>
    <t>100-8975</t>
    <phoneticPr fontId="3"/>
  </si>
  <si>
    <t>○×工業株式会社</t>
    <rPh sb="2" eb="4">
      <t>コウギョウ</t>
    </rPh>
    <rPh sb="4" eb="8">
      <t>カブシキガイシャ</t>
    </rPh>
    <phoneticPr fontId="3"/>
  </si>
  <si>
    <t>設置場所</t>
    <rPh sb="0" eb="2">
      <t>セッチ</t>
    </rPh>
    <rPh sb="2" eb="4">
      <t>バショ</t>
    </rPh>
    <phoneticPr fontId="3"/>
  </si>
  <si>
    <t>千葉県</t>
    <rPh sb="0" eb="3">
      <t>チバケン</t>
    </rPh>
    <phoneticPr fontId="3"/>
  </si>
  <si>
    <t>○×市</t>
    <rPh sb="2" eb="3">
      <t>シ</t>
    </rPh>
    <phoneticPr fontId="3"/>
  </si>
  <si>
    <t>排出原単位[kgCO2/N㎥]</t>
    <rPh sb="0" eb="2">
      <t>ハイシュツ</t>
    </rPh>
    <phoneticPr fontId="3"/>
  </si>
  <si>
    <t>フォークリフト</t>
  </si>
  <si>
    <t>選択してください</t>
    <rPh sb="0" eb="2">
      <t>センタク</t>
    </rPh>
    <phoneticPr fontId="3"/>
  </si>
  <si>
    <t>-</t>
    <phoneticPr fontId="3"/>
  </si>
  <si>
    <t>燃費参照値</t>
    <rPh sb="0" eb="2">
      <t>ネンピ</t>
    </rPh>
    <rPh sb="2" eb="4">
      <t>サンショウ</t>
    </rPh>
    <rPh sb="4" eb="5">
      <t>チ</t>
    </rPh>
    <phoneticPr fontId="3"/>
  </si>
  <si>
    <t>標準となる燃料種</t>
    <rPh sb="0" eb="2">
      <t>ヒョウジュン</t>
    </rPh>
    <rPh sb="5" eb="7">
      <t>ネンリョウ</t>
    </rPh>
    <rPh sb="7" eb="8">
      <t>シュ</t>
    </rPh>
    <phoneticPr fontId="3"/>
  </si>
  <si>
    <t>-</t>
  </si>
  <si>
    <t>km/L</t>
  </si>
  <si>
    <t>従来機器の水素相当CO2排出量</t>
    <rPh sb="0" eb="2">
      <t>ジュウライ</t>
    </rPh>
    <rPh sb="5" eb="7">
      <t>スイソ</t>
    </rPh>
    <rPh sb="7" eb="9">
      <t>ソウトウ</t>
    </rPh>
    <rPh sb="12" eb="14">
      <t>ハイシュツ</t>
    </rPh>
    <rPh sb="14" eb="15">
      <t>リョウ</t>
    </rPh>
    <phoneticPr fontId="4"/>
  </si>
  <si>
    <t>その他</t>
    <rPh sb="2" eb="3">
      <t>タ</t>
    </rPh>
    <phoneticPr fontId="3"/>
  </si>
  <si>
    <t>主な水素の用途</t>
    <rPh sb="0" eb="1">
      <t>オモ</t>
    </rPh>
    <rPh sb="2" eb="4">
      <t>スイソ</t>
    </rPh>
    <rPh sb="5" eb="7">
      <t>ヨウト</t>
    </rPh>
    <phoneticPr fontId="3"/>
  </si>
  <si>
    <t>主な水素の用途
（その他の場合）</t>
    <rPh sb="0" eb="1">
      <t>オモ</t>
    </rPh>
    <rPh sb="2" eb="4">
      <t>スイソ</t>
    </rPh>
    <rPh sb="5" eb="7">
      <t>ヨウト</t>
    </rPh>
    <rPh sb="11" eb="12">
      <t>タ</t>
    </rPh>
    <rPh sb="13" eb="15">
      <t>バアイ</t>
    </rPh>
    <phoneticPr fontId="3"/>
  </si>
  <si>
    <t>代替される燃料種</t>
    <rPh sb="0" eb="2">
      <t>ダイタイ</t>
    </rPh>
    <rPh sb="5" eb="7">
      <t>ネンリョウ</t>
    </rPh>
    <rPh sb="7" eb="8">
      <t>シュ</t>
    </rPh>
    <phoneticPr fontId="3"/>
  </si>
  <si>
    <t>-</t>
    <phoneticPr fontId="3"/>
  </si>
  <si>
    <t>kWh/L</t>
    <phoneticPr fontId="3"/>
  </si>
  <si>
    <t>-</t>
    <phoneticPr fontId="3"/>
  </si>
  <si>
    <t>CO2排出原単位</t>
    <rPh sb="3" eb="5">
      <t>ハイシュツ</t>
    </rPh>
    <rPh sb="5" eb="8">
      <t>ゲンタンイ</t>
    </rPh>
    <phoneticPr fontId="3"/>
  </si>
  <si>
    <t>ガソリン</t>
    <phoneticPr fontId="3"/>
  </si>
  <si>
    <t>エネルギー種</t>
    <rPh sb="5" eb="6">
      <t>タネ</t>
    </rPh>
    <phoneticPr fontId="3"/>
  </si>
  <si>
    <t>km/kg</t>
    <phoneticPr fontId="3"/>
  </si>
  <si>
    <t>△○町1-1</t>
    <rPh sb="2" eb="3">
      <t>マチ</t>
    </rPh>
    <phoneticPr fontId="3"/>
  </si>
  <si>
    <t>従来車両の燃費</t>
    <rPh sb="0" eb="2">
      <t>ジュウライ</t>
    </rPh>
    <rPh sb="2" eb="4">
      <t>シャリョウ</t>
    </rPh>
    <rPh sb="5" eb="7">
      <t>ネンピ</t>
    </rPh>
    <phoneticPr fontId="3"/>
  </si>
  <si>
    <t>記入してください
（その他の場合）</t>
    <rPh sb="12" eb="13">
      <t>タ</t>
    </rPh>
    <rPh sb="14" eb="16">
      <t>バアイ</t>
    </rPh>
    <phoneticPr fontId="3"/>
  </si>
  <si>
    <t>km/kWh</t>
    <phoneticPr fontId="3"/>
  </si>
  <si>
    <t>L/h</t>
    <phoneticPr fontId="3"/>
  </si>
  <si>
    <t>kWh/h</t>
    <phoneticPr fontId="3"/>
  </si>
  <si>
    <t>kg/h</t>
    <phoneticPr fontId="3"/>
  </si>
  <si>
    <t>N㎥(CH4)/N㎥(H2)</t>
    <phoneticPr fontId="3"/>
  </si>
  <si>
    <t>☆/N㎥(H2)</t>
    <phoneticPr fontId="3"/>
  </si>
  <si>
    <t>「代替される燃料種」を選択してください。
(標準となる燃料種の参照値が表示されます。)</t>
    <rPh sb="1" eb="3">
      <t>ダイタイ</t>
    </rPh>
    <rPh sb="6" eb="9">
      <t>ネンリョウシュ</t>
    </rPh>
    <rPh sb="11" eb="13">
      <t>センタク</t>
    </rPh>
    <rPh sb="22" eb="24">
      <t>ヒョウジュン</t>
    </rPh>
    <rPh sb="27" eb="29">
      <t>ネンリョウ</t>
    </rPh>
    <rPh sb="29" eb="30">
      <t>シュ</t>
    </rPh>
    <rPh sb="31" eb="33">
      <t>サンショウ</t>
    </rPh>
    <rPh sb="33" eb="34">
      <t>チ</t>
    </rPh>
    <rPh sb="35" eb="37">
      <t>ヒョウジ</t>
    </rPh>
    <phoneticPr fontId="3"/>
  </si>
  <si>
    <t>燃料電池車燃費
(カタログ値)</t>
    <rPh sb="0" eb="2">
      <t>ネンリョウ</t>
    </rPh>
    <rPh sb="2" eb="4">
      <t>デンチ</t>
    </rPh>
    <rPh sb="4" eb="5">
      <t>クルマ</t>
    </rPh>
    <rPh sb="5" eb="7">
      <t>ネンピ</t>
    </rPh>
    <rPh sb="13" eb="14">
      <t>チ</t>
    </rPh>
    <phoneticPr fontId="3"/>
  </si>
  <si>
    <t>kWh/N㎥</t>
  </si>
  <si>
    <t>kWh/N㎥</t>
    <phoneticPr fontId="3"/>
  </si>
  <si>
    <t>L/N㎥</t>
  </si>
  <si>
    <t>L/N㎥</t>
    <phoneticPr fontId="3"/>
  </si>
  <si>
    <t>kg/N㎥</t>
  </si>
  <si>
    <t>kg/N㎥</t>
    <phoneticPr fontId="3"/>
  </si>
  <si>
    <t>N㎥/N㎥</t>
  </si>
  <si>
    <t>N㎥/N㎥</t>
    <phoneticPr fontId="3"/>
  </si>
  <si>
    <t>N㎥/年</t>
    <rPh sb="3" eb="4">
      <t>ネン</t>
    </rPh>
    <phoneticPr fontId="3"/>
  </si>
  <si>
    <t>km/N㎥</t>
  </si>
  <si>
    <t>km/N㎥</t>
    <phoneticPr fontId="3"/>
  </si>
  <si>
    <t>h/N㎥</t>
    <phoneticPr fontId="3"/>
  </si>
  <si>
    <t>kgCO2/N㎥</t>
  </si>
  <si>
    <t>kgCO2/N㎥</t>
    <phoneticPr fontId="3"/>
  </si>
  <si>
    <t>排出量
(製造時)</t>
    <rPh sb="0" eb="2">
      <t>ハイシュツ</t>
    </rPh>
    <rPh sb="2" eb="3">
      <t>リョウ</t>
    </rPh>
    <rPh sb="5" eb="7">
      <t>セイゾウ</t>
    </rPh>
    <rPh sb="7" eb="8">
      <t>ジ</t>
    </rPh>
    <phoneticPr fontId="3"/>
  </si>
  <si>
    <t>排出量
(運搬時)</t>
    <rPh sb="0" eb="2">
      <t>ハイシュツ</t>
    </rPh>
    <rPh sb="2" eb="3">
      <t>リョウ</t>
    </rPh>
    <rPh sb="5" eb="8">
      <t>ウンパンジ</t>
    </rPh>
    <phoneticPr fontId="3"/>
  </si>
  <si>
    <t>製造した水素</t>
    <rPh sb="0" eb="2">
      <t>セイゾウ</t>
    </rPh>
    <rPh sb="4" eb="6">
      <t>スイソ</t>
    </rPh>
    <phoneticPr fontId="2"/>
  </si>
  <si>
    <t>N㎥/N㎥</t>
    <phoneticPr fontId="3"/>
  </si>
  <si>
    <t>製造量あたりのCO2削減効果（CO2削減原単位）</t>
    <rPh sb="0" eb="2">
      <t>セイゾウ</t>
    </rPh>
    <rPh sb="2" eb="3">
      <t>リョウ</t>
    </rPh>
    <rPh sb="10" eb="14">
      <t>サクゲンコウカ</t>
    </rPh>
    <rPh sb="18" eb="20">
      <t>サクゲン</t>
    </rPh>
    <rPh sb="20" eb="23">
      <t>ゲンタンイ</t>
    </rPh>
    <phoneticPr fontId="3"/>
  </si>
  <si>
    <t>製造量当たり
［kgCO2/N㎥]</t>
    <rPh sb="2" eb="3">
      <t>リョウ</t>
    </rPh>
    <rPh sb="3" eb="4">
      <t>ア</t>
    </rPh>
    <phoneticPr fontId="3"/>
  </si>
  <si>
    <t>【ライフサイクルCO2排出量（※燃料製造・運搬・運搬及び燃料消費分のみ）】</t>
    <rPh sb="21" eb="23">
      <t>ウンパン</t>
    </rPh>
    <phoneticPr fontId="3"/>
  </si>
  <si>
    <t>「主な水素の用途」をプルダウンから選択し、「その他」の場合は、用途を記載してください。</t>
    <rPh sb="1" eb="2">
      <t>オモ</t>
    </rPh>
    <rPh sb="3" eb="5">
      <t>スイソ</t>
    </rPh>
    <rPh sb="6" eb="8">
      <t>ヨウト</t>
    </rPh>
    <rPh sb="24" eb="25">
      <t>タ</t>
    </rPh>
    <rPh sb="27" eb="29">
      <t>バアイ</t>
    </rPh>
    <rPh sb="31" eb="33">
      <t>ヨウト</t>
    </rPh>
    <rPh sb="34" eb="36">
      <t>キサイ</t>
    </rPh>
    <phoneticPr fontId="3"/>
  </si>
  <si>
    <t>=</t>
    <phoneticPr fontId="3"/>
  </si>
  <si>
    <t>LPG（体積ベース）</t>
    <rPh sb="4" eb="6">
      <t>タイセキ</t>
    </rPh>
    <phoneticPr fontId="3"/>
  </si>
  <si>
    <t>L/N㎥</t>
    <phoneticPr fontId="3"/>
  </si>
  <si>
    <t>製造単位（N㎥）あたりの水素の製造に係るエネルギーの使用量を記入してください。</t>
    <rPh sb="0" eb="2">
      <t>セイゾウ</t>
    </rPh>
    <rPh sb="2" eb="4">
      <t>タンイ</t>
    </rPh>
    <rPh sb="12" eb="14">
      <t>スイソ</t>
    </rPh>
    <rPh sb="15" eb="17">
      <t>セイゾウ</t>
    </rPh>
    <rPh sb="18" eb="19">
      <t>カカワ</t>
    </rPh>
    <rPh sb="26" eb="29">
      <t>シヨウリョウ</t>
    </rPh>
    <phoneticPr fontId="3"/>
  </si>
  <si>
    <t>所定のエネルギー種別以外のエネルギーを使用する場合は、所定の項目に物量当たりのCO2排出原単位を記入してください。青枠内のCO2排出原単位は必要に応じて変更してください。</t>
    <rPh sb="42" eb="44">
      <t>ハイシュツ</t>
    </rPh>
    <rPh sb="44" eb="47">
      <t>ゲンタンイ</t>
    </rPh>
    <rPh sb="57" eb="60">
      <t>アオワクナイ</t>
    </rPh>
    <rPh sb="64" eb="66">
      <t>ハイシュツ</t>
    </rPh>
    <rPh sb="66" eb="69">
      <t>ゲンタンイ</t>
    </rPh>
    <rPh sb="70" eb="72">
      <t>ヒツヨウ</t>
    </rPh>
    <rPh sb="73" eb="74">
      <t>オウ</t>
    </rPh>
    <rPh sb="76" eb="78">
      <t>ヘンコウ</t>
    </rPh>
    <phoneticPr fontId="3"/>
  </si>
  <si>
    <t>「従来車両の燃費」を記入してください。また、燃費の単位は自動的に選択されます。
(従来機器の燃費参照値が表示されます。)</t>
    <rPh sb="3" eb="5">
      <t>シャリョウ</t>
    </rPh>
    <rPh sb="41" eb="43">
      <t>ジュウライ</t>
    </rPh>
    <rPh sb="43" eb="45">
      <t>キキ</t>
    </rPh>
    <rPh sb="46" eb="48">
      <t>ネンピ</t>
    </rPh>
    <rPh sb="48" eb="50">
      <t>サンショウ</t>
    </rPh>
    <rPh sb="50" eb="51">
      <t>チ</t>
    </rPh>
    <rPh sb="52" eb="54">
      <t>ヒョウジ</t>
    </rPh>
    <phoneticPr fontId="3"/>
  </si>
  <si>
    <t>「燃料電池車燃費」を記入してください。また、燃費の単位は自動的に選択されます。
(燃料電池車燃費の参照値が表示されます。)</t>
    <rPh sb="1" eb="6">
      <t>ネンリョウデンチシャ</t>
    </rPh>
    <rPh sb="6" eb="8">
      <t>ネンピ</t>
    </rPh>
    <rPh sb="41" eb="43">
      <t>ネンリョウ</t>
    </rPh>
    <rPh sb="43" eb="45">
      <t>デンチ</t>
    </rPh>
    <rPh sb="45" eb="46">
      <t>シャ</t>
    </rPh>
    <rPh sb="46" eb="48">
      <t>ネンピ</t>
    </rPh>
    <rPh sb="49" eb="51">
      <t>サンショウ</t>
    </rPh>
    <rPh sb="51" eb="52">
      <t>チ</t>
    </rPh>
    <rPh sb="53" eb="55">
      <t>ヒョウジ</t>
    </rPh>
    <phoneticPr fontId="3"/>
  </si>
  <si>
    <t>1N㎥あたりの物量
[消費量]</t>
    <rPh sb="7" eb="8">
      <t>モノ</t>
    </rPh>
    <rPh sb="8" eb="9">
      <t>リョウ</t>
    </rPh>
    <rPh sb="11" eb="13">
      <t>ショウヒ</t>
    </rPh>
    <rPh sb="13" eb="14">
      <t>リョウ</t>
    </rPh>
    <phoneticPr fontId="3"/>
  </si>
  <si>
    <t>物量当たり
［kgCO2/消費量]</t>
    <rPh sb="0" eb="2">
      <t>ブツリョウ</t>
    </rPh>
    <rPh sb="2" eb="3">
      <t>ア</t>
    </rPh>
    <rPh sb="13" eb="15">
      <t>ショウヒ</t>
    </rPh>
    <rPh sb="15" eb="16">
      <t>リョウ</t>
    </rPh>
    <phoneticPr fontId="3"/>
  </si>
  <si>
    <t>水素製造・運搬時のCO2排出量</t>
    <rPh sb="0" eb="2">
      <t>スイソ</t>
    </rPh>
    <rPh sb="5" eb="7">
      <t>ウンパン</t>
    </rPh>
    <phoneticPr fontId="1"/>
  </si>
  <si>
    <t>事務局確認用</t>
    <rPh sb="0" eb="6">
      <t>ジムキョクカクニンヨウ</t>
    </rPh>
    <phoneticPr fontId="3"/>
  </si>
  <si>
    <t>[kgCO2/年]</t>
    <rPh sb="7" eb="8">
      <t>ネン</t>
    </rPh>
    <phoneticPr fontId="3"/>
  </si>
  <si>
    <t>[tCO2/年]</t>
    <rPh sb="6" eb="7">
      <t>ネン</t>
    </rPh>
    <phoneticPr fontId="3"/>
  </si>
  <si>
    <t>対象となる機器の設置場所、事業開始後の水素の「製造予定量」を年度ごとに記入してください。</t>
    <rPh sb="0" eb="2">
      <t>タイショウ</t>
    </rPh>
    <rPh sb="5" eb="7">
      <t>キキ</t>
    </rPh>
    <rPh sb="8" eb="10">
      <t>セッチ</t>
    </rPh>
    <rPh sb="10" eb="12">
      <t>バショ</t>
    </rPh>
    <rPh sb="13" eb="15">
      <t>ジギョウ</t>
    </rPh>
    <rPh sb="15" eb="17">
      <t>カイシ</t>
    </rPh>
    <rPh sb="17" eb="18">
      <t>ゴ</t>
    </rPh>
    <rPh sb="19" eb="21">
      <t>スイソ</t>
    </rPh>
    <rPh sb="25" eb="27">
      <t>ヨテイ</t>
    </rPh>
    <rPh sb="30" eb="32">
      <t>ネンド</t>
    </rPh>
    <phoneticPr fontId="3"/>
  </si>
  <si>
    <t>製造予定量（初年度）</t>
    <rPh sb="0" eb="2">
      <t>セイゾウ</t>
    </rPh>
    <rPh sb="2" eb="4">
      <t>ヨテイ</t>
    </rPh>
    <rPh sb="4" eb="5">
      <t>リョウ</t>
    </rPh>
    <rPh sb="6" eb="9">
      <t>ショネンド</t>
    </rPh>
    <phoneticPr fontId="3"/>
  </si>
  <si>
    <t>製造予定量（次年度）</t>
    <rPh sb="0" eb="2">
      <t>セイゾウ</t>
    </rPh>
    <rPh sb="2" eb="4">
      <t>ヨテイ</t>
    </rPh>
    <rPh sb="4" eb="5">
      <t>リョウ</t>
    </rPh>
    <rPh sb="6" eb="9">
      <t>ジネンド</t>
    </rPh>
    <phoneticPr fontId="3"/>
  </si>
  <si>
    <t>法定耐用年数</t>
    <rPh sb="0" eb="2">
      <t>ホウテイ</t>
    </rPh>
    <rPh sb="2" eb="4">
      <t>タイヨウ</t>
    </rPh>
    <rPh sb="4" eb="6">
      <t>ネンスウ</t>
    </rPh>
    <phoneticPr fontId="3"/>
  </si>
  <si>
    <t>［年］</t>
    <rPh sb="1" eb="2">
      <t>ネン</t>
    </rPh>
    <phoneticPr fontId="3"/>
  </si>
  <si>
    <t>選択してください</t>
  </si>
  <si>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3"/>
  </si>
  <si>
    <t>法定耐用年数</t>
    <rPh sb="0" eb="4">
      <t>ホウテイタイヨウ</t>
    </rPh>
    <rPh sb="4" eb="6">
      <t>ネンスウ</t>
    </rPh>
    <phoneticPr fontId="3"/>
  </si>
  <si>
    <t>製造予定量（次年度以降）</t>
    <rPh sb="0" eb="2">
      <t>セイゾウ</t>
    </rPh>
    <rPh sb="2" eb="4">
      <t>ヨテイ</t>
    </rPh>
    <rPh sb="4" eb="5">
      <t>リョウ</t>
    </rPh>
    <rPh sb="6" eb="9">
      <t>ジネンド</t>
    </rPh>
    <rPh sb="7" eb="9">
      <t>ネンド</t>
    </rPh>
    <rPh sb="9" eb="11">
      <t>イコウ</t>
    </rPh>
    <phoneticPr fontId="3"/>
  </si>
  <si>
    <t>年間CO2削減量
（初年度）</t>
    <rPh sb="0" eb="2">
      <t>ネンカン</t>
    </rPh>
    <rPh sb="5" eb="7">
      <t>サクゲン</t>
    </rPh>
    <rPh sb="7" eb="8">
      <t>リョウ</t>
    </rPh>
    <rPh sb="10" eb="13">
      <t>ショネンド</t>
    </rPh>
    <phoneticPr fontId="3"/>
  </si>
  <si>
    <t>年間CO2削減量
（次年度）</t>
    <rPh sb="0" eb="2">
      <t>ネンカン</t>
    </rPh>
    <rPh sb="5" eb="7">
      <t>サクゲン</t>
    </rPh>
    <rPh sb="7" eb="8">
      <t>リョウ</t>
    </rPh>
    <rPh sb="10" eb="13">
      <t>ジネンド</t>
    </rPh>
    <phoneticPr fontId="3"/>
  </si>
  <si>
    <t>年間CO2削減量
（次年度以降）</t>
    <rPh sb="0" eb="2">
      <t>ネンカン</t>
    </rPh>
    <rPh sb="5" eb="7">
      <t>サクゲン</t>
    </rPh>
    <rPh sb="7" eb="8">
      <t>リョウ</t>
    </rPh>
    <rPh sb="10" eb="13">
      <t>ジネンド</t>
    </rPh>
    <rPh sb="13" eb="15">
      <t>イコウ</t>
    </rPh>
    <phoneticPr fontId="3"/>
  </si>
  <si>
    <t>累計CO2削減量
（次年度以降）</t>
    <rPh sb="0" eb="2">
      <t>ルイケイ</t>
    </rPh>
    <rPh sb="5" eb="7">
      <t>サクゲン</t>
    </rPh>
    <rPh sb="7" eb="8">
      <t>リョウ</t>
    </rPh>
    <rPh sb="10" eb="13">
      <t>ジネンド</t>
    </rPh>
    <rPh sb="13" eb="15">
      <t>イコウ</t>
    </rPh>
    <phoneticPr fontId="3"/>
  </si>
  <si>
    <t>=</t>
    <phoneticPr fontId="3"/>
  </si>
  <si>
    <t>[kgCO2]</t>
    <phoneticPr fontId="3"/>
  </si>
  <si>
    <t>[tCO2]</t>
    <phoneticPr fontId="3"/>
  </si>
  <si>
    <t>★/N㎥(H2)</t>
    <phoneticPr fontId="3"/>
  </si>
  <si>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3"/>
  </si>
  <si>
    <t>編集可能セルに変更</t>
    <rPh sb="0" eb="4">
      <t>ヘンシュウカノウ</t>
    </rPh>
    <rPh sb="7" eb="9">
      <t>ヘンコウ</t>
    </rPh>
    <phoneticPr fontId="3"/>
  </si>
  <si>
    <t>理由</t>
    <rPh sb="0" eb="2">
      <t>リユウ</t>
    </rPh>
    <phoneticPr fontId="3"/>
  </si>
  <si>
    <t>更新内容</t>
    <rPh sb="0" eb="2">
      <t>コウシン</t>
    </rPh>
    <rPh sb="2" eb="4">
      <t>ナイヨウ</t>
    </rPh>
    <phoneticPr fontId="3"/>
  </si>
  <si>
    <t>箇所</t>
    <rPh sb="0" eb="2">
      <t>カショ</t>
    </rPh>
    <phoneticPr fontId="3"/>
  </si>
  <si>
    <t>日付</t>
    <rPh sb="0" eb="2">
      <t>ヒヅケ</t>
    </rPh>
    <phoneticPr fontId="3"/>
  </si>
  <si>
    <t>H50</t>
    <phoneticPr fontId="3"/>
  </si>
  <si>
    <t>H54</t>
    <phoneticPr fontId="3"/>
  </si>
  <si>
    <t>更新履歴</t>
    <rPh sb="0" eb="2">
      <t>コウシン</t>
    </rPh>
    <rPh sb="2" eb="4">
      <t>リレキ</t>
    </rPh>
    <phoneticPr fontId="3"/>
  </si>
  <si>
    <t>全数式</t>
    <rPh sb="0" eb="1">
      <t>ゼン</t>
    </rPh>
    <rPh sb="1" eb="3">
      <t>スウシキ</t>
    </rPh>
    <phoneticPr fontId="3"/>
  </si>
  <si>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3"/>
  </si>
  <si>
    <t>verを変更する際に、参照元がずれる可能性を防ぐため。</t>
    <rPh sb="4" eb="6">
      <t>ヘンコウ</t>
    </rPh>
    <rPh sb="8" eb="9">
      <t>サイ</t>
    </rPh>
    <rPh sb="11" eb="14">
      <t>サンショウモト</t>
    </rPh>
    <rPh sb="18" eb="21">
      <t>カノウセイ</t>
    </rPh>
    <rPh sb="22" eb="23">
      <t>フセ</t>
    </rPh>
    <phoneticPr fontId="3"/>
  </si>
  <si>
    <t>普通車</t>
  </si>
  <si>
    <t>普通車</t>
    <rPh sb="0" eb="3">
      <t>フツウシャ</t>
    </rPh>
    <phoneticPr fontId="3"/>
  </si>
  <si>
    <t>小型車</t>
    <rPh sb="0" eb="2">
      <t>コガタ</t>
    </rPh>
    <rPh sb="2" eb="3">
      <t>クルマ</t>
    </rPh>
    <phoneticPr fontId="3"/>
  </si>
  <si>
    <t>導入機器の区分</t>
  </si>
  <si>
    <t>燃 料 消 費 量（ kℓ 、 千㎥ ）</t>
    <rPh sb="0" eb="1">
      <t>ネン</t>
    </rPh>
    <rPh sb="2" eb="3">
      <t>リョウ</t>
    </rPh>
    <rPh sb="4" eb="5">
      <t>ショウ</t>
    </rPh>
    <rPh sb="6" eb="7">
      <t>ヒ</t>
    </rPh>
    <rPh sb="8" eb="9">
      <t>リョウ</t>
    </rPh>
    <rPh sb="16" eb="17">
      <t>セン</t>
    </rPh>
    <phoneticPr fontId="7"/>
  </si>
  <si>
    <t>走行キロ（ 千 ㎞ ）</t>
    <rPh sb="0" eb="2">
      <t>ソウコウ</t>
    </rPh>
    <phoneticPr fontId="7"/>
  </si>
  <si>
    <t>燃費参照値</t>
  </si>
  <si>
    <t>軽乗用車</t>
  </si>
  <si>
    <t>小型車</t>
    <rPh sb="2" eb="3">
      <t>クルマ</t>
    </rPh>
    <phoneticPr fontId="3"/>
  </si>
  <si>
    <t>軽貨物</t>
  </si>
  <si>
    <t>小型貨物</t>
  </si>
  <si>
    <t>普通貨物</t>
  </si>
  <si>
    <t>E.代替燃料製造事業用（輸送用水素）</t>
    <rPh sb="2" eb="4">
      <t>ダイタイ</t>
    </rPh>
    <rPh sb="4" eb="6">
      <t>ネンリョウ</t>
    </rPh>
    <rPh sb="6" eb="8">
      <t>セイゾウ</t>
    </rPh>
    <rPh sb="8" eb="11">
      <t>ジギョウヨウ</t>
    </rPh>
    <rPh sb="12" eb="15">
      <t>ユソウヨウ</t>
    </rPh>
    <rPh sb="15" eb="17">
      <t>スイソ</t>
    </rPh>
    <phoneticPr fontId="3"/>
  </si>
  <si>
    <t>数値が入力される全てのセル</t>
    <rPh sb="0" eb="2">
      <t>スウチ</t>
    </rPh>
    <rPh sb="3" eb="5">
      <t>ニュウリョク</t>
    </rPh>
    <rPh sb="8" eb="9">
      <t>スベ</t>
    </rPh>
    <phoneticPr fontId="3"/>
  </si>
  <si>
    <t>数値が適切に表示されるよう書式を変更</t>
    <rPh sb="0" eb="2">
      <t>スウチ</t>
    </rPh>
    <rPh sb="3" eb="5">
      <t>テキセツ</t>
    </rPh>
    <rPh sb="6" eb="8">
      <t>ヒョウジ</t>
    </rPh>
    <rPh sb="13" eb="15">
      <t>ショシキ</t>
    </rPh>
    <rPh sb="16" eb="18">
      <t>ヘンコウ</t>
    </rPh>
    <phoneticPr fontId="3"/>
  </si>
  <si>
    <t>商用電力の排出係数の更新</t>
    <rPh sb="0" eb="4">
      <t>ショウヨウデンリョク</t>
    </rPh>
    <rPh sb="5" eb="9">
      <t>ハイシュツケイスウ</t>
    </rPh>
    <rPh sb="10" eb="12">
      <t>コウシン</t>
    </rPh>
    <phoneticPr fontId="3"/>
  </si>
  <si>
    <t>J38</t>
    <phoneticPr fontId="3"/>
  </si>
  <si>
    <t>揮発油（ガソリン）</t>
    <rPh sb="0" eb="3">
      <t>キハツユ</t>
    </rPh>
    <phoneticPr fontId="3"/>
  </si>
  <si>
    <t>LPG</t>
    <phoneticPr fontId="3"/>
  </si>
  <si>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3"/>
  </si>
  <si>
    <t>改訂に伴い計算ファイルを更新。</t>
    <phoneticPr fontId="3"/>
  </si>
  <si>
    <t>全体</t>
    <rPh sb="0" eb="2">
      <t>ゼンタイ</t>
    </rPh>
    <phoneticPr fontId="3"/>
  </si>
  <si>
    <t>排出係数を最新の公表値に更新</t>
    <rPh sb="0" eb="2">
      <t>ハイシュツ</t>
    </rPh>
    <rPh sb="2" eb="4">
      <t>ケイスウ</t>
    </rPh>
    <rPh sb="5" eb="7">
      <t>サイシン</t>
    </rPh>
    <rPh sb="8" eb="10">
      <t>コウヒョウ</t>
    </rPh>
    <rPh sb="10" eb="11">
      <t>チ</t>
    </rPh>
    <rPh sb="12" eb="14">
      <t>コウシン</t>
    </rPh>
    <phoneticPr fontId="3"/>
  </si>
  <si>
    <t>データ更新があったため。</t>
    <phoneticPr fontId="3"/>
  </si>
  <si>
    <t>58～61行目</t>
    <rPh sb="5" eb="7">
      <t>ギョウメ</t>
    </rPh>
    <phoneticPr fontId="3"/>
  </si>
  <si>
    <t>商用電力</t>
    <rPh sb="0" eb="4">
      <t>ショウヨウデンリョク</t>
    </rPh>
    <phoneticPr fontId="3"/>
  </si>
  <si>
    <t>D66</t>
    <phoneticPr fontId="3"/>
  </si>
  <si>
    <t>選択リスト内の、「電力」を「商用電力」に修正</t>
    <rPh sb="0" eb="2">
      <t>センタク</t>
    </rPh>
    <rPh sb="5" eb="6">
      <t>ナイ</t>
    </rPh>
    <rPh sb="9" eb="11">
      <t>デンリョク</t>
    </rPh>
    <rPh sb="14" eb="16">
      <t>ショウヨウ</t>
    </rPh>
    <rPh sb="16" eb="18">
      <t>デンリョク</t>
    </rPh>
    <rPh sb="20" eb="22">
      <t>シュウセイ</t>
    </rPh>
    <phoneticPr fontId="3"/>
  </si>
  <si>
    <t>CO2排出原単位
（物量当たり）の設定根拠</t>
    <phoneticPr fontId="3"/>
  </si>
  <si>
    <t>CO2排出原単位（物量当たり）の設定根拠欄を追記</t>
    <rPh sb="16" eb="18">
      <t>セッテイ</t>
    </rPh>
    <rPh sb="18" eb="21">
      <t>コンキョラン</t>
    </rPh>
    <rPh sb="22" eb="24">
      <t>ツイキ</t>
    </rPh>
    <phoneticPr fontId="3"/>
  </si>
  <si>
    <t>所定のエネルギー種別以外のエネルギーを使用する場合は、設定根拠を記載してください。</t>
    <phoneticPr fontId="3"/>
  </si>
  <si>
    <t>J38</t>
    <phoneticPr fontId="6"/>
  </si>
  <si>
    <t>J46</t>
    <phoneticPr fontId="6"/>
  </si>
  <si>
    <t>記入してください</t>
    <phoneticPr fontId="3"/>
  </si>
  <si>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3"/>
  </si>
  <si>
    <r>
      <t>・本計算ファイルは</t>
    </r>
    <r>
      <rPr>
        <b/>
        <u/>
        <sz val="11"/>
        <color indexed="10"/>
        <rFont val="ＭＳ Ｐゴシック"/>
        <family val="3"/>
        <charset val="128"/>
      </rPr>
      <t>令和7年度</t>
    </r>
    <r>
      <rPr>
        <sz val="11"/>
        <color indexed="10"/>
        <rFont val="ＭＳ Ｐゴシック"/>
        <family val="3"/>
        <charset val="128"/>
      </rPr>
      <t>補助事業の申請時に活用するものである。電力の排出係数の更新等に合わせて改訂されるため、必ず</t>
    </r>
    <r>
      <rPr>
        <b/>
        <u/>
        <sz val="11"/>
        <color indexed="1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</si>
</sst>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quot; km/L&quot;"/>
    <numFmt numFmtId="180" formatCode="#,##0.00_ ;[Red]\-#,##0.00\ "/>
    <numFmt numFmtId="181" formatCode="#,##0.000_ ;[Red]\-#,##0.000\ "/>
    <numFmt numFmtId="182" formatCode="0_ "/>
    <numFmt numFmtId="183" formatCode="#,##0.00_);[Red]\(#,##0.00\)"/>
    <numFmt numFmtId="184" formatCode="#,##0_);[Red]\(#,##0\)"/>
    <numFmt numFmtId="185" formatCode="0.0_ "/>
    <numFmt numFmtId="186" formatCode="0.0_);[Red]\(0.0\)"/>
  </numFmts>
  <fonts count="25" x14ac:knownFonts="1">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sz val="6"/>
      <name val="ＭＳ Ｐゴシック"/>
      <family val="3"/>
      <charset val="128"/>
    </font>
    <font>
      <i/>
      <sz val="11"/>
      <color indexed="23"/>
      <name val="ＭＳ Ｐゴシック"/>
      <family val="3"/>
      <charset val="128"/>
    </font>
    <font>
      <sz val="10"/>
      <name val="ＭＳ Ｐゴシック"/>
      <family val="3"/>
      <charset val="128"/>
    </font>
    <font>
      <sz val="6"/>
      <name val="ＭＳ Ｐゴシック"/>
      <family val="3"/>
      <charset val="128"/>
    </font>
    <font>
      <sz val="11"/>
      <color indexed="52"/>
      <name val="ＭＳ Ｐゴシック"/>
      <family val="3"/>
      <charset val="128"/>
    </font>
    <font>
      <sz val="11"/>
      <color indexed="10"/>
      <name val="ＭＳ Ｐゴシック"/>
      <family val="3"/>
      <charset val="128"/>
    </font>
    <font>
      <b/>
      <u/>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26"/>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11"/>
      <color theme="0" tint="-0.499984740745262"/>
      <name val="ＭＳ Ｐゴシック"/>
      <family val="3"/>
      <charset val="128"/>
      <scheme val="minor"/>
    </font>
    <font>
      <sz val="14"/>
      <color rgb="FF0027BC"/>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AFAFA"/>
        <bgColor indexed="64"/>
      </patternFill>
    </fill>
    <fill>
      <patternFill patternType="solid">
        <fgColor rgb="FF8C8C8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9999"/>
        <bgColor indexed="64"/>
      </patternFill>
    </fill>
    <fill>
      <patternFill patternType="solid">
        <fgColor theme="7" tint="0.79998168889431442"/>
        <bgColor indexed="64"/>
      </patternFill>
    </fill>
    <fill>
      <patternFill patternType="solid">
        <fgColor rgb="FF00A1DE"/>
        <bgColor indexed="64"/>
      </patternFill>
    </fill>
    <fill>
      <patternFill patternType="solid">
        <fgColor them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top style="thin">
        <color theme="0"/>
      </top>
      <bottom style="thin">
        <color rgb="FF8C8C8C"/>
      </bottom>
      <diagonal/>
    </border>
    <border>
      <left style="medium">
        <color rgb="FF0027BC"/>
      </left>
      <right/>
      <top style="medium">
        <color rgb="FF0027BC"/>
      </top>
      <bottom style="thin">
        <color theme="0"/>
      </bottom>
      <diagonal/>
    </border>
    <border>
      <left style="thin">
        <color rgb="FF8C8C8C"/>
      </left>
      <right style="thin">
        <color rgb="FF8C8C8C"/>
      </right>
      <top/>
      <bottom/>
      <diagonal/>
    </border>
    <border>
      <left style="thin">
        <color rgb="FF8C8C8C"/>
      </left>
      <right style="thin">
        <color rgb="FF8C8C8C"/>
      </right>
      <top/>
      <bottom style="thin">
        <color rgb="FF8C8C8C"/>
      </bottom>
      <diagonal/>
    </border>
    <border>
      <left style="thin">
        <color rgb="FF8C8C8C"/>
      </left>
      <right style="thin">
        <color rgb="FF8C8C8C"/>
      </right>
      <top style="medium">
        <color rgb="FF0027BC"/>
      </top>
      <bottom style="thin">
        <color rgb="FF8C8C8C"/>
      </bottom>
      <diagonal/>
    </border>
    <border>
      <left style="thin">
        <color rgb="FF8C8C8C"/>
      </left>
      <right/>
      <top style="thin">
        <color rgb="FF8C8C8C"/>
      </top>
      <bottom style="thin">
        <color rgb="FF8C8C8C"/>
      </bottom>
      <diagonal/>
    </border>
    <border>
      <left/>
      <right/>
      <top style="thin">
        <color rgb="FF8C8C8C"/>
      </top>
      <bottom style="thin">
        <color rgb="FF8C8C8C"/>
      </bottom>
      <diagonal/>
    </border>
    <border>
      <left/>
      <right style="medium">
        <color rgb="FF0027BC"/>
      </right>
      <top style="thin">
        <color rgb="FF8C8C8C"/>
      </top>
      <bottom style="thin">
        <color rgb="FF8C8C8C"/>
      </bottom>
      <diagonal/>
    </border>
    <border>
      <left style="thin">
        <color rgb="FF8C8C8C"/>
      </left>
      <right/>
      <top/>
      <bottom/>
      <diagonal/>
    </border>
    <border>
      <left style="medium">
        <color rgb="FF0027BC"/>
      </left>
      <right/>
      <top style="medium">
        <color rgb="FF0027BC"/>
      </top>
      <bottom/>
      <diagonal/>
    </border>
    <border>
      <left/>
      <right style="thin">
        <color rgb="FF8C8C8C"/>
      </right>
      <top style="thin">
        <color rgb="FF8C8C8C"/>
      </top>
      <bottom style="thin">
        <color rgb="FF8C8C8C"/>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medium">
        <color rgb="FF0027BC"/>
      </left>
      <right style="medium">
        <color rgb="FF0027BC"/>
      </right>
      <top style="medium">
        <color rgb="FF0027BC"/>
      </top>
      <bottom style="thin">
        <color rgb="FF8C8C8C"/>
      </bottom>
      <diagonal/>
    </border>
    <border>
      <left style="medium">
        <color rgb="FF0027BC"/>
      </left>
      <right style="medium">
        <color rgb="FF0027BC"/>
      </right>
      <top style="thin">
        <color rgb="FF8C8C8C"/>
      </top>
      <bottom style="thin">
        <color rgb="FF8C8C8C"/>
      </bottom>
      <diagonal/>
    </border>
    <border>
      <left style="medium">
        <color rgb="FF0027BC"/>
      </left>
      <right style="medium">
        <color rgb="FF0027BC"/>
      </right>
      <top style="thin">
        <color rgb="FF8C8C8C"/>
      </top>
      <bottom/>
      <diagonal/>
    </border>
    <border>
      <left style="medium">
        <color rgb="FF0027BC"/>
      </left>
      <right style="medium">
        <color rgb="FF0027BC"/>
      </right>
      <top style="medium">
        <color rgb="FF0027BC"/>
      </top>
      <bottom style="medium">
        <color rgb="FF0027BC"/>
      </bottom>
      <diagonal/>
    </border>
    <border>
      <left style="thin">
        <color rgb="FF8C8C8C"/>
      </left>
      <right style="thin">
        <color rgb="FF8C8C8C"/>
      </right>
      <top style="thin">
        <color rgb="FF8C8C8C"/>
      </top>
      <bottom style="thin">
        <color rgb="FF8C8C8C"/>
      </bottom>
      <diagonal/>
    </border>
    <border>
      <left style="thin">
        <color rgb="FF72C7E7"/>
      </left>
      <right/>
      <top style="thin">
        <color rgb="FF72C7E7"/>
      </top>
      <bottom/>
      <diagonal/>
    </border>
    <border>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style="thin">
        <color rgb="FF8C8C8C"/>
      </left>
      <right style="thin">
        <color rgb="FF8C8C8C"/>
      </right>
      <top style="thin">
        <color rgb="FF8C8C8C"/>
      </top>
      <bottom style="thin">
        <color theme="0"/>
      </bottom>
      <diagonal/>
    </border>
    <border>
      <left style="thin">
        <color rgb="FF8C8C8C"/>
      </left>
      <right style="thin">
        <color rgb="FF8C8C8C"/>
      </right>
      <top style="thin">
        <color theme="0"/>
      </top>
      <bottom style="thin">
        <color theme="0"/>
      </bottom>
      <diagonal/>
    </border>
    <border>
      <left/>
      <right/>
      <top style="thin">
        <color rgb="FF0027BC"/>
      </top>
      <bottom style="thin">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thin">
        <color rgb="FF8C8C8C"/>
      </top>
      <bottom/>
      <diagonal/>
    </border>
    <border>
      <left style="thin">
        <color rgb="FF8C8C8C"/>
      </left>
      <right/>
      <top style="thin">
        <color rgb="FF8C8C8C"/>
      </top>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8C8C8C"/>
      </left>
      <right/>
      <top style="thin">
        <color rgb="FF8C8C8C"/>
      </top>
      <bottom style="medium">
        <color rgb="FF0027BC"/>
      </bottom>
      <diagonal/>
    </border>
    <border>
      <left/>
      <right/>
      <top style="thin">
        <color rgb="FF8C8C8C"/>
      </top>
      <bottom style="medium">
        <color rgb="FF0027BC"/>
      </bottom>
      <diagonal/>
    </border>
    <border>
      <left/>
      <right style="medium">
        <color rgb="FF0027BC"/>
      </right>
      <top style="thin">
        <color rgb="FF8C8C8C"/>
      </top>
      <bottom style="medium">
        <color rgb="FF0027BC"/>
      </bottom>
      <diagonal/>
    </border>
    <border>
      <left/>
      <right/>
      <top style="thin">
        <color rgb="FF8C8C8C"/>
      </top>
      <bottom/>
      <diagonal/>
    </border>
    <border>
      <left style="thin">
        <color rgb="FF8C8C8C"/>
      </left>
      <right/>
      <top/>
      <bottom style="thin">
        <color rgb="FF8C8C8C"/>
      </bottom>
      <diagonal/>
    </border>
    <border>
      <left/>
      <right/>
      <top/>
      <bottom style="thin">
        <color rgb="FF8C8C8C"/>
      </bottom>
      <diagonal/>
    </border>
    <border>
      <left/>
      <right style="thin">
        <color rgb="FF8C8C8C"/>
      </right>
      <top style="thin">
        <color rgb="FF8C8C8C"/>
      </top>
      <bottom/>
      <diagonal/>
    </border>
    <border>
      <left/>
      <right style="thin">
        <color rgb="FF8C8C8C"/>
      </right>
      <top/>
      <bottom/>
      <diagonal/>
    </border>
    <border>
      <left style="thin">
        <color rgb="FF72C7E7"/>
      </left>
      <right style="thin">
        <color rgb="FF72C7E7"/>
      </right>
      <top style="thin">
        <color rgb="FF72C7E7"/>
      </top>
      <bottom style="thin">
        <color rgb="FF72C7E7"/>
      </bottom>
      <diagonal/>
    </border>
    <border>
      <left style="thin">
        <color rgb="FF8C8C8C"/>
      </left>
      <right style="thin">
        <color theme="0"/>
      </right>
      <top style="thin">
        <color rgb="FF8C8C8C"/>
      </top>
      <bottom style="thin">
        <color theme="0"/>
      </bottom>
      <diagonal/>
    </border>
    <border>
      <left style="thin">
        <color theme="0"/>
      </left>
      <right style="thin">
        <color theme="0"/>
      </right>
      <top style="thin">
        <color rgb="FF8C8C8C"/>
      </top>
      <bottom style="thin">
        <color theme="0"/>
      </bottom>
      <diagonal/>
    </border>
    <border>
      <left style="thin">
        <color rgb="FF8C8C8C"/>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8C8C8C"/>
      </left>
      <right style="thin">
        <color theme="0"/>
      </right>
      <top style="thin">
        <color theme="0"/>
      </top>
      <bottom style="thin">
        <color rgb="FF8C8C8C"/>
      </bottom>
      <diagonal/>
    </border>
    <border>
      <left style="thin">
        <color theme="0"/>
      </left>
      <right style="thin">
        <color theme="0"/>
      </right>
      <top style="thin">
        <color theme="0"/>
      </top>
      <bottom style="thin">
        <color rgb="FF8C8C8C"/>
      </bottom>
      <diagonal/>
    </border>
    <border>
      <left style="thin">
        <color theme="0"/>
      </left>
      <right style="thin">
        <color theme="0"/>
      </right>
      <top style="thin">
        <color theme="0"/>
      </top>
      <bottom/>
      <diagonal/>
    </border>
    <border>
      <left style="thin">
        <color theme="0"/>
      </left>
      <right style="thin">
        <color rgb="FF8C8C8C"/>
      </right>
      <top style="thin">
        <color rgb="FF8C8C8C"/>
      </top>
      <bottom style="thin">
        <color theme="0"/>
      </bottom>
      <diagonal/>
    </border>
    <border>
      <left style="thin">
        <color theme="0"/>
      </left>
      <right style="thin">
        <color rgb="FF8C8C8C"/>
      </right>
      <top style="thin">
        <color theme="0"/>
      </top>
      <bottom style="thin">
        <color theme="0"/>
      </bottom>
      <diagonal/>
    </border>
    <border>
      <left style="thin">
        <color theme="0"/>
      </left>
      <right style="thin">
        <color rgb="FF8C8C8C"/>
      </right>
      <top style="thin">
        <color theme="0"/>
      </top>
      <bottom style="thin">
        <color rgb="FF8C8C8C"/>
      </bottom>
      <diagonal/>
    </border>
    <border>
      <left/>
      <right/>
      <top style="thin">
        <color rgb="FF72C7E7"/>
      </top>
      <bottom style="thin">
        <color rgb="FF8C8C8C"/>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right style="thin">
        <color rgb="FF8C8C8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medium">
        <color rgb="FF0027BC"/>
      </left>
      <right style="thin">
        <color rgb="FF8C8C8C"/>
      </right>
      <top style="thin">
        <color rgb="FF8C8C8C"/>
      </top>
      <bottom style="thin">
        <color rgb="FF8C8C8C"/>
      </bottom>
      <diagonal/>
    </border>
    <border>
      <left style="thin">
        <color rgb="FF8C8C8C"/>
      </left>
      <right style="medium">
        <color rgb="FF0027BC"/>
      </right>
      <top style="thin">
        <color rgb="FF8C8C8C"/>
      </top>
      <bottom style="thin">
        <color rgb="FF8C8C8C"/>
      </bottom>
      <diagonal/>
    </border>
    <border>
      <left style="thin">
        <color rgb="FF8C8C8C"/>
      </left>
      <right style="thin">
        <color rgb="FF8C8C8C"/>
      </right>
      <top style="thin">
        <color theme="0"/>
      </top>
      <bottom style="thin">
        <color rgb="FF8C8C8C"/>
      </bottom>
      <diagonal/>
    </border>
    <border>
      <left style="thin">
        <color rgb="FF72C7E7"/>
      </left>
      <right/>
      <top/>
      <bottom/>
      <diagonal/>
    </border>
    <border>
      <left/>
      <right style="thin">
        <color rgb="FF72C7E7"/>
      </right>
      <top/>
      <bottom/>
      <diagonal/>
    </border>
    <border>
      <left style="thin">
        <color rgb="FF72C7E7"/>
      </left>
      <right/>
      <top/>
      <bottom style="dotted">
        <color rgb="FF72C7E7"/>
      </bottom>
      <diagonal/>
    </border>
    <border>
      <left/>
      <right/>
      <top/>
      <bottom style="dotted">
        <color rgb="FF72C7E7"/>
      </bottom>
      <diagonal/>
    </border>
    <border>
      <left/>
      <right style="thin">
        <color rgb="FF72C7E7"/>
      </right>
      <top/>
      <bottom style="dotted">
        <color rgb="FF72C7E7"/>
      </bottom>
      <diagonal/>
    </border>
    <border>
      <left/>
      <right/>
      <top style="dotted">
        <color rgb="FF72C7E7"/>
      </top>
      <bottom/>
      <diagonal/>
    </border>
    <border>
      <left/>
      <right style="thin">
        <color rgb="FF72C7E7"/>
      </right>
      <top style="dotted">
        <color rgb="FF72C7E7"/>
      </top>
      <bottom/>
      <diagonal/>
    </border>
    <border>
      <left style="medium">
        <color rgb="FF0027BC"/>
      </left>
      <right style="medium">
        <color rgb="FF0027BC"/>
      </right>
      <top style="thin">
        <color rgb="FF8C8C8C"/>
      </top>
      <bottom style="medium">
        <color rgb="FF0027BC"/>
      </bottom>
      <diagonal/>
    </border>
    <border>
      <left style="medium">
        <color rgb="FF0027BC"/>
      </left>
      <right style="thin">
        <color rgb="FF72C7E7"/>
      </right>
      <top/>
      <bottom/>
      <diagonal/>
    </border>
    <border>
      <left style="thin">
        <color rgb="FF8C8C8C"/>
      </left>
      <right style="medium">
        <color rgb="FF0027BC"/>
      </right>
      <top style="thin">
        <color theme="0"/>
      </top>
      <bottom style="thin">
        <color rgb="FF8C8C8C"/>
      </bottom>
      <diagonal/>
    </border>
    <border>
      <left style="thin">
        <color theme="0" tint="-0.499984740745262"/>
      </left>
      <right style="thin">
        <color rgb="FF8C8C8C"/>
      </right>
      <top style="thin">
        <color theme="0" tint="-0.499984740745262"/>
      </top>
      <bottom style="thin">
        <color theme="0" tint="-0.499984740745262"/>
      </bottom>
      <diagonal/>
    </border>
    <border>
      <left style="thin">
        <color rgb="FF8C8C8C"/>
      </left>
      <right style="thin">
        <color theme="0" tint="-0.499984740745262"/>
      </right>
      <top style="thin">
        <color theme="0" tint="-0.499984740745262"/>
      </top>
      <bottom style="thin">
        <color theme="0" tint="-0.499984740745262"/>
      </bottom>
      <diagonal/>
    </border>
    <border>
      <left/>
      <right style="medium">
        <color rgb="FF0027BC"/>
      </right>
      <top/>
      <bottom style="thin">
        <color rgb="FF8C8C8C"/>
      </bottom>
      <diagonal/>
    </border>
    <border>
      <left style="thin">
        <color rgb="FF8C8C8C"/>
      </left>
      <right style="medium">
        <color rgb="FF0027BC"/>
      </right>
      <top style="thin">
        <color theme="0"/>
      </top>
      <bottom style="thin">
        <color theme="0"/>
      </bottom>
      <diagonal/>
    </border>
    <border>
      <left style="thin">
        <color theme="0" tint="-0.499984740745262"/>
      </left>
      <right style="thin">
        <color rgb="FF8C8C8C"/>
      </right>
      <top style="medium">
        <color rgb="FF0027BC"/>
      </top>
      <bottom style="thin">
        <color theme="0" tint="-0.499984740745262"/>
      </bottom>
      <diagonal/>
    </border>
    <border>
      <left style="thin">
        <color rgb="FF8C8C8C"/>
      </left>
      <right style="thin">
        <color theme="0" tint="-0.499984740745262"/>
      </right>
      <top style="medium">
        <color rgb="FF0027BC"/>
      </top>
      <bottom style="thin">
        <color theme="0" tint="-0.499984740745262"/>
      </bottom>
      <diagonal/>
    </border>
    <border>
      <left style="thin">
        <color rgb="FF8C8C8C"/>
      </left>
      <right style="medium">
        <color rgb="FF0027BC"/>
      </right>
      <top style="thin">
        <color rgb="FF8C8C8C"/>
      </top>
      <bottom style="thin">
        <color theme="0"/>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thin">
        <color rgb="FF8C8C8C"/>
      </left>
      <right/>
      <top style="thin">
        <color rgb="FF8C8C8C"/>
      </top>
      <bottom style="thin">
        <color theme="0"/>
      </bottom>
      <diagonal/>
    </border>
    <border>
      <left/>
      <right style="thin">
        <color rgb="FF8C8C8C"/>
      </right>
      <top style="thin">
        <color rgb="FF8C8C8C"/>
      </top>
      <bottom style="thin">
        <color theme="0"/>
      </bottom>
      <diagonal/>
    </border>
    <border>
      <left style="thin">
        <color rgb="FF72C7E7"/>
      </left>
      <right/>
      <top style="dotted">
        <color rgb="FF72C7E7"/>
      </top>
      <bottom/>
      <diagonal/>
    </border>
  </borders>
  <cellStyleXfs count="4">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0" fontId="5" fillId="0" borderId="0">
      <alignment vertical="center"/>
    </xf>
  </cellStyleXfs>
  <cellXfs count="292">
    <xf numFmtId="0" fontId="0" fillId="0" borderId="0" xfId="0">
      <alignment vertical="center"/>
    </xf>
    <xf numFmtId="0" fontId="0" fillId="2" borderId="0" xfId="0" applyFill="1">
      <alignment vertical="center"/>
    </xf>
    <xf numFmtId="0" fontId="0" fillId="0" borderId="0" xfId="0" applyFill="1">
      <alignment vertical="center"/>
    </xf>
    <xf numFmtId="0" fontId="15" fillId="2" borderId="0" xfId="0" applyFont="1" applyFill="1" applyBorder="1" applyAlignment="1">
      <alignment vertical="top" wrapText="1"/>
    </xf>
    <xf numFmtId="0" fontId="16" fillId="0" borderId="0" xfId="0" applyFont="1">
      <alignment vertical="center"/>
    </xf>
    <xf numFmtId="0" fontId="16" fillId="0" borderId="0" xfId="0" applyFont="1" applyAlignment="1">
      <alignment vertical="center"/>
    </xf>
    <xf numFmtId="0" fontId="17" fillId="0" borderId="0" xfId="0" applyFont="1" applyFill="1">
      <alignment vertical="center"/>
    </xf>
    <xf numFmtId="0" fontId="17" fillId="0" borderId="0" xfId="0" applyFont="1">
      <alignment vertical="center"/>
    </xf>
    <xf numFmtId="0" fontId="0" fillId="3" borderId="0" xfId="0" applyFill="1">
      <alignment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180" fontId="0" fillId="4" borderId="5" xfId="0" applyNumberFormat="1" applyFill="1" applyBorder="1" applyAlignment="1">
      <alignment vertical="center"/>
    </xf>
    <xf numFmtId="180" fontId="10" fillId="4" borderId="6" xfId="1" applyNumberFormat="1" applyFont="1" applyFill="1" applyBorder="1" applyAlignment="1">
      <alignment vertical="center"/>
    </xf>
    <xf numFmtId="180" fontId="0" fillId="4" borderId="7" xfId="0" applyNumberFormat="1" applyFill="1" applyBorder="1" applyAlignment="1">
      <alignment vertical="center"/>
    </xf>
    <xf numFmtId="180" fontId="10" fillId="5" borderId="8" xfId="1" applyNumberFormat="1" applyFont="1" applyFill="1" applyBorder="1" applyAlignment="1">
      <alignment vertical="center"/>
    </xf>
    <xf numFmtId="180" fontId="10" fillId="5" borderId="9" xfId="1" applyNumberFormat="1" applyFont="1" applyFill="1" applyBorder="1" applyAlignment="1">
      <alignment vertical="center"/>
    </xf>
    <xf numFmtId="180" fontId="10" fillId="5" borderId="10" xfId="1" applyNumberFormat="1" applyFont="1" applyFill="1" applyBorder="1" applyAlignment="1">
      <alignment vertical="center"/>
    </xf>
    <xf numFmtId="0" fontId="0" fillId="3" borderId="11" xfId="0" applyFont="1" applyFill="1" applyBorder="1" applyAlignment="1">
      <alignment vertical="center"/>
    </xf>
    <xf numFmtId="0" fontId="0" fillId="3" borderId="0" xfId="0" applyFont="1" applyFill="1" applyBorder="1" applyAlignment="1">
      <alignment vertical="center"/>
    </xf>
    <xf numFmtId="0" fontId="0" fillId="3" borderId="0" xfId="0" applyFill="1" applyBorder="1" applyAlignment="1">
      <alignment horizontal="center" vertical="center"/>
    </xf>
    <xf numFmtId="0" fontId="18" fillId="3" borderId="11" xfId="0" applyFont="1" applyFill="1" applyBorder="1" applyAlignment="1">
      <alignment horizontal="center" vertical="center"/>
    </xf>
    <xf numFmtId="0" fontId="0" fillId="2" borderId="12" xfId="0" applyFill="1" applyBorder="1" applyAlignment="1" applyProtection="1">
      <alignment horizontal="center" vertical="center"/>
      <protection locked="0"/>
    </xf>
    <xf numFmtId="0" fontId="15" fillId="3"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18" fillId="3" borderId="13" xfId="0" applyFont="1" applyFill="1" applyBorder="1" applyAlignment="1">
      <alignment horizontal="center" vertical="center"/>
    </xf>
    <xf numFmtId="0" fontId="14" fillId="5" borderId="13" xfId="0" applyFont="1" applyFill="1" applyBorder="1" applyAlignment="1">
      <alignment horizontal="center" vertical="center"/>
    </xf>
    <xf numFmtId="0" fontId="19" fillId="5" borderId="13" xfId="0" applyFont="1" applyFill="1" applyBorder="1" applyAlignment="1">
      <alignment horizontal="center" vertical="center"/>
    </xf>
    <xf numFmtId="180" fontId="0" fillId="4" borderId="6" xfId="0" applyNumberFormat="1" applyFill="1" applyBorder="1" applyAlignment="1">
      <alignment horizontal="left"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14" fontId="0" fillId="0" borderId="1" xfId="0" applyNumberFormat="1" applyBorder="1">
      <alignment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0" fillId="0" borderId="0" xfId="0" applyProtection="1">
      <alignment vertical="center"/>
      <protection locked="0"/>
    </xf>
    <xf numFmtId="180" fontId="0" fillId="0" borderId="17" xfId="0" applyNumberFormat="1" applyFill="1" applyBorder="1" applyAlignment="1" applyProtection="1">
      <alignment vertical="center" shrinkToFit="1"/>
      <protection locked="0"/>
    </xf>
    <xf numFmtId="180" fontId="0" fillId="0" borderId="18" xfId="0" applyNumberFormat="1" applyFill="1" applyBorder="1" applyAlignment="1" applyProtection="1">
      <alignment vertical="center" shrinkToFit="1"/>
      <protection locked="0"/>
    </xf>
    <xf numFmtId="180" fontId="0" fillId="0" borderId="19" xfId="0" applyNumberFormat="1" applyFill="1" applyBorder="1" applyAlignment="1" applyProtection="1">
      <alignment vertical="center" shrinkToFit="1"/>
      <protection locked="0"/>
    </xf>
    <xf numFmtId="180" fontId="0" fillId="0" borderId="20" xfId="0" applyNumberFormat="1" applyFill="1" applyBorder="1" applyAlignment="1" applyProtection="1">
      <alignment vertical="center" shrinkToFit="1"/>
      <protection locked="0"/>
    </xf>
    <xf numFmtId="183" fontId="0" fillId="5" borderId="21" xfId="0" applyNumberFormat="1" applyFont="1" applyFill="1" applyBorder="1" applyAlignment="1">
      <alignment horizontal="center" vertical="center" shrinkToFit="1"/>
    </xf>
    <xf numFmtId="185" fontId="0" fillId="0" borderId="0" xfId="0" applyNumberFormat="1">
      <alignment vertical="center"/>
    </xf>
    <xf numFmtId="186" fontId="0" fillId="0" borderId="0" xfId="0" applyNumberFormat="1">
      <alignment vertical="center"/>
    </xf>
    <xf numFmtId="0" fontId="0" fillId="3" borderId="0" xfId="0" applyFill="1" applyProtection="1">
      <alignment vertical="center"/>
    </xf>
    <xf numFmtId="180" fontId="10" fillId="6" borderId="8" xfId="1" applyNumberFormat="1" applyFont="1" applyFill="1" applyBorder="1" applyAlignment="1">
      <alignment vertical="center"/>
    </xf>
    <xf numFmtId="180" fontId="10" fillId="6" borderId="9" xfId="1" applyNumberFormat="1" applyFont="1" applyFill="1" applyBorder="1" applyAlignment="1">
      <alignment vertical="center"/>
    </xf>
    <xf numFmtId="180" fontId="10" fillId="6" borderId="10" xfId="1" applyNumberFormat="1" applyFont="1" applyFill="1" applyBorder="1" applyAlignment="1">
      <alignment vertical="center"/>
    </xf>
    <xf numFmtId="0" fontId="0" fillId="2" borderId="0" xfId="0" applyFill="1" applyProtection="1">
      <alignment vertical="center"/>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23" fillId="5" borderId="25" xfId="0" applyFont="1" applyFill="1" applyBorder="1" applyAlignment="1">
      <alignment horizontal="center" vertical="top"/>
    </xf>
    <xf numFmtId="0" fontId="23" fillId="5" borderId="26" xfId="0" applyFont="1" applyFill="1" applyBorder="1" applyAlignment="1">
      <alignment horizontal="center" vertical="top"/>
    </xf>
    <xf numFmtId="186" fontId="23" fillId="5" borderId="25" xfId="0" applyNumberFormat="1" applyFont="1" applyFill="1" applyBorder="1" applyAlignment="1">
      <alignment horizontal="center" vertical="top"/>
    </xf>
    <xf numFmtId="186" fontId="23" fillId="5" borderId="26" xfId="0" applyNumberFormat="1" applyFont="1" applyFill="1" applyBorder="1" applyAlignment="1">
      <alignment horizontal="center" vertical="top"/>
    </xf>
    <xf numFmtId="186" fontId="23" fillId="5" borderId="27" xfId="0" applyNumberFormat="1" applyFont="1" applyFill="1" applyBorder="1" applyAlignment="1">
      <alignment horizontal="center" vertical="top"/>
    </xf>
    <xf numFmtId="0" fontId="0" fillId="3" borderId="0" xfId="0" applyFill="1" applyBorder="1" applyAlignment="1">
      <alignment horizontal="left" vertical="center"/>
    </xf>
    <xf numFmtId="0" fontId="18" fillId="3" borderId="11" xfId="0" applyFont="1" applyFill="1" applyBorder="1" applyAlignment="1">
      <alignment horizontal="center" vertical="center"/>
    </xf>
    <xf numFmtId="0" fontId="18" fillId="3" borderId="58" xfId="0" applyFont="1" applyFill="1" applyBorder="1" applyAlignment="1">
      <alignment horizontal="center" vertical="center"/>
    </xf>
    <xf numFmtId="178" fontId="20" fillId="0" borderId="8" xfId="0" applyNumberFormat="1" applyFont="1" applyBorder="1" applyAlignment="1">
      <alignment horizontal="center" vertical="center" shrinkToFit="1"/>
    </xf>
    <xf numFmtId="178" fontId="20" fillId="0" borderId="9" xfId="0" applyNumberFormat="1" applyFont="1" applyBorder="1" applyAlignment="1">
      <alignment horizontal="center" vertical="center" shrinkToFit="1"/>
    </xf>
    <xf numFmtId="0" fontId="0" fillId="3" borderId="0" xfId="0" applyFill="1" applyAlignment="1">
      <alignment horizontal="center" vertical="center"/>
    </xf>
    <xf numFmtId="0" fontId="11" fillId="4" borderId="37" xfId="0" applyFont="1" applyFill="1" applyBorder="1" applyAlignment="1">
      <alignment horizontal="left" vertical="center" wrapText="1"/>
    </xf>
    <xf numFmtId="0" fontId="0" fillId="5" borderId="8" xfId="0" applyFont="1" applyFill="1" applyBorder="1" applyAlignment="1">
      <alignment horizontal="left" vertical="center"/>
    </xf>
    <xf numFmtId="0" fontId="0" fillId="5" borderId="13" xfId="0" applyFont="1" applyFill="1" applyBorder="1" applyAlignment="1">
      <alignment horizontal="left" vertical="center"/>
    </xf>
    <xf numFmtId="0" fontId="11" fillId="4" borderId="38" xfId="0" applyFont="1" applyFill="1" applyBorder="1" applyAlignment="1">
      <alignment horizontal="left" vertical="center" wrapText="1"/>
    </xf>
    <xf numFmtId="0" fontId="0" fillId="2" borderId="23" xfId="0" applyFill="1" applyBorder="1" applyAlignment="1">
      <alignment horizontal="center" vertical="center"/>
    </xf>
    <xf numFmtId="0" fontId="11" fillId="10" borderId="0" xfId="0" applyFont="1" applyFill="1" applyBorder="1" applyAlignment="1">
      <alignment horizontal="center" vertical="center"/>
    </xf>
    <xf numFmtId="0" fontId="12" fillId="4" borderId="82" xfId="0" applyFont="1" applyFill="1" applyBorder="1" applyAlignment="1">
      <alignment horizontal="center" vertical="center" wrapText="1"/>
    </xf>
    <xf numFmtId="0" fontId="12" fillId="4" borderId="82" xfId="0" applyFont="1" applyFill="1" applyBorder="1" applyAlignment="1">
      <alignment horizontal="center" vertical="center"/>
    </xf>
    <xf numFmtId="177" fontId="20" fillId="0" borderId="8" xfId="0" applyNumberFormat="1" applyFont="1" applyBorder="1" applyAlignment="1">
      <alignment horizontal="center" vertical="center" shrinkToFit="1"/>
    </xf>
    <xf numFmtId="177" fontId="20" fillId="0" borderId="9" xfId="0" applyNumberFormat="1" applyFont="1" applyBorder="1" applyAlignment="1">
      <alignment horizontal="center" vertical="center" shrinkToFit="1"/>
    </xf>
    <xf numFmtId="0" fontId="12" fillId="4" borderId="103" xfId="0" applyFont="1" applyFill="1" applyBorder="1" applyAlignment="1">
      <alignment horizontal="center" vertical="center" wrapText="1"/>
    </xf>
    <xf numFmtId="0" fontId="12" fillId="4" borderId="104" xfId="0" applyFont="1" applyFill="1" applyBorder="1" applyAlignment="1">
      <alignment horizontal="center" vertical="center"/>
    </xf>
    <xf numFmtId="0" fontId="0" fillId="11" borderId="47" xfId="0" applyFill="1" applyBorder="1" applyAlignment="1">
      <alignment horizontal="center" vertical="center" wrapText="1"/>
    </xf>
    <xf numFmtId="0" fontId="0" fillId="11" borderId="54" xfId="0" applyFill="1" applyBorder="1" applyAlignment="1">
      <alignment horizontal="center" vertical="center" wrapText="1"/>
    </xf>
    <xf numFmtId="0" fontId="0" fillId="11" borderId="55" xfId="0" applyFill="1" applyBorder="1" applyAlignment="1">
      <alignment horizontal="center" vertical="center" wrapText="1"/>
    </xf>
    <xf numFmtId="0" fontId="0" fillId="11" borderId="56" xfId="0" applyFill="1" applyBorder="1" applyAlignment="1">
      <alignment horizontal="center" vertical="center" wrapText="1"/>
    </xf>
    <xf numFmtId="0" fontId="0" fillId="0" borderId="47"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75" xfId="0" applyBorder="1" applyAlignment="1">
      <alignment horizontal="left" vertical="center"/>
    </xf>
    <xf numFmtId="0" fontId="11" fillId="4" borderId="38" xfId="0" applyFont="1" applyFill="1" applyBorder="1" applyAlignment="1">
      <alignment horizontal="center" vertical="center"/>
    </xf>
    <xf numFmtId="0" fontId="11" fillId="4" borderId="96" xfId="0" applyFont="1" applyFill="1" applyBorder="1" applyAlignment="1">
      <alignment horizontal="center" vertical="center"/>
    </xf>
    <xf numFmtId="177" fontId="0" fillId="2" borderId="73" xfId="0" applyNumberFormat="1" applyFill="1" applyBorder="1" applyAlignment="1" applyProtection="1">
      <alignment horizontal="center" vertical="center" shrinkToFit="1"/>
      <protection locked="0"/>
    </xf>
    <xf numFmtId="177" fontId="0" fillId="2" borderId="74" xfId="0" applyNumberFormat="1" applyFill="1" applyBorder="1" applyAlignment="1" applyProtection="1">
      <alignment horizontal="center" vertical="center" shrinkToFit="1"/>
      <protection locked="0"/>
    </xf>
    <xf numFmtId="0" fontId="0" fillId="5" borderId="97" xfId="0" applyFill="1" applyBorder="1" applyAlignment="1">
      <alignment horizontal="center" vertical="center"/>
    </xf>
    <xf numFmtId="0" fontId="0" fillId="5" borderId="98" xfId="0" applyFill="1" applyBorder="1" applyAlignment="1">
      <alignment horizontal="center" vertical="center"/>
    </xf>
    <xf numFmtId="0" fontId="0" fillId="5" borderId="93" xfId="0" applyFill="1" applyBorder="1" applyAlignment="1">
      <alignment horizontal="center" vertical="center"/>
    </xf>
    <xf numFmtId="0" fontId="0" fillId="5" borderId="94" xfId="0" applyFill="1" applyBorder="1" applyAlignment="1">
      <alignment horizontal="center" vertical="center"/>
    </xf>
    <xf numFmtId="0" fontId="11" fillId="4" borderId="37" xfId="0" applyFont="1" applyFill="1" applyBorder="1" applyAlignment="1">
      <alignment horizontal="center" vertical="center" wrapText="1"/>
    </xf>
    <xf numFmtId="0" fontId="11" fillId="4" borderId="9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96" xfId="0" applyFont="1" applyFill="1" applyBorder="1" applyAlignment="1">
      <alignment horizontal="center" vertical="center" wrapText="1"/>
    </xf>
    <xf numFmtId="0" fontId="0" fillId="2" borderId="32" xfId="0" applyFill="1" applyBorder="1" applyAlignment="1" applyProtection="1">
      <alignment horizontal="left" vertical="center"/>
      <protection locked="0"/>
    </xf>
    <xf numFmtId="0" fontId="0" fillId="3" borderId="32" xfId="0" applyFill="1" applyBorder="1" applyAlignment="1">
      <alignment horizontal="center" vertical="center"/>
    </xf>
    <xf numFmtId="0" fontId="0" fillId="3" borderId="0" xfId="0" applyFill="1" applyBorder="1" applyAlignment="1">
      <alignment horizontal="center" vertical="center"/>
    </xf>
    <xf numFmtId="0" fontId="11" fillId="4" borderId="21" xfId="0" applyFont="1" applyFill="1" applyBorder="1" applyAlignment="1">
      <alignment horizontal="center" vertical="center"/>
    </xf>
    <xf numFmtId="0" fontId="11" fillId="4" borderId="8" xfId="0" applyFont="1" applyFill="1" applyBorder="1" applyAlignment="1">
      <alignment horizontal="center" vertical="center"/>
    </xf>
    <xf numFmtId="177" fontId="0" fillId="0" borderId="48" xfId="0" applyNumberFormat="1" applyBorder="1" applyAlignment="1" applyProtection="1">
      <alignment horizontal="center" vertical="center" shrinkToFit="1"/>
      <protection locked="0"/>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182" fontId="0" fillId="0" borderId="48" xfId="0" applyNumberFormat="1" applyBorder="1" applyAlignment="1" applyProtection="1">
      <alignment horizontal="center" vertical="center"/>
      <protection locked="0"/>
    </xf>
    <xf numFmtId="182" fontId="0" fillId="0" borderId="49" xfId="0" applyNumberFormat="1" applyBorder="1" applyAlignment="1" applyProtection="1">
      <alignment horizontal="center" vertical="center"/>
      <protection locked="0"/>
    </xf>
    <xf numFmtId="182" fontId="0" fillId="0" borderId="50" xfId="0" applyNumberFormat="1" applyBorder="1" applyAlignment="1" applyProtection="1">
      <alignment horizontal="center" vertical="center"/>
      <protection locked="0"/>
    </xf>
    <xf numFmtId="0" fontId="0" fillId="2" borderId="0" xfId="0" applyFill="1" applyBorder="1" applyAlignment="1" applyProtection="1">
      <alignment horizontal="left" vertical="center"/>
      <protection locked="0"/>
    </xf>
    <xf numFmtId="0" fontId="0" fillId="2" borderId="35"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11" borderId="32" xfId="0" applyFill="1" applyBorder="1" applyAlignment="1" applyProtection="1">
      <alignment horizontal="center" vertical="center"/>
      <protection locked="0"/>
    </xf>
    <xf numFmtId="0" fontId="0" fillId="11" borderId="33" xfId="0" applyFill="1" applyBorder="1" applyAlignment="1" applyProtection="1">
      <alignment horizontal="center" vertical="center"/>
      <protection locked="0"/>
    </xf>
    <xf numFmtId="0" fontId="0" fillId="2" borderId="34" xfId="0" applyFill="1" applyBorder="1" applyAlignment="1" applyProtection="1">
      <alignment horizontal="left" vertical="center"/>
      <protection locked="0"/>
    </xf>
    <xf numFmtId="180" fontId="0" fillId="0" borderId="80" xfId="0" applyNumberFormat="1" applyBorder="1" applyAlignment="1" applyProtection="1">
      <alignment horizontal="right" vertical="center" shrinkToFit="1"/>
      <protection locked="0"/>
    </xf>
    <xf numFmtId="180" fontId="0" fillId="0" borderId="81" xfId="0" applyNumberFormat="1" applyBorder="1" applyAlignment="1" applyProtection="1">
      <alignment horizontal="right" vertical="center" shrinkToFit="1"/>
      <protection locked="0"/>
    </xf>
    <xf numFmtId="180" fontId="0" fillId="5" borderId="13" xfId="0" applyNumberFormat="1" applyFill="1" applyBorder="1" applyAlignment="1">
      <alignment horizontal="right" vertical="center" shrinkToFit="1"/>
    </xf>
    <xf numFmtId="180" fontId="0" fillId="5" borderId="21" xfId="0" applyNumberFormat="1" applyFill="1" applyBorder="1" applyAlignment="1">
      <alignment horizontal="right" vertical="center" shrinkToFit="1"/>
    </xf>
    <xf numFmtId="180" fontId="10" fillId="5" borderId="8" xfId="1" applyNumberFormat="1" applyFont="1" applyFill="1" applyBorder="1" applyAlignment="1">
      <alignment horizontal="left" vertical="center"/>
    </xf>
    <xf numFmtId="180" fontId="10" fillId="5" borderId="9" xfId="1" applyNumberFormat="1" applyFont="1" applyFill="1" applyBorder="1" applyAlignment="1">
      <alignment horizontal="left" vertical="center"/>
    </xf>
    <xf numFmtId="180" fontId="10" fillId="5" borderId="10" xfId="1" applyNumberFormat="1" applyFont="1" applyFill="1" applyBorder="1" applyAlignment="1">
      <alignment horizontal="left" vertical="center"/>
    </xf>
    <xf numFmtId="180" fontId="10" fillId="5" borderId="51" xfId="1" applyNumberFormat="1" applyFont="1" applyFill="1" applyBorder="1" applyAlignment="1">
      <alignment horizontal="left" vertical="center"/>
    </xf>
    <xf numFmtId="180" fontId="10" fillId="5" borderId="52" xfId="1" applyNumberFormat="1" applyFont="1" applyFill="1" applyBorder="1" applyAlignment="1">
      <alignment horizontal="left" vertical="center"/>
    </xf>
    <xf numFmtId="180" fontId="10" fillId="5" borderId="53" xfId="1" applyNumberFormat="1" applyFont="1" applyFill="1" applyBorder="1" applyAlignment="1">
      <alignment horizontal="left" vertical="center"/>
    </xf>
    <xf numFmtId="180" fontId="10" fillId="0" borderId="48" xfId="1" applyNumberFormat="1" applyFont="1" applyFill="1" applyBorder="1" applyAlignment="1" applyProtection="1">
      <alignment horizontal="left" vertical="center"/>
      <protection locked="0"/>
    </xf>
    <xf numFmtId="180" fontId="10" fillId="0" borderId="49" xfId="1" applyNumberFormat="1" applyFont="1" applyFill="1" applyBorder="1" applyAlignment="1" applyProtection="1">
      <alignment horizontal="left" vertical="center"/>
      <protection locked="0"/>
    </xf>
    <xf numFmtId="180" fontId="10" fillId="0" borderId="50" xfId="1" applyNumberFormat="1" applyFont="1" applyFill="1" applyBorder="1" applyAlignment="1" applyProtection="1">
      <alignment horizontal="left" vertical="center"/>
      <protection locked="0"/>
    </xf>
    <xf numFmtId="0" fontId="0" fillId="3" borderId="26" xfId="0" applyFill="1" applyBorder="1" applyAlignment="1">
      <alignment horizontal="center" vertical="center"/>
    </xf>
    <xf numFmtId="0" fontId="15" fillId="5" borderId="100" xfId="0" applyFont="1" applyFill="1" applyBorder="1" applyAlignment="1">
      <alignment horizontal="left" vertical="top" wrapText="1"/>
    </xf>
    <xf numFmtId="0" fontId="15" fillId="5" borderId="101" xfId="0" applyFont="1" applyFill="1" applyBorder="1" applyAlignment="1">
      <alignment horizontal="left" vertical="top" wrapText="1"/>
    </xf>
    <xf numFmtId="0" fontId="15" fillId="5" borderId="102" xfId="0" applyFont="1" applyFill="1" applyBorder="1" applyAlignment="1">
      <alignment horizontal="left" vertical="top" wrapText="1"/>
    </xf>
    <xf numFmtId="0" fontId="11" fillId="4" borderId="13" xfId="0" applyFont="1" applyFill="1" applyBorder="1" applyAlignment="1">
      <alignment horizontal="center" vertical="center" wrapText="1"/>
    </xf>
    <xf numFmtId="0" fontId="11" fillId="4" borderId="13" xfId="0" applyFont="1"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80" fontId="0" fillId="0" borderId="90" xfId="0" applyNumberFormat="1" applyBorder="1" applyAlignment="1" applyProtection="1">
      <alignment horizontal="center" vertical="center" shrinkToFit="1"/>
      <protection locked="0"/>
    </xf>
    <xf numFmtId="179" fontId="0" fillId="5" borderId="57" xfId="0" applyNumberFormat="1" applyFont="1" applyFill="1" applyBorder="1" applyAlignment="1">
      <alignment horizontal="center" vertical="center"/>
    </xf>
    <xf numFmtId="179" fontId="0" fillId="5" borderId="75" xfId="0" applyNumberFormat="1" applyFont="1" applyFill="1" applyBorder="1" applyAlignment="1">
      <alignment horizontal="center" vertical="center"/>
    </xf>
    <xf numFmtId="0" fontId="11" fillId="4" borderId="81" xfId="0" applyFont="1" applyFill="1" applyBorder="1" applyAlignment="1">
      <alignment horizontal="center" vertical="center"/>
    </xf>
    <xf numFmtId="0" fontId="15" fillId="5" borderId="22" xfId="0" applyFont="1" applyFill="1" applyBorder="1" applyAlignment="1">
      <alignment horizontal="left" vertical="center" wrapText="1"/>
    </xf>
    <xf numFmtId="0" fontId="15" fillId="5" borderId="23" xfId="0" applyFont="1" applyFill="1" applyBorder="1" applyAlignment="1">
      <alignment horizontal="left" vertical="center" wrapText="1"/>
    </xf>
    <xf numFmtId="0" fontId="15" fillId="5" borderId="83"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5" fillId="5" borderId="85" xfId="0" applyFont="1" applyFill="1" applyBorder="1" applyAlignment="1">
      <alignment horizontal="left" vertical="center" wrapText="1"/>
    </xf>
    <xf numFmtId="0" fontId="15" fillId="5" borderId="86" xfId="0" applyFont="1" applyFill="1" applyBorder="1" applyAlignment="1">
      <alignment horizontal="left" vertical="center" wrapText="1"/>
    </xf>
    <xf numFmtId="180" fontId="10" fillId="5" borderId="6" xfId="1" applyNumberFormat="1" applyFont="1" applyFill="1" applyBorder="1" applyAlignment="1">
      <alignment horizontal="left" vertical="center"/>
    </xf>
    <xf numFmtId="180" fontId="10" fillId="5" borderId="46" xfId="1" applyNumberFormat="1" applyFont="1" applyFill="1" applyBorder="1" applyAlignment="1">
      <alignment horizontal="center" vertical="center" wrapText="1"/>
    </xf>
    <xf numFmtId="180" fontId="10" fillId="5" borderId="5" xfId="1" applyNumberFormat="1" applyFont="1" applyFill="1" applyBorder="1" applyAlignment="1">
      <alignment horizontal="center" vertical="center" wrapText="1"/>
    </xf>
    <xf numFmtId="180" fontId="10" fillId="5" borderId="11" xfId="1" applyNumberFormat="1" applyFont="1" applyFill="1" applyBorder="1" applyAlignment="1">
      <alignment horizontal="center" vertical="center" wrapText="1"/>
    </xf>
    <xf numFmtId="180" fontId="10" fillId="5" borderId="6" xfId="1" applyNumberFormat="1" applyFont="1" applyFill="1" applyBorder="1" applyAlignment="1">
      <alignment horizontal="center" vertical="center" wrapText="1"/>
    </xf>
    <xf numFmtId="181" fontId="0" fillId="6" borderId="5" xfId="0" applyNumberFormat="1" applyFill="1" applyBorder="1" applyAlignment="1">
      <alignment horizontal="right" vertical="center" shrinkToFit="1"/>
    </xf>
    <xf numFmtId="180" fontId="0" fillId="5" borderId="56" xfId="0" applyNumberFormat="1" applyFill="1" applyBorder="1" applyAlignment="1">
      <alignment horizontal="left" vertical="center"/>
    </xf>
    <xf numFmtId="180" fontId="0" fillId="5" borderId="75" xfId="0" applyNumberFormat="1" applyFill="1" applyBorder="1" applyAlignment="1">
      <alignment horizontal="left" vertical="center"/>
    </xf>
    <xf numFmtId="180" fontId="0" fillId="6" borderId="5" xfId="0" applyNumberFormat="1" applyFill="1" applyBorder="1" applyAlignment="1">
      <alignment horizontal="right" vertical="center" shrinkToFit="1"/>
    </xf>
    <xf numFmtId="180" fontId="0" fillId="5" borderId="9" xfId="0" applyNumberFormat="1" applyFill="1" applyBorder="1" applyAlignment="1">
      <alignment horizontal="left" vertical="center"/>
    </xf>
    <xf numFmtId="180" fontId="0" fillId="5" borderId="13" xfId="0" applyNumberFormat="1" applyFill="1" applyBorder="1" applyAlignment="1">
      <alignment horizontal="left" vertical="center"/>
    </xf>
    <xf numFmtId="180" fontId="0" fillId="6" borderId="21" xfId="0" applyNumberFormat="1" applyFill="1" applyBorder="1" applyAlignment="1">
      <alignment horizontal="right" vertical="center" shrinkToFit="1"/>
    </xf>
    <xf numFmtId="180" fontId="0" fillId="5" borderId="9" xfId="0" applyNumberFormat="1" applyFill="1" applyBorder="1" applyAlignment="1">
      <alignment horizontal="right" vertical="center" shrinkToFit="1"/>
    </xf>
    <xf numFmtId="180" fontId="10" fillId="0" borderId="73" xfId="1" applyNumberFormat="1" applyFont="1" applyFill="1" applyBorder="1" applyAlignment="1" applyProtection="1">
      <alignment vertical="center" shrinkToFit="1"/>
      <protection locked="0"/>
    </xf>
    <xf numFmtId="180" fontId="10" fillId="0" borderId="74" xfId="1" applyNumberFormat="1" applyFont="1" applyFill="1" applyBorder="1" applyAlignment="1" applyProtection="1">
      <alignment vertical="center" shrinkToFit="1"/>
      <protection locked="0"/>
    </xf>
    <xf numFmtId="180" fontId="0" fillId="5" borderId="46" xfId="0" applyNumberFormat="1" applyFill="1" applyBorder="1" applyAlignment="1">
      <alignment horizontal="right" vertical="center" shrinkToFit="1"/>
    </xf>
    <xf numFmtId="0" fontId="0" fillId="2" borderId="1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180" fontId="0" fillId="5" borderId="6" xfId="0" applyNumberFormat="1" applyFill="1" applyBorder="1" applyAlignment="1">
      <alignment horizontal="left" vertical="center" wrapText="1"/>
    </xf>
    <xf numFmtId="180" fontId="0" fillId="5" borderId="21" xfId="0" applyNumberFormat="1" applyFill="1" applyBorder="1" applyAlignment="1">
      <alignment horizontal="left" vertical="center" wrapText="1"/>
    </xf>
    <xf numFmtId="0" fontId="15" fillId="5" borderId="22" xfId="0" applyFont="1" applyFill="1" applyBorder="1" applyAlignment="1">
      <alignment horizontal="left" vertical="top" wrapText="1"/>
    </xf>
    <xf numFmtId="0" fontId="15" fillId="5" borderId="23" xfId="0" applyFont="1" applyFill="1" applyBorder="1" applyAlignment="1">
      <alignment horizontal="left" vertical="top" wrapText="1"/>
    </xf>
    <xf numFmtId="0" fontId="15" fillId="5" borderId="24" xfId="0" applyFont="1" applyFill="1" applyBorder="1" applyAlignment="1">
      <alignment horizontal="left" vertical="top" wrapText="1"/>
    </xf>
    <xf numFmtId="0" fontId="15" fillId="5" borderId="25" xfId="0" applyFont="1" applyFill="1" applyBorder="1" applyAlignment="1">
      <alignment horizontal="left" vertical="top" wrapText="1"/>
    </xf>
    <xf numFmtId="0" fontId="15" fillId="5" borderId="26" xfId="0" applyFont="1" applyFill="1" applyBorder="1" applyAlignment="1">
      <alignment horizontal="left" vertical="top" wrapText="1"/>
    </xf>
    <xf numFmtId="0" fontId="15" fillId="5" borderId="27" xfId="0" applyFont="1" applyFill="1" applyBorder="1" applyAlignment="1">
      <alignment horizontal="left" vertical="top" wrapText="1"/>
    </xf>
    <xf numFmtId="0" fontId="15" fillId="6" borderId="22" xfId="0" applyFont="1" applyFill="1" applyBorder="1" applyAlignment="1" applyProtection="1">
      <alignment horizontal="left" vertical="center" wrapText="1"/>
    </xf>
    <xf numFmtId="0" fontId="15" fillId="6" borderId="23" xfId="0" applyFont="1" applyFill="1" applyBorder="1" applyAlignment="1" applyProtection="1">
      <alignment horizontal="left" vertical="center" wrapText="1"/>
    </xf>
    <xf numFmtId="0" fontId="15" fillId="6" borderId="24" xfId="0" applyFont="1" applyFill="1" applyBorder="1" applyAlignment="1" applyProtection="1">
      <alignment horizontal="left" vertical="center" wrapText="1"/>
    </xf>
    <xf numFmtId="0" fontId="15" fillId="6" borderId="25" xfId="0" applyFont="1" applyFill="1" applyBorder="1" applyAlignment="1" applyProtection="1">
      <alignment horizontal="left" vertical="center" wrapText="1"/>
    </xf>
    <xf numFmtId="0" fontId="15" fillId="6" borderId="26" xfId="0" applyFont="1" applyFill="1" applyBorder="1" applyAlignment="1" applyProtection="1">
      <alignment horizontal="left" vertical="center" wrapText="1"/>
    </xf>
    <xf numFmtId="0" fontId="15" fillId="6" borderId="27" xfId="0" applyFont="1" applyFill="1" applyBorder="1" applyAlignment="1" applyProtection="1">
      <alignment horizontal="left" vertical="center" wrapText="1"/>
    </xf>
    <xf numFmtId="0" fontId="11" fillId="7" borderId="28" xfId="0" applyFont="1" applyFill="1" applyBorder="1" applyAlignment="1" applyProtection="1">
      <alignment horizontal="center" vertical="center" wrapText="1"/>
    </xf>
    <xf numFmtId="0" fontId="11" fillId="7" borderId="29" xfId="0" applyFont="1" applyFill="1" applyBorder="1" applyAlignment="1" applyProtection="1">
      <alignment horizontal="center" vertical="center" wrapText="1"/>
    </xf>
    <xf numFmtId="0" fontId="11" fillId="7" borderId="30" xfId="0" applyFont="1" applyFill="1" applyBorder="1" applyAlignment="1" applyProtection="1">
      <alignment horizontal="center" vertical="center" wrapText="1"/>
    </xf>
    <xf numFmtId="0" fontId="11" fillId="7" borderId="31" xfId="0" applyFont="1" applyFill="1" applyBorder="1" applyAlignment="1" applyProtection="1">
      <alignment horizontal="center" vertical="center" wrapText="1"/>
    </xf>
    <xf numFmtId="177" fontId="0" fillId="2" borderId="12" xfId="0" applyNumberFormat="1" applyFill="1" applyBorder="1" applyAlignment="1" applyProtection="1">
      <alignment horizontal="left" vertical="center" wrapText="1"/>
      <protection locked="0"/>
    </xf>
    <xf numFmtId="177" fontId="0" fillId="2" borderId="32" xfId="0" applyNumberFormat="1" applyFill="1" applyBorder="1" applyAlignment="1" applyProtection="1">
      <alignment horizontal="left" vertical="center" wrapText="1"/>
      <protection locked="0"/>
    </xf>
    <xf numFmtId="177" fontId="0" fillId="2" borderId="33" xfId="0" applyNumberFormat="1" applyFill="1" applyBorder="1" applyAlignment="1" applyProtection="1">
      <alignment horizontal="left" vertical="center" wrapText="1"/>
      <protection locked="0"/>
    </xf>
    <xf numFmtId="177" fontId="0" fillId="2" borderId="34" xfId="0" applyNumberFormat="1" applyFill="1" applyBorder="1" applyAlignment="1" applyProtection="1">
      <alignment horizontal="left" vertical="center" wrapText="1"/>
      <protection locked="0"/>
    </xf>
    <xf numFmtId="177" fontId="0" fillId="2" borderId="35" xfId="0" applyNumberFormat="1" applyFill="1" applyBorder="1" applyAlignment="1" applyProtection="1">
      <alignment horizontal="left" vertical="center" wrapText="1"/>
      <protection locked="0"/>
    </xf>
    <xf numFmtId="177" fontId="0" fillId="2" borderId="36" xfId="0" applyNumberFormat="1" applyFill="1" applyBorder="1" applyAlignment="1" applyProtection="1">
      <alignment horizontal="left" vertical="center" wrapText="1"/>
      <protection locked="0"/>
    </xf>
    <xf numFmtId="0" fontId="15" fillId="5" borderId="24" xfId="0" applyFont="1" applyFill="1" applyBorder="1" applyAlignment="1">
      <alignment horizontal="left" vertical="center" wrapText="1"/>
    </xf>
    <xf numFmtId="0" fontId="15" fillId="5" borderId="84" xfId="0" applyFont="1" applyFill="1" applyBorder="1" applyAlignment="1">
      <alignment horizontal="left" vertical="center" wrapText="1"/>
    </xf>
    <xf numFmtId="0" fontId="15" fillId="5" borderId="87" xfId="0" applyFont="1" applyFill="1" applyBorder="1" applyAlignment="1">
      <alignment horizontal="left" vertical="center" wrapText="1"/>
    </xf>
    <xf numFmtId="0" fontId="23" fillId="5" borderId="88" xfId="0" applyFont="1" applyFill="1" applyBorder="1" applyAlignment="1">
      <alignment horizontal="center" vertical="center"/>
    </xf>
    <xf numFmtId="0" fontId="23" fillId="5" borderId="89" xfId="0" applyFont="1" applyFill="1" applyBorder="1" applyAlignment="1">
      <alignment horizontal="center" vertical="center"/>
    </xf>
    <xf numFmtId="179" fontId="0" fillId="5" borderId="57" xfId="0" applyNumberFormat="1" applyFill="1" applyBorder="1" applyAlignment="1">
      <alignment horizontal="center" vertical="center"/>
    </xf>
    <xf numFmtId="179" fontId="0" fillId="5" borderId="75" xfId="0" applyNumberFormat="1" applyFill="1" applyBorder="1" applyAlignment="1">
      <alignment horizontal="center" vertical="center"/>
    </xf>
    <xf numFmtId="180" fontId="10" fillId="6" borderId="8" xfId="1" applyNumberFormat="1" applyFont="1" applyFill="1" applyBorder="1" applyAlignment="1">
      <alignment horizontal="left" vertical="center"/>
    </xf>
    <xf numFmtId="180" fontId="10" fillId="6" borderId="9" xfId="1" applyNumberFormat="1" applyFont="1" applyFill="1" applyBorder="1" applyAlignment="1">
      <alignment horizontal="left" vertical="center"/>
    </xf>
    <xf numFmtId="180" fontId="10" fillId="6" borderId="10" xfId="1" applyNumberFormat="1" applyFont="1" applyFill="1" applyBorder="1" applyAlignment="1">
      <alignment horizontal="left" vertical="center"/>
    </xf>
    <xf numFmtId="180" fontId="10" fillId="5" borderId="55" xfId="1" applyNumberFormat="1" applyFont="1" applyFill="1" applyBorder="1" applyAlignment="1">
      <alignment horizontal="left" vertical="center"/>
    </xf>
    <xf numFmtId="180" fontId="10" fillId="5" borderId="56" xfId="1" applyNumberFormat="1" applyFont="1" applyFill="1" applyBorder="1" applyAlignment="1">
      <alignment horizontal="left" vertical="center"/>
    </xf>
    <xf numFmtId="180" fontId="10" fillId="5" borderId="95" xfId="1" applyNumberFormat="1" applyFont="1" applyFill="1" applyBorder="1" applyAlignment="1">
      <alignment horizontal="left" vertical="center"/>
    </xf>
    <xf numFmtId="180" fontId="10" fillId="5" borderId="47" xfId="1" applyNumberFormat="1" applyFont="1" applyFill="1" applyBorder="1" applyAlignment="1">
      <alignment horizontal="center" vertical="center" wrapText="1"/>
    </xf>
    <xf numFmtId="180" fontId="10" fillId="5" borderId="55" xfId="1" applyNumberFormat="1" applyFont="1" applyFill="1" applyBorder="1" applyAlignment="1">
      <alignment horizontal="center" vertical="center" wrapText="1"/>
    </xf>
    <xf numFmtId="180" fontId="0" fillId="5" borderId="0" xfId="0" applyNumberFormat="1" applyFill="1" applyBorder="1" applyAlignment="1">
      <alignment horizontal="left" vertical="center"/>
    </xf>
    <xf numFmtId="180" fontId="0" fillId="5" borderId="58" xfId="0" applyNumberFormat="1" applyFill="1" applyBorder="1" applyAlignment="1">
      <alignment horizontal="left" vertical="center"/>
    </xf>
    <xf numFmtId="180" fontId="0" fillId="0" borderId="48" xfId="0" applyNumberFormat="1" applyFill="1" applyBorder="1" applyAlignment="1" applyProtection="1">
      <alignment horizontal="left" vertical="center"/>
      <protection locked="0"/>
    </xf>
    <xf numFmtId="180" fontId="0" fillId="0" borderId="50" xfId="0" applyNumberFormat="1" applyFill="1" applyBorder="1" applyAlignment="1" applyProtection="1">
      <alignment horizontal="left" vertical="center"/>
      <protection locked="0"/>
    </xf>
    <xf numFmtId="180" fontId="0" fillId="0" borderId="76" xfId="0" applyNumberFormat="1" applyBorder="1" applyAlignment="1" applyProtection="1">
      <alignment horizontal="right" vertical="center" shrinkToFit="1"/>
      <protection locked="0"/>
    </xf>
    <xf numFmtId="180" fontId="0" fillId="0" borderId="77" xfId="0" applyNumberFormat="1" applyBorder="1" applyAlignment="1" applyProtection="1">
      <alignment horizontal="right" vertical="center" shrinkToFit="1"/>
      <protection locked="0"/>
    </xf>
    <xf numFmtId="180" fontId="0" fillId="5" borderId="54" xfId="0" applyNumberFormat="1" applyFill="1" applyBorder="1" applyAlignment="1">
      <alignment horizontal="left" vertical="center"/>
    </xf>
    <xf numFmtId="180" fontId="0" fillId="0" borderId="78" xfId="0" applyNumberFormat="1" applyBorder="1" applyAlignment="1" applyProtection="1">
      <alignment horizontal="right" vertical="center" shrinkToFit="1"/>
      <protection locked="0"/>
    </xf>
    <xf numFmtId="180" fontId="0" fillId="0" borderId="79" xfId="0" applyNumberFormat="1" applyBorder="1" applyAlignment="1" applyProtection="1">
      <alignment horizontal="right" vertical="center" shrinkToFit="1"/>
      <protection locked="0"/>
    </xf>
    <xf numFmtId="0" fontId="11" fillId="4" borderId="61"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61" xfId="0" applyFont="1" applyFill="1" applyBorder="1" applyAlignment="1">
      <alignment horizontal="center" vertical="center"/>
    </xf>
    <xf numFmtId="0" fontId="11" fillId="4" borderId="67"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65" xfId="0" applyFont="1" applyFill="1" applyBorder="1" applyAlignment="1">
      <alignment horizontal="center" vertical="center"/>
    </xf>
    <xf numFmtId="0" fontId="11" fillId="4" borderId="68" xfId="0" applyFont="1" applyFill="1" applyBorder="1" applyAlignment="1">
      <alignment horizontal="center" vertical="center" wrapText="1"/>
    </xf>
    <xf numFmtId="0" fontId="11" fillId="4" borderId="69" xfId="0" applyFont="1" applyFill="1" applyBorder="1" applyAlignment="1">
      <alignment horizontal="center" vertical="center" wrapText="1"/>
    </xf>
    <xf numFmtId="0" fontId="0" fillId="3" borderId="23" xfId="0" applyFill="1" applyBorder="1" applyAlignment="1">
      <alignment horizontal="center" vertical="center"/>
    </xf>
    <xf numFmtId="0" fontId="0" fillId="3" borderId="70" xfId="0" applyFill="1" applyBorder="1" applyAlignment="1">
      <alignment horizontal="center" vertical="center"/>
    </xf>
    <xf numFmtId="0" fontId="15" fillId="5" borderId="71" xfId="0" applyFont="1" applyFill="1" applyBorder="1" applyAlignment="1">
      <alignment horizontal="left" vertical="center" wrapText="1"/>
    </xf>
    <xf numFmtId="0" fontId="15" fillId="5" borderId="72" xfId="0" applyFont="1" applyFill="1" applyBorder="1" applyAlignment="1">
      <alignment horizontal="left" vertical="center" wrapText="1"/>
    </xf>
    <xf numFmtId="0" fontId="15" fillId="5" borderId="71" xfId="0" applyFont="1" applyFill="1" applyBorder="1" applyAlignment="1">
      <alignment horizontal="left" vertical="top" wrapText="1"/>
    </xf>
    <xf numFmtId="0" fontId="15" fillId="5" borderId="72" xfId="0" applyFont="1" applyFill="1" applyBorder="1" applyAlignment="1">
      <alignment horizontal="left" vertical="top" wrapText="1"/>
    </xf>
    <xf numFmtId="0" fontId="23" fillId="5" borderId="83" xfId="0" applyFont="1" applyFill="1" applyBorder="1" applyAlignment="1">
      <alignment horizontal="center" vertical="center"/>
    </xf>
    <xf numFmtId="0" fontId="23" fillId="5" borderId="0" xfId="0" applyFont="1" applyFill="1" applyBorder="1" applyAlignment="1">
      <alignment horizontal="center" vertical="center"/>
    </xf>
    <xf numFmtId="0" fontId="0" fillId="3" borderId="91" xfId="0" applyFill="1" applyBorder="1" applyAlignment="1">
      <alignment horizontal="center" vertical="center"/>
    </xf>
    <xf numFmtId="0" fontId="11" fillId="4" borderId="2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0" fillId="2" borderId="76" xfId="0"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0" fontId="0" fillId="2" borderId="79" xfId="0" applyFill="1" applyBorder="1" applyAlignment="1" applyProtection="1">
      <alignment horizontal="center" vertical="center"/>
      <protection locked="0"/>
    </xf>
    <xf numFmtId="0" fontId="0" fillId="0" borderId="76" xfId="0" applyBorder="1" applyAlignment="1" applyProtection="1">
      <alignment horizontal="center" vertical="center" wrapText="1"/>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23" fillId="5" borderId="105" xfId="0" applyFont="1" applyFill="1" applyBorder="1" applyAlignment="1">
      <alignment horizontal="center" vertical="center"/>
    </xf>
    <xf numFmtId="180" fontId="0" fillId="5" borderId="6" xfId="0" applyNumberFormat="1" applyFill="1" applyBorder="1" applyAlignment="1">
      <alignment horizontal="right" vertical="center" shrinkToFit="1"/>
    </xf>
    <xf numFmtId="180" fontId="0" fillId="0" borderId="73" xfId="0" applyNumberFormat="1" applyBorder="1" applyAlignment="1" applyProtection="1">
      <alignment horizontal="right" vertical="center" shrinkToFit="1"/>
      <protection locked="0"/>
    </xf>
    <xf numFmtId="180" fontId="0" fillId="0" borderId="74" xfId="0" applyNumberFormat="1" applyBorder="1" applyAlignment="1" applyProtection="1">
      <alignment horizontal="right" vertical="center" shrinkToFit="1"/>
      <protection locked="0"/>
    </xf>
    <xf numFmtId="0" fontId="21" fillId="8" borderId="0" xfId="0" applyFont="1" applyFill="1" applyAlignment="1">
      <alignment horizontal="center" vertical="center"/>
    </xf>
    <xf numFmtId="0" fontId="22" fillId="3" borderId="39" xfId="0" applyFont="1" applyFill="1" applyBorder="1" applyAlignment="1">
      <alignment horizontal="center" vertical="center"/>
    </xf>
    <xf numFmtId="0" fontId="13" fillId="9" borderId="40"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9" borderId="42" xfId="0" applyFont="1" applyFill="1" applyBorder="1" applyAlignment="1">
      <alignment horizontal="left" vertical="center" wrapText="1"/>
    </xf>
    <xf numFmtId="0" fontId="13" fillId="9" borderId="43" xfId="0" applyFont="1" applyFill="1" applyBorder="1" applyAlignment="1">
      <alignment horizontal="left" vertical="center" wrapText="1"/>
    </xf>
    <xf numFmtId="0" fontId="13" fillId="9" borderId="44" xfId="0" applyFont="1" applyFill="1" applyBorder="1" applyAlignment="1">
      <alignment horizontal="left" vertical="center" wrapText="1"/>
    </xf>
    <xf numFmtId="0" fontId="13" fillId="9" borderId="45" xfId="0" applyFont="1" applyFill="1" applyBorder="1" applyAlignment="1">
      <alignment horizontal="left" vertical="center" wrapText="1"/>
    </xf>
    <xf numFmtId="0" fontId="11" fillId="4" borderId="46" xfId="0" applyFont="1" applyFill="1" applyBorder="1" applyAlignment="1">
      <alignment horizontal="center" vertical="center"/>
    </xf>
    <xf numFmtId="0" fontId="11" fillId="4" borderId="47" xfId="0" applyFont="1" applyFill="1" applyBorder="1" applyAlignment="1">
      <alignment horizontal="center" vertical="center"/>
    </xf>
    <xf numFmtId="0" fontId="0" fillId="0" borderId="48"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180" fontId="0" fillId="6" borderId="6" xfId="0" applyNumberFormat="1" applyFill="1" applyBorder="1" applyAlignment="1">
      <alignment horizontal="right" vertical="center" shrinkToFit="1"/>
    </xf>
    <xf numFmtId="0" fontId="11" fillId="4" borderId="82" xfId="0" applyFont="1" applyFill="1" applyBorder="1" applyAlignment="1">
      <alignment horizontal="center" vertical="center"/>
    </xf>
    <xf numFmtId="0" fontId="11" fillId="4" borderId="92" xfId="0" applyFont="1" applyFill="1" applyBorder="1" applyAlignment="1">
      <alignment horizontal="center" vertical="center"/>
    </xf>
    <xf numFmtId="0" fontId="11" fillId="10" borderId="0" xfId="0" applyFont="1" applyFill="1" applyAlignment="1">
      <alignment horizontal="center"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58" xfId="0" applyBorder="1" applyAlignment="1">
      <alignment horizontal="left" vertical="center"/>
    </xf>
    <xf numFmtId="0" fontId="15" fillId="5" borderId="59" xfId="0" applyFont="1" applyFill="1" applyBorder="1" applyAlignment="1">
      <alignment horizontal="left" vertical="center" wrapText="1"/>
    </xf>
    <xf numFmtId="0" fontId="11" fillId="4" borderId="60"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11" fillId="4" borderId="64" xfId="0" applyFont="1" applyFill="1" applyBorder="1" applyAlignment="1">
      <alignment horizontal="center" vertical="center" wrapText="1"/>
    </xf>
    <xf numFmtId="184" fontId="0" fillId="5" borderId="8" xfId="0" applyNumberFormat="1" applyFont="1" applyFill="1" applyBorder="1" applyAlignment="1">
      <alignment horizontal="center" vertical="center" shrinkToFit="1"/>
    </xf>
    <xf numFmtId="184" fontId="0" fillId="5" borderId="13" xfId="0" applyNumberFormat="1" applyFont="1" applyFill="1" applyBorder="1" applyAlignment="1">
      <alignment horizontal="center" vertical="center" shrinkToFit="1"/>
    </xf>
    <xf numFmtId="176" fontId="0" fillId="5" borderId="8" xfId="0" applyNumberFormat="1" applyFont="1" applyFill="1" applyBorder="1" applyAlignment="1">
      <alignment horizontal="center" vertical="center" wrapText="1"/>
    </xf>
    <xf numFmtId="176" fontId="0" fillId="5" borderId="13" xfId="0" applyNumberFormat="1"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4" borderId="37" xfId="0" applyFont="1" applyFill="1" applyBorder="1" applyAlignment="1">
      <alignment horizontal="center" vertical="center"/>
    </xf>
    <xf numFmtId="0" fontId="12" fillId="4" borderId="38" xfId="0" applyFont="1" applyFill="1" applyBorder="1" applyAlignment="1">
      <alignment horizontal="center" vertical="center" wrapText="1"/>
    </xf>
    <xf numFmtId="0" fontId="12" fillId="4" borderId="38" xfId="0" applyFont="1" applyFill="1" applyBorder="1" applyAlignment="1">
      <alignment horizontal="center" vertical="center"/>
    </xf>
    <xf numFmtId="0" fontId="0" fillId="5" borderId="21" xfId="0" applyFont="1" applyFill="1" applyBorder="1" applyAlignment="1">
      <alignment horizontal="left" vertical="center"/>
    </xf>
    <xf numFmtId="0" fontId="11" fillId="4" borderId="82" xfId="0" applyFont="1" applyFill="1" applyBorder="1" applyAlignment="1">
      <alignment horizontal="left" vertical="center" wrapText="1"/>
    </xf>
    <xf numFmtId="0" fontId="11" fillId="4" borderId="47"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5" xfId="0" applyFont="1" applyFill="1" applyBorder="1" applyAlignment="1">
      <alignment horizontal="center" vertical="center" wrapText="1"/>
    </xf>
    <xf numFmtId="0" fontId="11" fillId="4" borderId="56" xfId="0" applyFont="1" applyFill="1" applyBorder="1" applyAlignment="1">
      <alignment horizontal="center" vertical="center" wrapText="1"/>
    </xf>
    <xf numFmtId="176" fontId="0" fillId="5" borderId="47" xfId="0" applyNumberFormat="1" applyFont="1" applyFill="1" applyBorder="1" applyAlignment="1">
      <alignment horizontal="center" vertical="center" wrapText="1"/>
    </xf>
    <xf numFmtId="176" fontId="0" fillId="5" borderId="57" xfId="0" applyNumberFormat="1" applyFont="1" applyFill="1" applyBorder="1" applyAlignment="1">
      <alignment horizontal="center" vertical="center" wrapText="1"/>
    </xf>
    <xf numFmtId="176" fontId="0" fillId="5" borderId="55" xfId="0" applyNumberFormat="1" applyFont="1" applyFill="1" applyBorder="1" applyAlignment="1">
      <alignment horizontal="center" vertical="center" wrapText="1"/>
    </xf>
    <xf numFmtId="176" fontId="0" fillId="5" borderId="75" xfId="0" applyNumberFormat="1" applyFont="1" applyFill="1" applyBorder="1" applyAlignment="1">
      <alignment horizontal="center" vertical="center" wrapText="1"/>
    </xf>
    <xf numFmtId="176" fontId="0" fillId="5" borderId="54" xfId="0" applyNumberFormat="1" applyFont="1" applyFill="1" applyBorder="1" applyAlignment="1">
      <alignment horizontal="center" vertical="center" wrapText="1"/>
    </xf>
    <xf numFmtId="176" fontId="0" fillId="5" borderId="56" xfId="0" applyNumberFormat="1" applyFont="1" applyFill="1" applyBorder="1" applyAlignment="1">
      <alignment horizontal="center" vertical="center" wrapText="1"/>
    </xf>
    <xf numFmtId="0" fontId="24" fillId="3" borderId="39"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13">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rgb="FF9C6500"/>
      </font>
      <fill>
        <patternFill>
          <bgColor rgb="FFFFEB9C"/>
        </patternFill>
      </fill>
    </dxf>
    <dxf>
      <fill>
        <patternFill patternType="darkGrid">
          <bgColor theme="0"/>
        </patternFill>
      </fill>
    </dxf>
    <dxf>
      <fill>
        <patternFill patternType="darkGr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467298</xdr:colOff>
      <xdr:row>33</xdr:row>
      <xdr:rowOff>9222</xdr:rowOff>
    </xdr:from>
    <xdr:to>
      <xdr:col>4</xdr:col>
      <xdr:colOff>71104</xdr:colOff>
      <xdr:row>34</xdr:row>
      <xdr:rowOff>847</xdr:rowOff>
    </xdr:to>
    <xdr:sp macro="" textlink="">
      <xdr:nvSpPr>
        <xdr:cNvPr id="4" name="下矢印 3">
          <a:extLst>
            <a:ext uri="{FF2B5EF4-FFF2-40B4-BE49-F238E27FC236}">
              <a16:creationId xmlns:a16="http://schemas.microsoft.com/office/drawing/2014/main" id="{9E3B5077-EAC6-6E0A-258D-3C6A1C2A49FE}"/>
            </a:ext>
          </a:extLst>
        </xdr:cNvPr>
        <xdr:cNvSpPr/>
      </xdr:nvSpPr>
      <xdr:spPr>
        <a:xfrm>
          <a:off x="2238948" y="537370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198693</xdr:colOff>
      <xdr:row>33</xdr:row>
      <xdr:rowOff>9222</xdr:rowOff>
    </xdr:from>
    <xdr:to>
      <xdr:col>6</xdr:col>
      <xdr:colOff>489281</xdr:colOff>
      <xdr:row>34</xdr:row>
      <xdr:rowOff>847</xdr:rowOff>
    </xdr:to>
    <xdr:sp macro="" textlink="">
      <xdr:nvSpPr>
        <xdr:cNvPr id="5" name="下矢印 4">
          <a:extLst>
            <a:ext uri="{FF2B5EF4-FFF2-40B4-BE49-F238E27FC236}">
              <a16:creationId xmlns:a16="http://schemas.microsoft.com/office/drawing/2014/main" id="{ED52A6E1-084A-1CE3-BBD9-B373B1B36527}"/>
            </a:ext>
          </a:extLst>
        </xdr:cNvPr>
        <xdr:cNvSpPr/>
      </xdr:nvSpPr>
      <xdr:spPr>
        <a:xfrm>
          <a:off x="3827718" y="537370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506940</xdr:colOff>
      <xdr:row>22</xdr:row>
      <xdr:rowOff>20108</xdr:rowOff>
    </xdr:from>
    <xdr:to>
      <xdr:col>5</xdr:col>
      <xdr:colOff>112333</xdr:colOff>
      <xdr:row>23</xdr:row>
      <xdr:rowOff>8467</xdr:rowOff>
    </xdr:to>
    <xdr:sp macro="" textlink="">
      <xdr:nvSpPr>
        <xdr:cNvPr id="6" name="下矢印 5">
          <a:extLst>
            <a:ext uri="{FF2B5EF4-FFF2-40B4-BE49-F238E27FC236}">
              <a16:creationId xmlns:a16="http://schemas.microsoft.com/office/drawing/2014/main" id="{2EE113F6-7DF0-5C26-42AB-D45C20BCCECD}"/>
            </a:ext>
          </a:extLst>
        </xdr:cNvPr>
        <xdr:cNvSpPr/>
      </xdr:nvSpPr>
      <xdr:spPr>
        <a:xfrm rot="10800000">
          <a:off x="2897715" y="4043468"/>
          <a:ext cx="252942"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522543</xdr:colOff>
      <xdr:row>33</xdr:row>
      <xdr:rowOff>9222</xdr:rowOff>
    </xdr:from>
    <xdr:to>
      <xdr:col>10</xdr:col>
      <xdr:colOff>146994</xdr:colOff>
      <xdr:row>34</xdr:row>
      <xdr:rowOff>847</xdr:rowOff>
    </xdr:to>
    <xdr:sp macro="" textlink="">
      <xdr:nvSpPr>
        <xdr:cNvPr id="7" name="下矢印 6">
          <a:extLst>
            <a:ext uri="{FF2B5EF4-FFF2-40B4-BE49-F238E27FC236}">
              <a16:creationId xmlns:a16="http://schemas.microsoft.com/office/drawing/2014/main" id="{0904FBF4-AA2E-5312-CA72-F32F3AF586E2}"/>
            </a:ext>
          </a:extLst>
        </xdr:cNvPr>
        <xdr:cNvSpPr/>
      </xdr:nvSpPr>
      <xdr:spPr>
        <a:xfrm>
          <a:off x="5961318" y="537370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150494</xdr:colOff>
      <xdr:row>65</xdr:row>
      <xdr:rowOff>13338</xdr:rowOff>
    </xdr:from>
    <xdr:to>
      <xdr:col>7</xdr:col>
      <xdr:colOff>450456</xdr:colOff>
      <xdr:row>66</xdr:row>
      <xdr:rowOff>14062</xdr:rowOff>
    </xdr:to>
    <xdr:sp macro="" textlink="">
      <xdr:nvSpPr>
        <xdr:cNvPr id="8" name="下矢印 7">
          <a:extLst>
            <a:ext uri="{FF2B5EF4-FFF2-40B4-BE49-F238E27FC236}">
              <a16:creationId xmlns:a16="http://schemas.microsoft.com/office/drawing/2014/main" id="{DD0DE2CD-6BA8-6253-94ED-F6B14E8B0C3E}"/>
            </a:ext>
          </a:extLst>
        </xdr:cNvPr>
        <xdr:cNvSpPr/>
      </xdr:nvSpPr>
      <xdr:spPr>
        <a:xfrm rot="10800000">
          <a:off x="4408169" y="9401178"/>
          <a:ext cx="262467" cy="15872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20410</xdr:colOff>
      <xdr:row>60</xdr:row>
      <xdr:rowOff>171453</xdr:rowOff>
    </xdr:from>
    <xdr:to>
      <xdr:col>9</xdr:col>
      <xdr:colOff>639177</xdr:colOff>
      <xdr:row>61</xdr:row>
      <xdr:rowOff>84914</xdr:rowOff>
    </xdr:to>
    <xdr:sp macro="" textlink="">
      <xdr:nvSpPr>
        <xdr:cNvPr id="9" name="下矢印 8">
          <a:extLst>
            <a:ext uri="{FF2B5EF4-FFF2-40B4-BE49-F238E27FC236}">
              <a16:creationId xmlns:a16="http://schemas.microsoft.com/office/drawing/2014/main" id="{D29F5CAC-7782-BA45-C520-8AD5C8E0D177}"/>
            </a:ext>
          </a:extLst>
        </xdr:cNvPr>
        <xdr:cNvSpPr/>
      </xdr:nvSpPr>
      <xdr:spPr>
        <a:xfrm rot="5400000">
          <a:off x="5737263" y="8481115"/>
          <a:ext cx="90184" cy="55108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636269</xdr:colOff>
      <xdr:row>65</xdr:row>
      <xdr:rowOff>13338</xdr:rowOff>
    </xdr:from>
    <xdr:to>
      <xdr:col>4</xdr:col>
      <xdr:colOff>241438</xdr:colOff>
      <xdr:row>66</xdr:row>
      <xdr:rowOff>23707</xdr:rowOff>
    </xdr:to>
    <xdr:sp macro="" textlink="">
      <xdr:nvSpPr>
        <xdr:cNvPr id="10" name="下矢印 9">
          <a:extLst>
            <a:ext uri="{FF2B5EF4-FFF2-40B4-BE49-F238E27FC236}">
              <a16:creationId xmlns:a16="http://schemas.microsoft.com/office/drawing/2014/main" id="{7BA839DC-29E0-FE07-35E5-29C52CA675D3}"/>
            </a:ext>
          </a:extLst>
        </xdr:cNvPr>
        <xdr:cNvSpPr/>
      </xdr:nvSpPr>
      <xdr:spPr>
        <a:xfrm rot="10800000">
          <a:off x="2388869" y="9410703"/>
          <a:ext cx="262467" cy="15872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169544</xdr:colOff>
      <xdr:row>65</xdr:row>
      <xdr:rowOff>13338</xdr:rowOff>
    </xdr:from>
    <xdr:to>
      <xdr:col>11</xdr:col>
      <xdr:colOff>470895</xdr:colOff>
      <xdr:row>66</xdr:row>
      <xdr:rowOff>23707</xdr:rowOff>
    </xdr:to>
    <xdr:sp macro="" textlink="">
      <xdr:nvSpPr>
        <xdr:cNvPr id="11" name="下矢印 10">
          <a:extLst>
            <a:ext uri="{FF2B5EF4-FFF2-40B4-BE49-F238E27FC236}">
              <a16:creationId xmlns:a16="http://schemas.microsoft.com/office/drawing/2014/main" id="{7A5BB7A9-E535-8519-EC52-1F8BF404E7F2}"/>
            </a:ext>
          </a:extLst>
        </xdr:cNvPr>
        <xdr:cNvSpPr/>
      </xdr:nvSpPr>
      <xdr:spPr>
        <a:xfrm rot="10800000">
          <a:off x="6856094" y="9410703"/>
          <a:ext cx="262467" cy="15872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198119</xdr:colOff>
      <xdr:row>65</xdr:row>
      <xdr:rowOff>13338</xdr:rowOff>
    </xdr:from>
    <xdr:to>
      <xdr:col>8</xdr:col>
      <xdr:colOff>488707</xdr:colOff>
      <xdr:row>66</xdr:row>
      <xdr:rowOff>23707</xdr:rowOff>
    </xdr:to>
    <xdr:sp macro="" textlink="">
      <xdr:nvSpPr>
        <xdr:cNvPr id="12" name="下矢印 11">
          <a:extLst>
            <a:ext uri="{FF2B5EF4-FFF2-40B4-BE49-F238E27FC236}">
              <a16:creationId xmlns:a16="http://schemas.microsoft.com/office/drawing/2014/main" id="{5FD34AAA-32FC-8346-A9E6-EB8D0D6E2283}"/>
            </a:ext>
          </a:extLst>
        </xdr:cNvPr>
        <xdr:cNvSpPr/>
      </xdr:nvSpPr>
      <xdr:spPr>
        <a:xfrm rot="10800000">
          <a:off x="5046344" y="9410703"/>
          <a:ext cx="262467" cy="15872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236219</xdr:colOff>
      <xdr:row>65</xdr:row>
      <xdr:rowOff>13338</xdr:rowOff>
    </xdr:from>
    <xdr:to>
      <xdr:col>12</xdr:col>
      <xdr:colOff>526807</xdr:colOff>
      <xdr:row>66</xdr:row>
      <xdr:rowOff>14062</xdr:rowOff>
    </xdr:to>
    <xdr:sp macro="" textlink="">
      <xdr:nvSpPr>
        <xdr:cNvPr id="13" name="下矢印 12">
          <a:extLst>
            <a:ext uri="{FF2B5EF4-FFF2-40B4-BE49-F238E27FC236}">
              <a16:creationId xmlns:a16="http://schemas.microsoft.com/office/drawing/2014/main" id="{98FE3326-2C6E-2B25-22BF-D0624272505C}"/>
            </a:ext>
          </a:extLst>
        </xdr:cNvPr>
        <xdr:cNvSpPr/>
      </xdr:nvSpPr>
      <xdr:spPr>
        <a:xfrm rot="10800000">
          <a:off x="7522844" y="9401178"/>
          <a:ext cx="262467" cy="15872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200777</xdr:colOff>
      <xdr:row>26</xdr:row>
      <xdr:rowOff>22860</xdr:rowOff>
    </xdr:from>
    <xdr:to>
      <xdr:col>8</xdr:col>
      <xdr:colOff>514275</xdr:colOff>
      <xdr:row>27</xdr:row>
      <xdr:rowOff>7212</xdr:rowOff>
    </xdr:to>
    <xdr:sp macro="" textlink="">
      <xdr:nvSpPr>
        <xdr:cNvPr id="14" name="下矢印 13">
          <a:extLst>
            <a:ext uri="{FF2B5EF4-FFF2-40B4-BE49-F238E27FC236}">
              <a16:creationId xmlns:a16="http://schemas.microsoft.com/office/drawing/2014/main" id="{D52092A0-FF2B-F709-B7F3-12A4AC6B505A}"/>
            </a:ext>
          </a:extLst>
        </xdr:cNvPr>
        <xdr:cNvSpPr/>
      </xdr:nvSpPr>
      <xdr:spPr>
        <a:xfrm rot="10800000">
          <a:off x="4812782" y="820674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153152</xdr:colOff>
      <xdr:row>26</xdr:row>
      <xdr:rowOff>28575</xdr:rowOff>
    </xdr:from>
    <xdr:to>
      <xdr:col>4</xdr:col>
      <xdr:colOff>466650</xdr:colOff>
      <xdr:row>27</xdr:row>
      <xdr:rowOff>1905</xdr:rowOff>
    </xdr:to>
    <xdr:sp macro="" textlink="">
      <xdr:nvSpPr>
        <xdr:cNvPr id="15" name="下矢印 14">
          <a:extLst>
            <a:ext uri="{FF2B5EF4-FFF2-40B4-BE49-F238E27FC236}">
              <a16:creationId xmlns:a16="http://schemas.microsoft.com/office/drawing/2014/main" id="{483F63B6-815A-3068-7D56-87C812795C9E}"/>
            </a:ext>
          </a:extLst>
        </xdr:cNvPr>
        <xdr:cNvSpPr/>
      </xdr:nvSpPr>
      <xdr:spPr>
        <a:xfrm rot="10800000">
          <a:off x="2115302" y="8212455"/>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20410</xdr:colOff>
      <xdr:row>57</xdr:row>
      <xdr:rowOff>200028</xdr:rowOff>
    </xdr:from>
    <xdr:to>
      <xdr:col>9</xdr:col>
      <xdr:colOff>639177</xdr:colOff>
      <xdr:row>58</xdr:row>
      <xdr:rowOff>94439</xdr:rowOff>
    </xdr:to>
    <xdr:sp macro="" textlink="">
      <xdr:nvSpPr>
        <xdr:cNvPr id="23" name="下矢印 8">
          <a:extLst>
            <a:ext uri="{FF2B5EF4-FFF2-40B4-BE49-F238E27FC236}">
              <a16:creationId xmlns:a16="http://schemas.microsoft.com/office/drawing/2014/main" id="{DD4BB661-E368-EEB1-5000-B438068AB33D}"/>
            </a:ext>
          </a:extLst>
        </xdr:cNvPr>
        <xdr:cNvSpPr/>
      </xdr:nvSpPr>
      <xdr:spPr>
        <a:xfrm rot="5400000">
          <a:off x="7050088" y="11467875"/>
          <a:ext cx="161111" cy="61876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C95"/>
  <sheetViews>
    <sheetView tabSelected="1" view="pageBreakPreview" zoomScaleNormal="80" zoomScaleSheetLayoutView="100" workbookViewId="0">
      <selection activeCell="D9" sqref="D9:M9"/>
    </sheetView>
  </sheetViews>
  <sheetFormatPr defaultRowHeight="13.5" x14ac:dyDescent="0.15"/>
  <cols>
    <col min="1" max="1" width="2.25" customWidth="1"/>
    <col min="2" max="13" width="11.625" customWidth="1"/>
    <col min="14" max="14" width="1.875" customWidth="1"/>
    <col min="18" max="18" width="9.5" bestFit="1" customWidth="1"/>
    <col min="19" max="19" width="10.5" bestFit="1" customWidth="1"/>
    <col min="20" max="20" width="9.125" bestFit="1" customWidth="1"/>
  </cols>
  <sheetData>
    <row r="2" spans="2:13" ht="19.899999999999999" customHeight="1" x14ac:dyDescent="0.15">
      <c r="B2" s="247" t="s">
        <v>162</v>
      </c>
      <c r="C2" s="247"/>
      <c r="D2" s="247"/>
      <c r="E2" s="247"/>
      <c r="F2" s="247"/>
      <c r="G2" s="247"/>
      <c r="H2" s="247"/>
      <c r="I2" s="247"/>
      <c r="J2" s="247"/>
      <c r="K2" s="247"/>
      <c r="L2" s="247"/>
      <c r="M2" s="247"/>
    </row>
    <row r="3" spans="2:13" ht="4.1500000000000004" customHeight="1" x14ac:dyDescent="0.15">
      <c r="B3" s="1"/>
      <c r="C3" s="1"/>
      <c r="D3" s="1"/>
      <c r="E3" s="1"/>
      <c r="F3" s="1"/>
      <c r="G3" s="1"/>
      <c r="H3" s="1"/>
      <c r="I3" s="1"/>
      <c r="J3" s="1"/>
      <c r="K3" s="1"/>
      <c r="L3" s="1"/>
      <c r="M3" s="1"/>
    </row>
    <row r="4" spans="2:13" ht="34.5" customHeight="1" x14ac:dyDescent="0.15">
      <c r="B4" s="248" t="s">
        <v>140</v>
      </c>
      <c r="C4" s="248"/>
      <c r="D4" s="248"/>
      <c r="E4" s="248"/>
      <c r="F4" s="248"/>
      <c r="G4" s="248"/>
      <c r="H4" s="248"/>
      <c r="I4" s="248"/>
      <c r="J4" s="248"/>
      <c r="K4" s="248"/>
      <c r="L4" s="248"/>
      <c r="M4" s="248"/>
    </row>
    <row r="5" spans="2:13" ht="4.1500000000000004" customHeight="1" x14ac:dyDescent="0.15">
      <c r="B5" s="1"/>
      <c r="C5" s="1"/>
      <c r="D5" s="1"/>
      <c r="E5" s="1"/>
      <c r="F5" s="1"/>
      <c r="G5" s="1"/>
      <c r="H5" s="1"/>
      <c r="I5" s="1"/>
      <c r="J5" s="1"/>
      <c r="K5" s="1"/>
      <c r="L5" s="1"/>
      <c r="M5" s="1"/>
    </row>
    <row r="6" spans="2:13" ht="26.25" customHeight="1" x14ac:dyDescent="0.15">
      <c r="B6" s="249" t="s">
        <v>163</v>
      </c>
      <c r="C6" s="250"/>
      <c r="D6" s="250"/>
      <c r="E6" s="250"/>
      <c r="F6" s="250"/>
      <c r="G6" s="250"/>
      <c r="H6" s="250"/>
      <c r="I6" s="250"/>
      <c r="J6" s="250"/>
      <c r="K6" s="250"/>
      <c r="L6" s="250"/>
      <c r="M6" s="251"/>
    </row>
    <row r="7" spans="2:13" ht="24" customHeight="1" x14ac:dyDescent="0.15">
      <c r="B7" s="252"/>
      <c r="C7" s="253"/>
      <c r="D7" s="253"/>
      <c r="E7" s="253"/>
      <c r="F7" s="253"/>
      <c r="G7" s="253"/>
      <c r="H7" s="253"/>
      <c r="I7" s="253"/>
      <c r="J7" s="253"/>
      <c r="K7" s="253"/>
      <c r="L7" s="253"/>
      <c r="M7" s="254"/>
    </row>
    <row r="8" spans="2:13" ht="4.1500000000000004" customHeight="1" thickBot="1" x14ac:dyDescent="0.2">
      <c r="B8" s="1"/>
      <c r="C8" s="1"/>
      <c r="D8" s="1"/>
      <c r="E8" s="1"/>
      <c r="F8" s="1"/>
      <c r="G8" s="1"/>
      <c r="H8" s="1"/>
      <c r="I8" s="1"/>
      <c r="J8" s="1"/>
      <c r="K8" s="1"/>
      <c r="L8" s="1"/>
      <c r="M8" s="1"/>
    </row>
    <row r="9" spans="2:13" ht="19.899999999999999" customHeight="1" thickBot="1" x14ac:dyDescent="0.2">
      <c r="B9" s="255" t="s">
        <v>0</v>
      </c>
      <c r="C9" s="256"/>
      <c r="D9" s="257" t="s">
        <v>29</v>
      </c>
      <c r="E9" s="258"/>
      <c r="F9" s="258"/>
      <c r="G9" s="258"/>
      <c r="H9" s="258"/>
      <c r="I9" s="258"/>
      <c r="J9" s="258"/>
      <c r="K9" s="258"/>
      <c r="L9" s="258"/>
      <c r="M9" s="259"/>
    </row>
    <row r="10" spans="2:13" ht="10.15" customHeight="1" x14ac:dyDescent="0.15">
      <c r="B10" s="64"/>
      <c r="C10" s="64"/>
      <c r="D10" s="64"/>
      <c r="E10" s="64"/>
      <c r="F10" s="64"/>
      <c r="G10" s="64"/>
      <c r="H10" s="64"/>
      <c r="I10" s="64"/>
      <c r="J10" s="64"/>
      <c r="K10" s="64"/>
      <c r="L10" s="64"/>
      <c r="M10" s="64"/>
    </row>
    <row r="11" spans="2:13" x14ac:dyDescent="0.15">
      <c r="B11" s="263" t="s">
        <v>2</v>
      </c>
      <c r="C11" s="263"/>
      <c r="D11" s="263"/>
      <c r="E11" s="263"/>
      <c r="F11" s="263"/>
      <c r="G11" s="263"/>
      <c r="H11" s="263"/>
      <c r="I11" s="263"/>
      <c r="J11" s="263"/>
      <c r="K11" s="263"/>
      <c r="L11" s="263"/>
      <c r="M11" s="263"/>
    </row>
    <row r="12" spans="2:13" ht="4.1500000000000004" hidden="1" customHeight="1" x14ac:dyDescent="0.15">
      <c r="B12" s="1"/>
      <c r="C12" s="1"/>
      <c r="D12" s="1"/>
      <c r="E12" s="1"/>
      <c r="F12" s="1"/>
      <c r="G12" s="1"/>
      <c r="H12" s="1"/>
      <c r="I12" s="1"/>
      <c r="J12" s="1"/>
      <c r="K12" s="1"/>
      <c r="L12" s="1"/>
      <c r="M12" s="1"/>
    </row>
    <row r="13" spans="2:13" ht="13.15" hidden="1" customHeight="1" x14ac:dyDescent="0.15">
      <c r="B13" s="77" t="s">
        <v>15</v>
      </c>
      <c r="C13" s="78"/>
      <c r="D13" s="81" t="s">
        <v>50</v>
      </c>
      <c r="E13" s="82"/>
      <c r="F13" s="82"/>
      <c r="G13" s="82"/>
      <c r="H13" s="83"/>
      <c r="I13" s="1"/>
      <c r="J13" s="3"/>
      <c r="K13" s="3"/>
      <c r="L13" s="3"/>
      <c r="M13" s="3"/>
    </row>
    <row r="14" spans="2:13" hidden="1" x14ac:dyDescent="0.15">
      <c r="B14" s="79"/>
      <c r="C14" s="80"/>
      <c r="D14" s="264"/>
      <c r="E14" s="265"/>
      <c r="F14" s="265"/>
      <c r="G14" s="265"/>
      <c r="H14" s="266"/>
      <c r="I14" s="1"/>
      <c r="J14" s="3"/>
      <c r="K14" s="3"/>
      <c r="L14" s="3"/>
      <c r="M14" s="3"/>
    </row>
    <row r="15" spans="2:13" hidden="1" x14ac:dyDescent="0.15">
      <c r="B15" s="77" t="s">
        <v>14</v>
      </c>
      <c r="C15" s="78"/>
      <c r="D15" s="81" t="s">
        <v>13</v>
      </c>
      <c r="E15" s="82"/>
      <c r="F15" s="82"/>
      <c r="G15" s="82"/>
      <c r="H15" s="83"/>
      <c r="I15" s="1"/>
      <c r="J15" s="3"/>
      <c r="K15" s="3"/>
      <c r="L15" s="3"/>
      <c r="M15" s="3"/>
    </row>
    <row r="16" spans="2:13" hidden="1" x14ac:dyDescent="0.15">
      <c r="B16" s="79"/>
      <c r="C16" s="80"/>
      <c r="D16" s="84"/>
      <c r="E16" s="85"/>
      <c r="F16" s="85"/>
      <c r="G16" s="85"/>
      <c r="H16" s="86"/>
      <c r="I16" s="1"/>
      <c r="J16" s="3"/>
      <c r="K16" s="3"/>
      <c r="L16" s="3"/>
      <c r="M16" s="3"/>
    </row>
    <row r="17" spans="2:13" ht="4.1500000000000004" customHeight="1" thickBot="1" x14ac:dyDescent="0.2">
      <c r="B17" s="64"/>
      <c r="C17" s="64"/>
      <c r="D17" s="64"/>
      <c r="E17" s="64"/>
      <c r="F17" s="64"/>
      <c r="G17" s="64"/>
      <c r="H17" s="64"/>
      <c r="I17" s="64"/>
      <c r="J17" s="64"/>
      <c r="K17" s="64"/>
      <c r="L17" s="64"/>
      <c r="M17" s="64"/>
    </row>
    <row r="18" spans="2:13" ht="19.899999999999999" customHeight="1" x14ac:dyDescent="0.15">
      <c r="B18" s="95" t="s">
        <v>30</v>
      </c>
      <c r="C18" s="95"/>
      <c r="D18" s="96"/>
      <c r="E18" s="22" t="s">
        <v>1</v>
      </c>
      <c r="F18" s="99" t="s">
        <v>28</v>
      </c>
      <c r="G18" s="99"/>
      <c r="H18" s="113"/>
      <c r="I18" s="113"/>
      <c r="J18" s="113"/>
      <c r="K18" s="113"/>
      <c r="L18" s="113"/>
      <c r="M18" s="114"/>
    </row>
    <row r="19" spans="2:13" ht="19.899999999999999" customHeight="1" thickBot="1" x14ac:dyDescent="0.2">
      <c r="B19" s="97"/>
      <c r="C19" s="97"/>
      <c r="D19" s="98"/>
      <c r="E19" s="115" t="s">
        <v>31</v>
      </c>
      <c r="F19" s="111"/>
      <c r="G19" s="110" t="s">
        <v>32</v>
      </c>
      <c r="H19" s="110"/>
      <c r="I19" s="110" t="s">
        <v>53</v>
      </c>
      <c r="J19" s="111"/>
      <c r="K19" s="111"/>
      <c r="L19" s="111"/>
      <c r="M19" s="112"/>
    </row>
    <row r="20" spans="2:13" ht="19.899999999999999" customHeight="1" thickBot="1" x14ac:dyDescent="0.2">
      <c r="B20" s="87" t="s">
        <v>100</v>
      </c>
      <c r="C20" s="87"/>
      <c r="D20" s="88"/>
      <c r="E20" s="89">
        <v>0</v>
      </c>
      <c r="F20" s="90"/>
      <c r="G20" s="11" t="s">
        <v>3</v>
      </c>
      <c r="H20" s="91" t="s">
        <v>72</v>
      </c>
      <c r="I20" s="92"/>
      <c r="J20" s="100"/>
      <c r="K20" s="100"/>
      <c r="L20" s="100"/>
      <c r="M20" s="100"/>
    </row>
    <row r="21" spans="2:13" ht="19.899999999999999" customHeight="1" thickBot="1" x14ac:dyDescent="0.2">
      <c r="B21" s="87" t="s">
        <v>101</v>
      </c>
      <c r="C21" s="87"/>
      <c r="D21" s="88"/>
      <c r="E21" s="89">
        <v>0</v>
      </c>
      <c r="F21" s="90"/>
      <c r="G21" s="9" t="s">
        <v>3</v>
      </c>
      <c r="H21" s="93" t="s">
        <v>72</v>
      </c>
      <c r="I21" s="94"/>
      <c r="J21" s="101"/>
      <c r="K21" s="64"/>
      <c r="L21" s="64"/>
      <c r="M21" s="64"/>
    </row>
    <row r="22" spans="2:13" ht="19.899999999999999" customHeight="1" thickBot="1" x14ac:dyDescent="0.2">
      <c r="B22" s="261" t="s">
        <v>107</v>
      </c>
      <c r="C22" s="261"/>
      <c r="D22" s="262"/>
      <c r="E22" s="89">
        <v>0</v>
      </c>
      <c r="F22" s="90"/>
      <c r="G22" s="10" t="s">
        <v>3</v>
      </c>
      <c r="H22" s="93" t="s">
        <v>72</v>
      </c>
      <c r="I22" s="94"/>
      <c r="J22" s="101"/>
      <c r="K22" s="64"/>
      <c r="L22" s="64"/>
      <c r="M22" s="64"/>
    </row>
    <row r="23" spans="2:13" ht="19.899999999999999" customHeight="1" x14ac:dyDescent="0.15">
      <c r="B23" s="129"/>
      <c r="C23" s="129"/>
      <c r="D23" s="129"/>
      <c r="E23" s="129"/>
      <c r="F23" s="129"/>
      <c r="G23" s="129"/>
      <c r="H23" s="129"/>
      <c r="I23" s="129"/>
      <c r="J23" s="129"/>
      <c r="K23" s="129"/>
      <c r="L23" s="129"/>
      <c r="M23" s="129"/>
    </row>
    <row r="24" spans="2:13" ht="19.899999999999999" customHeight="1" x14ac:dyDescent="0.15">
      <c r="B24" s="267" t="s">
        <v>99</v>
      </c>
      <c r="C24" s="267"/>
      <c r="D24" s="267"/>
      <c r="E24" s="267"/>
      <c r="F24" s="267"/>
      <c r="G24" s="267"/>
      <c r="H24" s="267"/>
      <c r="I24" s="267"/>
      <c r="J24" s="267"/>
      <c r="K24" s="267"/>
      <c r="L24" s="267"/>
      <c r="M24" s="267"/>
    </row>
    <row r="25" spans="2:13" ht="9.6" customHeight="1" thickBot="1" x14ac:dyDescent="0.2">
      <c r="B25" s="23"/>
      <c r="C25" s="23"/>
      <c r="D25" s="23"/>
      <c r="E25" s="23"/>
      <c r="F25" s="23"/>
      <c r="G25" s="23"/>
      <c r="H25" s="23"/>
      <c r="I25" s="23"/>
      <c r="J25" s="23"/>
      <c r="K25" s="23"/>
      <c r="L25" s="23"/>
      <c r="M25" s="23"/>
    </row>
    <row r="26" spans="2:13" ht="28.15" customHeight="1" thickBot="1" x14ac:dyDescent="0.2">
      <c r="B26" s="102" t="s">
        <v>102</v>
      </c>
      <c r="C26" s="103"/>
      <c r="D26" s="104" t="s">
        <v>161</v>
      </c>
      <c r="E26" s="105"/>
      <c r="F26" s="106"/>
      <c r="G26" s="20" t="s">
        <v>103</v>
      </c>
      <c r="H26" s="107" t="s">
        <v>104</v>
      </c>
      <c r="I26" s="108"/>
      <c r="J26" s="109"/>
      <c r="K26" s="8"/>
      <c r="L26" s="8"/>
      <c r="M26" s="8"/>
    </row>
    <row r="27" spans="2:13" ht="13.15" customHeight="1" x14ac:dyDescent="0.15">
      <c r="B27" s="8"/>
      <c r="C27" s="8"/>
      <c r="D27" s="8"/>
      <c r="E27" s="8"/>
      <c r="F27" s="8"/>
      <c r="G27" s="8"/>
      <c r="H27" s="8"/>
      <c r="I27" s="8"/>
      <c r="J27" s="8"/>
      <c r="K27" s="8"/>
      <c r="L27" s="8"/>
      <c r="M27" s="8"/>
    </row>
    <row r="28" spans="2:13" ht="28.15" customHeight="1" x14ac:dyDescent="0.15">
      <c r="B28" s="130" t="s">
        <v>105</v>
      </c>
      <c r="C28" s="131"/>
      <c r="D28" s="131"/>
      <c r="E28" s="131"/>
      <c r="F28" s="131"/>
      <c r="G28" s="131"/>
      <c r="H28" s="131"/>
      <c r="I28" s="131"/>
      <c r="J28" s="131"/>
      <c r="K28" s="131"/>
      <c r="L28" s="131"/>
      <c r="M28" s="132"/>
    </row>
    <row r="29" spans="2:13" ht="10.15" customHeight="1" x14ac:dyDescent="0.15">
      <c r="B29" s="224"/>
      <c r="C29" s="224"/>
      <c r="D29" s="224"/>
      <c r="E29" s="224"/>
      <c r="F29" s="224"/>
      <c r="G29" s="224"/>
      <c r="H29" s="224"/>
      <c r="I29" s="224"/>
      <c r="J29" s="224"/>
      <c r="K29" s="224"/>
      <c r="L29" s="224"/>
      <c r="M29" s="224"/>
    </row>
    <row r="30" spans="2:13" x14ac:dyDescent="0.15">
      <c r="B30" s="70" t="s">
        <v>82</v>
      </c>
      <c r="C30" s="70"/>
      <c r="D30" s="70"/>
      <c r="E30" s="70"/>
      <c r="F30" s="70"/>
      <c r="G30" s="70"/>
      <c r="H30" s="70"/>
      <c r="I30" s="70"/>
      <c r="J30" s="70"/>
      <c r="K30" s="70"/>
      <c r="L30" s="70"/>
      <c r="M30" s="70"/>
    </row>
    <row r="31" spans="2:13" ht="4.1500000000000004" customHeight="1" x14ac:dyDescent="0.15">
      <c r="B31" s="8"/>
      <c r="C31" s="8"/>
      <c r="D31" s="8"/>
      <c r="E31" s="8"/>
      <c r="F31" s="8"/>
      <c r="G31" s="8"/>
      <c r="H31" s="8"/>
      <c r="I31" s="8"/>
      <c r="J31" s="8"/>
      <c r="K31" s="8"/>
      <c r="L31" s="8"/>
      <c r="M31" s="8"/>
    </row>
    <row r="32" spans="2:13" ht="19.899999999999999" customHeight="1" x14ac:dyDescent="0.15">
      <c r="B32" s="226" t="s">
        <v>89</v>
      </c>
      <c r="C32" s="226"/>
      <c r="D32" s="226"/>
      <c r="E32" s="226"/>
      <c r="F32" s="226"/>
      <c r="G32" s="226"/>
      <c r="H32" s="228" t="s">
        <v>90</v>
      </c>
      <c r="I32" s="228"/>
      <c r="J32" s="228"/>
      <c r="K32" s="228"/>
      <c r="L32" s="228"/>
      <c r="M32" s="228"/>
    </row>
    <row r="33" spans="2:13" ht="19.899999999999999" customHeight="1" x14ac:dyDescent="0.15">
      <c r="B33" s="227"/>
      <c r="C33" s="227"/>
      <c r="D33" s="227"/>
      <c r="E33" s="227"/>
      <c r="F33" s="227"/>
      <c r="G33" s="227"/>
      <c r="H33" s="229"/>
      <c r="I33" s="229"/>
      <c r="J33" s="229"/>
      <c r="K33" s="229"/>
      <c r="L33" s="229"/>
      <c r="M33" s="229"/>
    </row>
    <row r="34" spans="2:13" ht="19.899999999999999" customHeight="1" x14ac:dyDescent="0.15">
      <c r="B34" s="225"/>
      <c r="C34" s="225"/>
      <c r="D34" s="225"/>
      <c r="E34" s="225"/>
      <c r="F34" s="225"/>
      <c r="G34" s="225"/>
      <c r="H34" s="225"/>
      <c r="I34" s="225"/>
      <c r="J34" s="225"/>
      <c r="K34" s="225"/>
      <c r="L34" s="225"/>
      <c r="M34" s="225"/>
    </row>
    <row r="35" spans="2:13" ht="19.899999999999999" customHeight="1" x14ac:dyDescent="0.15">
      <c r="B35" s="268" t="s">
        <v>51</v>
      </c>
      <c r="C35" s="214"/>
      <c r="D35" s="214"/>
      <c r="E35" s="214"/>
      <c r="F35" s="214"/>
      <c r="G35" s="214" t="s">
        <v>93</v>
      </c>
      <c r="H35" s="214"/>
      <c r="I35" s="214"/>
      <c r="J35" s="218" t="s">
        <v>49</v>
      </c>
      <c r="K35" s="218"/>
      <c r="L35" s="218"/>
      <c r="M35" s="219"/>
    </row>
    <row r="36" spans="2:13" ht="19.899999999999999" customHeight="1" x14ac:dyDescent="0.15">
      <c r="B36" s="269"/>
      <c r="C36" s="215"/>
      <c r="D36" s="215"/>
      <c r="E36" s="215"/>
      <c r="F36" s="215"/>
      <c r="G36" s="215"/>
      <c r="H36" s="215"/>
      <c r="I36" s="215"/>
      <c r="J36" s="215" t="s">
        <v>94</v>
      </c>
      <c r="K36" s="220"/>
      <c r="L36" s="215" t="s">
        <v>83</v>
      </c>
      <c r="M36" s="222"/>
    </row>
    <row r="37" spans="2:13" ht="19.899999999999999" customHeight="1" thickBot="1" x14ac:dyDescent="0.2">
      <c r="B37" s="270"/>
      <c r="C37" s="217"/>
      <c r="D37" s="217"/>
      <c r="E37" s="217"/>
      <c r="F37" s="217"/>
      <c r="G37" s="216"/>
      <c r="H37" s="217"/>
      <c r="I37" s="217"/>
      <c r="J37" s="221"/>
      <c r="K37" s="221"/>
      <c r="L37" s="217"/>
      <c r="M37" s="223"/>
    </row>
    <row r="38" spans="2:13" ht="19.899999999999999" customHeight="1" thickBot="1" x14ac:dyDescent="0.2">
      <c r="B38" s="147" t="s">
        <v>78</v>
      </c>
      <c r="C38" s="120" t="s">
        <v>19</v>
      </c>
      <c r="D38" s="121"/>
      <c r="E38" s="121"/>
      <c r="F38" s="122"/>
      <c r="G38" s="37">
        <v>0</v>
      </c>
      <c r="H38" s="152" t="s">
        <v>65</v>
      </c>
      <c r="I38" s="153"/>
      <c r="J38" s="151">
        <v>0.438</v>
      </c>
      <c r="K38" s="151"/>
      <c r="L38" s="244">
        <f>IF(ISERROR($G$38*$J$38)=TRUE,0,$G$38*$J$38)</f>
        <v>0</v>
      </c>
      <c r="M38" s="244"/>
    </row>
    <row r="39" spans="2:13" ht="19.899999999999999" customHeight="1" thickBot="1" x14ac:dyDescent="0.2">
      <c r="B39" s="148"/>
      <c r="C39" s="120" t="s">
        <v>20</v>
      </c>
      <c r="D39" s="121"/>
      <c r="E39" s="121"/>
      <c r="F39" s="122"/>
      <c r="G39" s="38">
        <v>0</v>
      </c>
      <c r="H39" s="155" t="s">
        <v>64</v>
      </c>
      <c r="I39" s="155"/>
      <c r="J39" s="245">
        <v>0</v>
      </c>
      <c r="K39" s="246"/>
      <c r="L39" s="118">
        <f>IF(ISERROR($G$39*$J$39)=TRUE,0,$G$39*$J$39)</f>
        <v>0</v>
      </c>
      <c r="M39" s="119"/>
    </row>
    <row r="40" spans="2:13" ht="19.899999999999999" customHeight="1" x14ac:dyDescent="0.15">
      <c r="B40" s="148"/>
      <c r="C40" s="197" t="s">
        <v>145</v>
      </c>
      <c r="D40" s="198"/>
      <c r="E40" s="198"/>
      <c r="F40" s="199"/>
      <c r="G40" s="38">
        <v>0</v>
      </c>
      <c r="H40" s="155" t="s">
        <v>67</v>
      </c>
      <c r="I40" s="156"/>
      <c r="J40" s="260">
        <v>2.29</v>
      </c>
      <c r="K40" s="260"/>
      <c r="L40" s="119">
        <f>IF(ISERROR($G$40*$J$40)=TRUE,0,$G$40*$J$40)</f>
        <v>0</v>
      </c>
      <c r="M40" s="119"/>
    </row>
    <row r="41" spans="2:13" ht="19.899999999999999" customHeight="1" x14ac:dyDescent="0.15">
      <c r="B41" s="148"/>
      <c r="C41" s="197" t="s">
        <v>21</v>
      </c>
      <c r="D41" s="198"/>
      <c r="E41" s="198"/>
      <c r="F41" s="199"/>
      <c r="G41" s="38">
        <v>0</v>
      </c>
      <c r="H41" s="155" t="s">
        <v>66</v>
      </c>
      <c r="I41" s="156"/>
      <c r="J41" s="157">
        <v>2.27</v>
      </c>
      <c r="K41" s="157"/>
      <c r="L41" s="119">
        <f>IF(ISERROR($G$41*$J$41)=TRUE,0,$G$41*$J$41)</f>
        <v>0</v>
      </c>
      <c r="M41" s="119"/>
    </row>
    <row r="42" spans="2:13" ht="19.899999999999999" customHeight="1" x14ac:dyDescent="0.15">
      <c r="B42" s="148"/>
      <c r="C42" s="197" t="s">
        <v>22</v>
      </c>
      <c r="D42" s="198"/>
      <c r="E42" s="198"/>
      <c r="F42" s="199"/>
      <c r="G42" s="38">
        <v>0</v>
      </c>
      <c r="H42" s="155" t="s">
        <v>66</v>
      </c>
      <c r="I42" s="156"/>
      <c r="J42" s="157">
        <v>2.5</v>
      </c>
      <c r="K42" s="157"/>
      <c r="L42" s="119">
        <f>IF(ISERROR($G$42*$J$42)=TRUE,0,$G$42*$J$42)</f>
        <v>0</v>
      </c>
      <c r="M42" s="119"/>
    </row>
    <row r="43" spans="2:13" ht="19.899999999999999" customHeight="1" x14ac:dyDescent="0.15">
      <c r="B43" s="148"/>
      <c r="C43" s="45" t="s">
        <v>146</v>
      </c>
      <c r="D43" s="46"/>
      <c r="E43" s="46"/>
      <c r="F43" s="47"/>
      <c r="G43" s="38">
        <v>0</v>
      </c>
      <c r="H43" s="155" t="s">
        <v>69</v>
      </c>
      <c r="I43" s="156"/>
      <c r="J43" s="157">
        <v>2.99</v>
      </c>
      <c r="K43" s="157"/>
      <c r="L43" s="119">
        <f>IF(ISERROR($G$43*$J$43)=TRUE,0,$G$43*$J$43)</f>
        <v>0</v>
      </c>
      <c r="M43" s="119"/>
    </row>
    <row r="44" spans="2:13" ht="19.899999999999999" hidden="1" customHeight="1" x14ac:dyDescent="0.15">
      <c r="B44" s="148"/>
      <c r="C44" s="15" t="s">
        <v>87</v>
      </c>
      <c r="D44" s="16"/>
      <c r="E44" s="16"/>
      <c r="F44" s="17"/>
      <c r="G44" s="38">
        <v>0</v>
      </c>
      <c r="H44" s="155" t="s">
        <v>88</v>
      </c>
      <c r="I44" s="156"/>
      <c r="J44" s="157">
        <v>1.67</v>
      </c>
      <c r="K44" s="157"/>
      <c r="L44" s="119">
        <f>IF(ISERROR($G$44*$J$44)=TRUE,0,$G$44*$J$44)</f>
        <v>0</v>
      </c>
      <c r="M44" s="119"/>
    </row>
    <row r="45" spans="2:13" ht="19.899999999999999" customHeight="1" x14ac:dyDescent="0.15">
      <c r="B45" s="148"/>
      <c r="C45" s="120" t="s">
        <v>11</v>
      </c>
      <c r="D45" s="121"/>
      <c r="E45" s="121"/>
      <c r="F45" s="122"/>
      <c r="G45" s="38">
        <v>0</v>
      </c>
      <c r="H45" s="155" t="s">
        <v>68</v>
      </c>
      <c r="I45" s="156"/>
      <c r="J45" s="157">
        <v>2.79</v>
      </c>
      <c r="K45" s="157"/>
      <c r="L45" s="119">
        <f>IF(ISERROR($G$45*$J$45)=TRUE,0,$G$45*$J$45)</f>
        <v>0</v>
      </c>
      <c r="M45" s="119"/>
    </row>
    <row r="46" spans="2:13" ht="19.899999999999999" customHeight="1" thickBot="1" x14ac:dyDescent="0.2">
      <c r="B46" s="148"/>
      <c r="C46" s="120" t="s">
        <v>18</v>
      </c>
      <c r="D46" s="121"/>
      <c r="E46" s="121"/>
      <c r="F46" s="122"/>
      <c r="G46" s="38">
        <v>0</v>
      </c>
      <c r="H46" s="155" t="s">
        <v>60</v>
      </c>
      <c r="I46" s="156"/>
      <c r="J46" s="161">
        <v>2.27</v>
      </c>
      <c r="K46" s="161"/>
      <c r="L46" s="119">
        <f>IF(ISERROR($G$46*$J$46)=TRUE,0,$G$46*$J$46)</f>
        <v>0</v>
      </c>
      <c r="M46" s="119"/>
    </row>
    <row r="47" spans="2:13" ht="19.899999999999999" customHeight="1" x14ac:dyDescent="0.15">
      <c r="B47" s="148"/>
      <c r="C47" s="120" t="s">
        <v>24</v>
      </c>
      <c r="D47" s="121"/>
      <c r="E47" s="121"/>
      <c r="F47" s="122"/>
      <c r="G47" s="38">
        <v>0</v>
      </c>
      <c r="H47" s="155" t="s">
        <v>71</v>
      </c>
      <c r="I47" s="155"/>
      <c r="J47" s="209">
        <v>0.89</v>
      </c>
      <c r="K47" s="210"/>
      <c r="L47" s="118">
        <f>IF(ISERROR($G$47*$J$47)=TRUE,0,$G$47*$J$47)</f>
        <v>0</v>
      </c>
      <c r="M47" s="119"/>
    </row>
    <row r="48" spans="2:13" ht="19.899999999999999" customHeight="1" x14ac:dyDescent="0.15">
      <c r="B48" s="148"/>
      <c r="C48" s="120" t="s">
        <v>25</v>
      </c>
      <c r="D48" s="121"/>
      <c r="E48" s="121"/>
      <c r="F48" s="122"/>
      <c r="G48" s="38">
        <v>0</v>
      </c>
      <c r="H48" s="155" t="s">
        <v>70</v>
      </c>
      <c r="I48" s="155"/>
      <c r="J48" s="116">
        <v>1</v>
      </c>
      <c r="K48" s="117"/>
      <c r="L48" s="118">
        <f>IF(ISERROR($G$48*$J$48)=TRUE,0,$G$48*$J$48)</f>
        <v>0</v>
      </c>
      <c r="M48" s="119"/>
    </row>
    <row r="49" spans="2:29" ht="19.899999999999999" customHeight="1" thickBot="1" x14ac:dyDescent="0.2">
      <c r="B49" s="148"/>
      <c r="C49" s="123" t="s">
        <v>26</v>
      </c>
      <c r="D49" s="124"/>
      <c r="E49" s="124"/>
      <c r="F49" s="125"/>
      <c r="G49" s="39">
        <v>0</v>
      </c>
      <c r="H49" s="211" t="s">
        <v>70</v>
      </c>
      <c r="I49" s="211"/>
      <c r="J49" s="212">
        <v>1.1000000000000001</v>
      </c>
      <c r="K49" s="213"/>
      <c r="L49" s="118">
        <f>IF(ISERROR($G$49*$J$49)=TRUE,0,$G$49*$J$49)</f>
        <v>0</v>
      </c>
      <c r="M49" s="119"/>
    </row>
    <row r="50" spans="2:29" ht="19.899999999999999" customHeight="1" thickBot="1" x14ac:dyDescent="0.2">
      <c r="B50" s="149"/>
      <c r="C50" s="126" t="s">
        <v>27</v>
      </c>
      <c r="D50" s="127"/>
      <c r="E50" s="127"/>
      <c r="F50" s="128"/>
      <c r="G50" s="40">
        <v>0</v>
      </c>
      <c r="H50" s="207" t="s">
        <v>61</v>
      </c>
      <c r="I50" s="208"/>
      <c r="J50" s="159">
        <v>0</v>
      </c>
      <c r="K50" s="160"/>
      <c r="L50" s="118">
        <f>IF(ISERROR($G$50*$J$50)=TRUE,0,$G$50*$J$50)</f>
        <v>0</v>
      </c>
      <c r="M50" s="119"/>
    </row>
    <row r="51" spans="2:29" ht="19.899999999999999" customHeight="1" thickBot="1" x14ac:dyDescent="0.2">
      <c r="B51" s="150"/>
      <c r="C51" s="146" t="s">
        <v>16</v>
      </c>
      <c r="D51" s="146"/>
      <c r="E51" s="146"/>
      <c r="F51" s="146"/>
      <c r="G51" s="12"/>
      <c r="H51" s="28"/>
      <c r="I51" s="28"/>
      <c r="J51" s="13"/>
      <c r="K51" s="13"/>
      <c r="L51" s="158">
        <f>SUM($L$38:$M$50)</f>
        <v>0</v>
      </c>
      <c r="M51" s="118"/>
    </row>
    <row r="52" spans="2:29" ht="19.899999999999999" customHeight="1" thickBot="1" x14ac:dyDescent="0.2">
      <c r="B52" s="203" t="s">
        <v>79</v>
      </c>
      <c r="C52" s="200" t="s">
        <v>23</v>
      </c>
      <c r="D52" s="201"/>
      <c r="E52" s="201"/>
      <c r="F52" s="202"/>
      <c r="G52" s="40">
        <v>0</v>
      </c>
      <c r="H52" s="152" t="s">
        <v>66</v>
      </c>
      <c r="I52" s="153"/>
      <c r="J52" s="154">
        <v>2.62</v>
      </c>
      <c r="K52" s="154"/>
      <c r="L52" s="119">
        <f>IF(ISERROR($G$52*$J$52)=TRUE,0,$G$52*$J$52)</f>
        <v>0</v>
      </c>
      <c r="M52" s="119"/>
    </row>
    <row r="53" spans="2:29" ht="19.899999999999999" customHeight="1" thickBot="1" x14ac:dyDescent="0.2">
      <c r="B53" s="149"/>
      <c r="C53" s="200" t="s">
        <v>80</v>
      </c>
      <c r="D53" s="201"/>
      <c r="E53" s="201"/>
      <c r="F53" s="202"/>
      <c r="G53" s="40">
        <v>0</v>
      </c>
      <c r="H53" s="205" t="s">
        <v>81</v>
      </c>
      <c r="I53" s="206"/>
      <c r="J53" s="159">
        <v>0</v>
      </c>
      <c r="K53" s="160"/>
      <c r="L53" s="119">
        <f>IF(ISERROR($G$53*$J$53)=TRUE,0,$G$53*$J$53)</f>
        <v>0</v>
      </c>
      <c r="M53" s="119"/>
    </row>
    <row r="54" spans="2:29" ht="19.899999999999999" customHeight="1" thickBot="1" x14ac:dyDescent="0.2">
      <c r="B54" s="149"/>
      <c r="C54" s="126" t="s">
        <v>27</v>
      </c>
      <c r="D54" s="127"/>
      <c r="E54" s="127"/>
      <c r="F54" s="128"/>
      <c r="G54" s="40">
        <v>0</v>
      </c>
      <c r="H54" s="207" t="s">
        <v>115</v>
      </c>
      <c r="I54" s="208"/>
      <c r="J54" s="159">
        <v>0</v>
      </c>
      <c r="K54" s="160"/>
      <c r="L54" s="118">
        <f>IF(ISERROR($G$54*$J$54)=TRUE,0,$G$54*$J$54)</f>
        <v>0</v>
      </c>
      <c r="M54" s="119"/>
    </row>
    <row r="55" spans="2:29" ht="19.899999999999999" customHeight="1" x14ac:dyDescent="0.15">
      <c r="B55" s="204"/>
      <c r="C55" s="146" t="s">
        <v>16</v>
      </c>
      <c r="D55" s="146"/>
      <c r="E55" s="146"/>
      <c r="F55" s="146"/>
      <c r="G55" s="14"/>
      <c r="H55" s="28"/>
      <c r="I55" s="28"/>
      <c r="J55" s="13"/>
      <c r="K55" s="13"/>
      <c r="L55" s="158">
        <f>SUM($L$52:$M$54)</f>
        <v>0</v>
      </c>
      <c r="M55" s="118"/>
    </row>
    <row r="56" spans="2:29" ht="19.899999999999999" customHeight="1" x14ac:dyDescent="0.15">
      <c r="B56" s="166" t="s">
        <v>33</v>
      </c>
      <c r="C56" s="166"/>
      <c r="D56" s="166"/>
      <c r="E56" s="166"/>
      <c r="F56" s="166"/>
      <c r="G56" s="166"/>
      <c r="H56" s="167"/>
      <c r="I56" s="167"/>
      <c r="J56" s="166"/>
      <c r="K56" s="166"/>
      <c r="L56" s="119">
        <f>SUM($L$55,$L$51)</f>
        <v>0</v>
      </c>
      <c r="M56" s="119"/>
    </row>
    <row r="57" spans="2:29" ht="3" customHeight="1" thickBot="1" x14ac:dyDescent="0.2">
      <c r="B57" s="48"/>
      <c r="C57" s="48"/>
      <c r="D57" s="48"/>
      <c r="E57" s="48"/>
      <c r="F57" s="48"/>
      <c r="G57" s="48"/>
      <c r="H57" s="48"/>
      <c r="I57" s="48"/>
      <c r="J57" s="48"/>
      <c r="K57" s="48"/>
      <c r="L57" s="48"/>
      <c r="M57" s="48"/>
    </row>
    <row r="58" spans="2:29" ht="21" customHeight="1" x14ac:dyDescent="0.15">
      <c r="B58" s="180" t="s">
        <v>156</v>
      </c>
      <c r="C58" s="181"/>
      <c r="D58" s="184"/>
      <c r="E58" s="185"/>
      <c r="F58" s="185"/>
      <c r="G58" s="185"/>
      <c r="H58" s="185"/>
      <c r="I58" s="186"/>
      <c r="J58" s="48"/>
      <c r="K58" s="174" t="s">
        <v>158</v>
      </c>
      <c r="L58" s="175"/>
      <c r="M58" s="176"/>
    </row>
    <row r="59" spans="2:29" ht="21" customHeight="1" thickBot="1" x14ac:dyDescent="0.2">
      <c r="B59" s="182"/>
      <c r="C59" s="183"/>
      <c r="D59" s="187"/>
      <c r="E59" s="188"/>
      <c r="F59" s="188"/>
      <c r="G59" s="188"/>
      <c r="H59" s="188"/>
      <c r="I59" s="189"/>
      <c r="J59" s="48"/>
      <c r="K59" s="177"/>
      <c r="L59" s="178"/>
      <c r="M59" s="179"/>
    </row>
    <row r="60" spans="2:29" ht="6" customHeight="1" thickBot="1" x14ac:dyDescent="0.2">
      <c r="B60" s="44"/>
      <c r="C60" s="44"/>
      <c r="D60" s="44"/>
      <c r="E60" s="44"/>
      <c r="F60" s="44"/>
      <c r="G60" s="44"/>
      <c r="H60" s="44"/>
      <c r="I60" s="44"/>
      <c r="J60" s="44"/>
      <c r="K60" s="44"/>
      <c r="L60" s="44"/>
      <c r="M60" s="44"/>
    </row>
    <row r="61" spans="2:29" ht="19.899999999999999" customHeight="1" x14ac:dyDescent="0.15">
      <c r="B61" s="233" t="s">
        <v>43</v>
      </c>
      <c r="C61" s="234"/>
      <c r="D61" s="235" t="s">
        <v>35</v>
      </c>
      <c r="E61" s="236"/>
      <c r="F61" s="233" t="s">
        <v>44</v>
      </c>
      <c r="G61" s="234"/>
      <c r="H61" s="239" t="s">
        <v>55</v>
      </c>
      <c r="I61" s="240"/>
      <c r="J61" s="232"/>
      <c r="K61" s="168" t="s">
        <v>85</v>
      </c>
      <c r="L61" s="169"/>
      <c r="M61" s="170"/>
      <c r="Z61" s="7"/>
      <c r="AA61" s="4"/>
      <c r="AB61" s="6"/>
      <c r="AC61" s="6"/>
    </row>
    <row r="62" spans="2:29" ht="19.899999999999999" customHeight="1" thickBot="1" x14ac:dyDescent="0.2">
      <c r="B62" s="233"/>
      <c r="C62" s="234"/>
      <c r="D62" s="237"/>
      <c r="E62" s="238"/>
      <c r="F62" s="233"/>
      <c r="G62" s="234"/>
      <c r="H62" s="241"/>
      <c r="I62" s="242"/>
      <c r="J62" s="232"/>
      <c r="K62" s="171"/>
      <c r="L62" s="172"/>
      <c r="M62" s="173"/>
      <c r="Z62" s="7"/>
      <c r="AA62" s="4"/>
      <c r="AB62" s="6"/>
      <c r="AC62" s="6"/>
    </row>
    <row r="63" spans="2:29" ht="7.15" customHeight="1" thickBot="1" x14ac:dyDescent="0.2">
      <c r="B63" s="64"/>
      <c r="C63" s="64"/>
      <c r="D63" s="64"/>
      <c r="E63" s="64"/>
      <c r="F63" s="64"/>
      <c r="G63" s="64"/>
      <c r="H63" s="64"/>
      <c r="I63" s="64"/>
      <c r="J63" s="64"/>
      <c r="K63" s="64"/>
      <c r="L63" s="64"/>
      <c r="M63" s="64"/>
      <c r="R63" s="2"/>
      <c r="Z63" s="7"/>
      <c r="AA63" s="4"/>
      <c r="AB63" s="6"/>
      <c r="AC63" s="6"/>
    </row>
    <row r="64" spans="2:29" ht="19.899999999999999" customHeight="1" x14ac:dyDescent="0.15">
      <c r="B64" s="102" t="s">
        <v>45</v>
      </c>
      <c r="C64" s="139"/>
      <c r="D64" s="162" t="s">
        <v>35</v>
      </c>
      <c r="E64" s="163"/>
      <c r="F64" s="134" t="s">
        <v>54</v>
      </c>
      <c r="G64" s="103"/>
      <c r="H64" s="135">
        <v>0</v>
      </c>
      <c r="I64" s="195" t="str">
        <f>IF($D$61="フォークリフト",VLOOKUP($D$64,$W$86:$AA$90,5,0),VLOOKUP($D$64,$W$86:$AA$90,3,0))</f>
        <v>-</v>
      </c>
      <c r="J64" s="133" t="s">
        <v>63</v>
      </c>
      <c r="K64" s="103"/>
      <c r="L64" s="135">
        <v>0</v>
      </c>
      <c r="M64" s="137" t="str">
        <f>VLOOKUP($D$61,$Q$86:$U$95,5,0)</f>
        <v>-</v>
      </c>
      <c r="AA64" s="4"/>
      <c r="AB64" s="6"/>
      <c r="AC64" s="6"/>
    </row>
    <row r="65" spans="2:29" ht="19.899999999999999" customHeight="1" thickBot="1" x14ac:dyDescent="0.2">
      <c r="B65" s="102"/>
      <c r="C65" s="139"/>
      <c r="D65" s="164"/>
      <c r="E65" s="165"/>
      <c r="F65" s="134"/>
      <c r="G65" s="103"/>
      <c r="H65" s="136"/>
      <c r="I65" s="196"/>
      <c r="J65" s="134"/>
      <c r="K65" s="103"/>
      <c r="L65" s="136"/>
      <c r="M65" s="138"/>
      <c r="AA65" s="4"/>
      <c r="AB65" s="6"/>
      <c r="AC65" s="6"/>
    </row>
    <row r="66" spans="2:29" ht="19.899999999999999" customHeight="1" x14ac:dyDescent="0.15">
      <c r="B66" s="129"/>
      <c r="C66" s="129"/>
      <c r="D66" s="129"/>
      <c r="E66" s="129"/>
      <c r="F66" s="129"/>
      <c r="G66" s="129"/>
      <c r="H66" s="129"/>
      <c r="I66" s="129"/>
      <c r="J66" s="129"/>
      <c r="K66" s="129"/>
      <c r="L66" s="129"/>
      <c r="M66" s="129"/>
      <c r="Z66" s="7"/>
      <c r="AA66" s="4"/>
      <c r="AB66" s="6"/>
      <c r="AC66" s="6"/>
    </row>
    <row r="67" spans="2:29" ht="19.899999999999999" customHeight="1" x14ac:dyDescent="0.15">
      <c r="B67" s="140" t="s">
        <v>62</v>
      </c>
      <c r="C67" s="141"/>
      <c r="D67" s="141"/>
      <c r="E67" s="141"/>
      <c r="F67" s="140" t="s">
        <v>91</v>
      </c>
      <c r="G67" s="141"/>
      <c r="H67" s="141"/>
      <c r="I67" s="141"/>
      <c r="J67" s="140" t="s">
        <v>92</v>
      </c>
      <c r="K67" s="141"/>
      <c r="L67" s="141"/>
      <c r="M67" s="190"/>
      <c r="Z67" s="7"/>
      <c r="AA67" s="4"/>
      <c r="AB67" s="6"/>
      <c r="AC67" s="6"/>
    </row>
    <row r="68" spans="2:29" ht="19.899999999999999" customHeight="1" x14ac:dyDescent="0.15">
      <c r="B68" s="142"/>
      <c r="C68" s="143"/>
      <c r="D68" s="143"/>
      <c r="E68" s="143"/>
      <c r="F68" s="142"/>
      <c r="G68" s="143"/>
      <c r="H68" s="143"/>
      <c r="I68" s="143"/>
      <c r="J68" s="142"/>
      <c r="K68" s="143"/>
      <c r="L68" s="143"/>
      <c r="M68" s="191"/>
      <c r="Z68" s="7"/>
      <c r="AA68" s="4"/>
      <c r="AB68" s="6"/>
      <c r="AC68" s="6"/>
    </row>
    <row r="69" spans="2:29" ht="19.899999999999999" customHeight="1" x14ac:dyDescent="0.15">
      <c r="B69" s="144"/>
      <c r="C69" s="145"/>
      <c r="D69" s="145"/>
      <c r="E69" s="145"/>
      <c r="F69" s="144"/>
      <c r="G69" s="145"/>
      <c r="H69" s="145"/>
      <c r="I69" s="145"/>
      <c r="J69" s="144"/>
      <c r="K69" s="145"/>
      <c r="L69" s="145"/>
      <c r="M69" s="192"/>
      <c r="Z69" s="7"/>
      <c r="AA69" s="4"/>
      <c r="AB69" s="6"/>
      <c r="AC69" s="6"/>
    </row>
    <row r="70" spans="2:29" ht="19.899999999999999" customHeight="1" x14ac:dyDescent="0.15">
      <c r="B70" s="230" t="s">
        <v>38</v>
      </c>
      <c r="C70" s="231"/>
      <c r="D70" s="231"/>
      <c r="E70" s="231"/>
      <c r="F70" s="243" t="s">
        <v>37</v>
      </c>
      <c r="G70" s="193"/>
      <c r="H70" s="193"/>
      <c r="I70" s="194"/>
      <c r="J70" s="193" t="s">
        <v>37</v>
      </c>
      <c r="K70" s="193"/>
      <c r="L70" s="193"/>
      <c r="M70" s="194"/>
      <c r="Z70" s="7"/>
      <c r="AA70" s="4"/>
      <c r="AB70" s="6"/>
      <c r="AC70" s="6"/>
    </row>
    <row r="71" spans="2:29" ht="19.899999999999999" customHeight="1" x14ac:dyDescent="0.15">
      <c r="B71" s="54" t="str">
        <f>VLOOKUP($D$61,$Q$86:$T$95,R$85,0)</f>
        <v>-</v>
      </c>
      <c r="C71" s="55"/>
      <c r="D71" s="55"/>
      <c r="E71" s="55"/>
      <c r="F71" s="56" t="str">
        <f>VLOOKUP($D$61,$Q$86:$T$95,S$85,0)</f>
        <v>-</v>
      </c>
      <c r="G71" s="57"/>
      <c r="H71" s="57"/>
      <c r="I71" s="58"/>
      <c r="J71" s="56" t="str">
        <f>VLOOKUP($D$61,$Q$86:$V$95,6,0)</f>
        <v>-</v>
      </c>
      <c r="K71" s="57"/>
      <c r="L71" s="57"/>
      <c r="M71" s="58"/>
      <c r="Z71" s="7"/>
      <c r="AA71" s="4"/>
      <c r="AB71" s="6"/>
      <c r="AC71" s="6"/>
    </row>
    <row r="72" spans="2:29" ht="7.15" customHeight="1" x14ac:dyDescent="0.15">
      <c r="B72" s="69"/>
      <c r="C72" s="69"/>
      <c r="D72" s="69"/>
      <c r="E72" s="69"/>
      <c r="F72" s="69"/>
      <c r="G72" s="69"/>
      <c r="H72" s="69"/>
      <c r="I72" s="69"/>
      <c r="J72" s="69"/>
      <c r="K72" s="69"/>
      <c r="L72" s="69"/>
      <c r="M72" s="69"/>
      <c r="Z72" s="7"/>
      <c r="AA72" s="4"/>
      <c r="AB72" s="6"/>
      <c r="AC72" s="6"/>
    </row>
    <row r="73" spans="2:29" ht="19.899999999999999" customHeight="1" x14ac:dyDescent="0.15">
      <c r="B73" s="59" t="s">
        <v>84</v>
      </c>
      <c r="C73" s="59"/>
      <c r="D73" s="59"/>
      <c r="E73" s="59"/>
      <c r="F73" s="59"/>
      <c r="G73" s="59"/>
      <c r="H73" s="59"/>
      <c r="I73" s="59"/>
      <c r="J73" s="59"/>
      <c r="K73" s="59"/>
      <c r="L73" s="59"/>
      <c r="M73" s="59"/>
      <c r="Z73" s="7"/>
      <c r="AA73" s="5"/>
      <c r="AB73" s="6"/>
    </row>
    <row r="74" spans="2:29" ht="19.899999999999999" customHeight="1" x14ac:dyDescent="0.15">
      <c r="B74" s="65" t="s">
        <v>41</v>
      </c>
      <c r="C74" s="65"/>
      <c r="D74" s="65"/>
      <c r="E74" s="65"/>
      <c r="F74" s="41">
        <f>IF(ISERROR(VALUE(VLOOKUP($D$64,$W$87:$X$90,2,0))*$L$64/$H$64)=TRUE,0,VALUE(VLOOKUP($D$64,$W$87:$X$90,2,0))*$L$64/$H$64)</f>
        <v>0</v>
      </c>
      <c r="G74" s="66" t="s">
        <v>77</v>
      </c>
      <c r="H74" s="67"/>
      <c r="I74" s="18"/>
      <c r="J74" s="19"/>
      <c r="K74" s="19"/>
      <c r="L74" s="19"/>
      <c r="M74" s="19"/>
      <c r="Z74" s="7"/>
      <c r="AA74" s="5"/>
      <c r="AB74" s="6"/>
    </row>
    <row r="75" spans="2:29" ht="19.899999999999999" customHeight="1" x14ac:dyDescent="0.15">
      <c r="B75" s="68" t="s">
        <v>95</v>
      </c>
      <c r="C75" s="68"/>
      <c r="D75" s="68"/>
      <c r="E75" s="68"/>
      <c r="F75" s="41" t="str">
        <f>IF(SUM($G$38:$G$50)=0,"0.00",$L$56)</f>
        <v>0.00</v>
      </c>
      <c r="G75" s="279" t="s">
        <v>76</v>
      </c>
      <c r="H75" s="279"/>
      <c r="I75" s="18"/>
      <c r="J75" s="19"/>
      <c r="K75" s="19"/>
      <c r="L75" s="19"/>
      <c r="M75" s="19"/>
      <c r="Z75" s="7"/>
      <c r="AA75" s="5"/>
      <c r="AB75" s="7"/>
    </row>
    <row r="76" spans="2:29" ht="19.899999999999999" customHeight="1" x14ac:dyDescent="0.15">
      <c r="B76" s="280" t="s">
        <v>17</v>
      </c>
      <c r="C76" s="280"/>
      <c r="D76" s="280"/>
      <c r="E76" s="280"/>
      <c r="F76" s="41">
        <f>IF(ISERROR($F$74-$F$75)=TRUE,0,$F$74-$F$75)</f>
        <v>0</v>
      </c>
      <c r="G76" s="279" t="s">
        <v>76</v>
      </c>
      <c r="H76" s="279"/>
      <c r="I76" s="18"/>
      <c r="J76" s="19"/>
      <c r="K76" s="19"/>
      <c r="L76" s="19"/>
      <c r="M76" s="19"/>
      <c r="Q76" t="s">
        <v>131</v>
      </c>
      <c r="R76" t="s">
        <v>132</v>
      </c>
      <c r="S76" t="s">
        <v>133</v>
      </c>
      <c r="T76" t="s">
        <v>134</v>
      </c>
    </row>
    <row r="77" spans="2:29" ht="10.15" customHeight="1" x14ac:dyDescent="0.15">
      <c r="B77" s="64"/>
      <c r="C77" s="64"/>
      <c r="D77" s="64"/>
      <c r="E77" s="64"/>
      <c r="F77" s="64"/>
      <c r="G77" s="64"/>
      <c r="H77" s="64"/>
      <c r="I77" s="64"/>
      <c r="J77" s="64"/>
      <c r="K77" s="64"/>
      <c r="L77" s="64"/>
      <c r="M77" s="64"/>
      <c r="Q77" t="s">
        <v>135</v>
      </c>
      <c r="R77">
        <v>10924822</v>
      </c>
      <c r="S77">
        <v>165242542</v>
      </c>
      <c r="T77" s="42">
        <f>S77/R77</f>
        <v>15.125421906187579</v>
      </c>
    </row>
    <row r="78" spans="2:29" x14ac:dyDescent="0.15">
      <c r="B78" s="70" t="s">
        <v>4</v>
      </c>
      <c r="C78" s="70"/>
      <c r="D78" s="70"/>
      <c r="E78" s="70"/>
      <c r="F78" s="70"/>
      <c r="G78" s="70"/>
      <c r="H78" s="70"/>
      <c r="I78" s="70"/>
      <c r="J78" s="70"/>
      <c r="K78" s="70"/>
      <c r="L78" s="70"/>
      <c r="M78" s="70"/>
      <c r="Q78" t="s">
        <v>128</v>
      </c>
      <c r="R78">
        <v>10441007</v>
      </c>
      <c r="S78">
        <v>100864495</v>
      </c>
      <c r="T78" s="42">
        <f t="shared" ref="T78:T83" si="0">S78/R78</f>
        <v>9.6604182910709664</v>
      </c>
    </row>
    <row r="79" spans="2:29" ht="4.1500000000000004" customHeight="1" x14ac:dyDescent="0.15">
      <c r="B79" s="64"/>
      <c r="C79" s="64"/>
      <c r="D79" s="64"/>
      <c r="E79" s="64"/>
      <c r="F79" s="64"/>
      <c r="G79" s="64"/>
      <c r="H79" s="64"/>
      <c r="I79" s="64"/>
      <c r="J79" s="64"/>
      <c r="K79" s="64"/>
      <c r="L79" s="64"/>
      <c r="M79" s="64"/>
      <c r="Q79" t="s">
        <v>136</v>
      </c>
      <c r="R79">
        <v>8261081</v>
      </c>
      <c r="S79">
        <v>101620807</v>
      </c>
      <c r="T79" s="42">
        <f t="shared" si="0"/>
        <v>12.301151265796813</v>
      </c>
    </row>
    <row r="80" spans="2:29" ht="33.75" customHeight="1" x14ac:dyDescent="0.15">
      <c r="B80" s="275" t="s">
        <v>108</v>
      </c>
      <c r="C80" s="276"/>
      <c r="D80" s="73">
        <f>IF(ISERROR(($E$20-$G$53)*$F$76)=TRUE,0,($E$20-$G$53)*$F$76)</f>
        <v>0</v>
      </c>
      <c r="E80" s="74"/>
      <c r="F80" s="27" t="s">
        <v>97</v>
      </c>
      <c r="G80" s="60" t="s">
        <v>86</v>
      </c>
      <c r="H80" s="61"/>
      <c r="I80" s="275" t="s">
        <v>108</v>
      </c>
      <c r="J80" s="276"/>
      <c r="K80" s="62">
        <f>IF(ISERROR($D$80/1000)=TRUE,0,$D$80/1000)</f>
        <v>0</v>
      </c>
      <c r="L80" s="63"/>
      <c r="M80" s="26" t="s">
        <v>98</v>
      </c>
      <c r="Q80" t="s">
        <v>7</v>
      </c>
      <c r="R80">
        <v>1059407</v>
      </c>
      <c r="S80">
        <v>3300671</v>
      </c>
      <c r="T80" s="42">
        <f t="shared" si="0"/>
        <v>3.1155835292762837</v>
      </c>
    </row>
    <row r="81" spans="2:27" ht="33.75" customHeight="1" x14ac:dyDescent="0.15">
      <c r="B81" s="277" t="s">
        <v>109</v>
      </c>
      <c r="C81" s="278"/>
      <c r="D81" s="73">
        <f>IF(ISERROR(($E$21-$G$53)*$F$76)=TRUE,0,($E$21-$G$53)*$F$76)</f>
        <v>0</v>
      </c>
      <c r="E81" s="74"/>
      <c r="F81" s="27" t="s">
        <v>97</v>
      </c>
      <c r="G81" s="60" t="s">
        <v>86</v>
      </c>
      <c r="H81" s="61"/>
      <c r="I81" s="277" t="s">
        <v>109</v>
      </c>
      <c r="J81" s="278"/>
      <c r="K81" s="62">
        <f>IF(ISERROR($D$81/1000)=TRUE,0,$D$81/1000)</f>
        <v>0</v>
      </c>
      <c r="L81" s="63"/>
      <c r="M81" s="26" t="s">
        <v>98</v>
      </c>
      <c r="Q81" t="s">
        <v>137</v>
      </c>
      <c r="R81">
        <v>514952</v>
      </c>
      <c r="S81">
        <v>5944822</v>
      </c>
      <c r="T81" s="42">
        <f t="shared" si="0"/>
        <v>11.54441967406671</v>
      </c>
    </row>
    <row r="82" spans="2:27" ht="33.75" customHeight="1" x14ac:dyDescent="0.15">
      <c r="B82" s="71" t="s">
        <v>110</v>
      </c>
      <c r="C82" s="72"/>
      <c r="D82" s="73">
        <f>IF(ISERROR(($E$22-$G$53)*$F$76)=TRUE,0,($E$22-$G$53)*$F$76)</f>
        <v>0</v>
      </c>
      <c r="E82" s="74"/>
      <c r="F82" s="27" t="s">
        <v>97</v>
      </c>
      <c r="G82" s="60" t="s">
        <v>86</v>
      </c>
      <c r="H82" s="61"/>
      <c r="I82" s="71" t="s">
        <v>110</v>
      </c>
      <c r="J82" s="72"/>
      <c r="K82" s="62">
        <f>IF(ISERROR($D$82/1000)=TRUE,0,$D$82/1000)</f>
        <v>0</v>
      </c>
      <c r="L82" s="63"/>
      <c r="M82" s="26" t="s">
        <v>98</v>
      </c>
      <c r="Q82" t="s">
        <v>138</v>
      </c>
      <c r="R82">
        <v>136257</v>
      </c>
      <c r="S82">
        <v>1107169</v>
      </c>
      <c r="T82" s="42">
        <f t="shared" si="0"/>
        <v>8.125593547487469</v>
      </c>
    </row>
    <row r="83" spans="2:27" ht="6" customHeight="1" x14ac:dyDescent="0.15">
      <c r="B83" s="21"/>
      <c r="C83" s="24"/>
      <c r="D83" s="24"/>
      <c r="E83" s="24"/>
      <c r="F83" s="24"/>
      <c r="G83" s="24"/>
      <c r="H83" s="24"/>
      <c r="I83" s="24"/>
      <c r="J83" s="24"/>
      <c r="K83" s="24"/>
      <c r="L83" s="24"/>
      <c r="M83" s="25"/>
      <c r="Q83" t="s">
        <v>139</v>
      </c>
      <c r="R83">
        <v>11318075</v>
      </c>
      <c r="S83">
        <v>42912202</v>
      </c>
      <c r="T83" s="42">
        <f t="shared" si="0"/>
        <v>3.7914753171365274</v>
      </c>
    </row>
    <row r="84" spans="2:27" ht="33.75" customHeight="1" x14ac:dyDescent="0.15">
      <c r="B84" s="75" t="s">
        <v>111</v>
      </c>
      <c r="C84" s="76"/>
      <c r="D84" s="74">
        <f>IF(ISERROR($D$82*$D$26)=TRUE,0,$D$82*$D$26)</f>
        <v>0</v>
      </c>
      <c r="E84" s="74"/>
      <c r="F84" s="27" t="s">
        <v>113</v>
      </c>
      <c r="G84" s="60" t="s">
        <v>112</v>
      </c>
      <c r="H84" s="61"/>
      <c r="I84" s="75" t="s">
        <v>111</v>
      </c>
      <c r="J84" s="76"/>
      <c r="K84" s="63">
        <f>IF(ISERROR($D$84/1000)=TRUE,0,$D$84/1000)</f>
        <v>0</v>
      </c>
      <c r="L84" s="63"/>
      <c r="M84" s="26" t="s">
        <v>114</v>
      </c>
    </row>
    <row r="85" spans="2:27" ht="10.15" customHeight="1" x14ac:dyDescent="0.15">
      <c r="B85" s="19"/>
      <c r="C85" s="19"/>
      <c r="D85" s="19"/>
      <c r="E85" s="19"/>
      <c r="F85" s="19"/>
      <c r="G85" s="19"/>
      <c r="H85" s="19"/>
      <c r="I85" s="19"/>
      <c r="J85" s="19"/>
      <c r="K85" s="19"/>
      <c r="L85" s="19"/>
      <c r="M85" s="19"/>
      <c r="R85">
        <v>2</v>
      </c>
      <c r="S85">
        <v>3</v>
      </c>
      <c r="T85">
        <v>4</v>
      </c>
    </row>
    <row r="86" spans="2:27" ht="13.15" customHeight="1" x14ac:dyDescent="0.15">
      <c r="B86" s="70" t="s">
        <v>96</v>
      </c>
      <c r="C86" s="70"/>
      <c r="D86" s="70"/>
      <c r="E86" s="70"/>
      <c r="F86" s="70"/>
      <c r="G86" s="70"/>
      <c r="H86" s="70"/>
      <c r="I86" s="70"/>
      <c r="J86" s="70"/>
      <c r="K86" s="70"/>
      <c r="L86" s="70"/>
      <c r="M86" s="70"/>
      <c r="Q86" t="s">
        <v>35</v>
      </c>
      <c r="R86" t="s">
        <v>39</v>
      </c>
      <c r="S86" t="s">
        <v>39</v>
      </c>
      <c r="T86" t="s">
        <v>39</v>
      </c>
      <c r="U86" t="s">
        <v>48</v>
      </c>
      <c r="V86" t="s">
        <v>48</v>
      </c>
      <c r="W86" t="s">
        <v>35</v>
      </c>
      <c r="X86" t="s">
        <v>39</v>
      </c>
      <c r="Y86" t="s">
        <v>48</v>
      </c>
      <c r="Z86" t="s">
        <v>35</v>
      </c>
      <c r="AA86" t="s">
        <v>36</v>
      </c>
    </row>
    <row r="87" spans="2:27" ht="4.1500000000000004" customHeight="1" x14ac:dyDescent="0.15">
      <c r="B87" s="19"/>
      <c r="C87" s="19"/>
      <c r="D87" s="19"/>
      <c r="E87" s="19"/>
      <c r="F87" s="19"/>
      <c r="G87" s="19"/>
      <c r="H87" s="19"/>
      <c r="I87" s="19"/>
      <c r="J87" s="19"/>
      <c r="K87" s="19"/>
      <c r="L87" s="19"/>
      <c r="M87" s="19"/>
      <c r="Q87" t="s">
        <v>5</v>
      </c>
      <c r="R87" t="s">
        <v>145</v>
      </c>
      <c r="S87" s="43">
        <f>T77</f>
        <v>15.125421906187579</v>
      </c>
      <c r="T87" t="s">
        <v>40</v>
      </c>
      <c r="U87" t="s">
        <v>74</v>
      </c>
      <c r="V87">
        <v>14.79</v>
      </c>
      <c r="W87" t="s">
        <v>145</v>
      </c>
      <c r="X87">
        <v>2.29</v>
      </c>
      <c r="Y87" t="s">
        <v>40</v>
      </c>
      <c r="Z87" t="s">
        <v>145</v>
      </c>
      <c r="AA87" t="s">
        <v>57</v>
      </c>
    </row>
    <row r="88" spans="2:27" ht="19.899999999999999" customHeight="1" x14ac:dyDescent="0.15">
      <c r="B88" s="281" t="s">
        <v>43</v>
      </c>
      <c r="C88" s="282"/>
      <c r="D88" s="285" t="str">
        <f>$D$61</f>
        <v>選択してください</v>
      </c>
      <c r="E88" s="286"/>
      <c r="F88" s="281" t="s">
        <v>44</v>
      </c>
      <c r="G88" s="282"/>
      <c r="H88" s="285" t="str">
        <f>$H$61</f>
        <v>記入してください
（その他の場合）</v>
      </c>
      <c r="I88" s="289"/>
      <c r="J88" s="289"/>
      <c r="K88" s="289"/>
      <c r="L88" s="289"/>
      <c r="M88" s="286"/>
      <c r="Q88" t="s">
        <v>129</v>
      </c>
      <c r="R88" t="s">
        <v>145</v>
      </c>
      <c r="S88" s="43">
        <f t="shared" ref="S88:S93" si="1">T78</f>
        <v>9.6604182910709664</v>
      </c>
      <c r="T88" t="s">
        <v>40</v>
      </c>
      <c r="U88" t="s">
        <v>73</v>
      </c>
      <c r="V88">
        <v>14.79</v>
      </c>
      <c r="W88" t="s">
        <v>6</v>
      </c>
      <c r="X88">
        <v>2.62</v>
      </c>
      <c r="Y88" t="s">
        <v>40</v>
      </c>
      <c r="Z88" t="s">
        <v>6</v>
      </c>
      <c r="AA88" t="s">
        <v>57</v>
      </c>
    </row>
    <row r="89" spans="2:27" ht="19.899999999999999" customHeight="1" x14ac:dyDescent="0.15">
      <c r="B89" s="283"/>
      <c r="C89" s="284"/>
      <c r="D89" s="287"/>
      <c r="E89" s="288"/>
      <c r="F89" s="283"/>
      <c r="G89" s="284"/>
      <c r="H89" s="287"/>
      <c r="I89" s="290"/>
      <c r="J89" s="290"/>
      <c r="K89" s="290"/>
      <c r="L89" s="290"/>
      <c r="M89" s="288"/>
      <c r="Q89" t="s">
        <v>130</v>
      </c>
      <c r="R89" t="s">
        <v>145</v>
      </c>
      <c r="S89" s="43">
        <f t="shared" si="1"/>
        <v>12.301151265796813</v>
      </c>
      <c r="T89" t="s">
        <v>40</v>
      </c>
      <c r="U89" t="s">
        <v>73</v>
      </c>
      <c r="V89">
        <v>14.79</v>
      </c>
      <c r="W89" t="s">
        <v>8</v>
      </c>
      <c r="X89">
        <v>2.99</v>
      </c>
      <c r="Y89" t="s">
        <v>52</v>
      </c>
      <c r="Z89" t="s">
        <v>8</v>
      </c>
      <c r="AA89" t="s">
        <v>59</v>
      </c>
    </row>
    <row r="90" spans="2:27" ht="7.9" customHeight="1" x14ac:dyDescent="0.15">
      <c r="B90" s="19"/>
      <c r="C90" s="19"/>
      <c r="D90" s="19"/>
      <c r="E90" s="19"/>
      <c r="F90" s="19"/>
      <c r="G90" s="19"/>
      <c r="H90" s="19"/>
      <c r="I90" s="19"/>
      <c r="J90" s="19"/>
      <c r="K90" s="19"/>
      <c r="L90" s="19"/>
      <c r="M90" s="19"/>
      <c r="Q90" t="s">
        <v>7</v>
      </c>
      <c r="R90" t="s">
        <v>6</v>
      </c>
      <c r="S90" s="43">
        <f t="shared" si="1"/>
        <v>3.1155835292762837</v>
      </c>
      <c r="T90" t="s">
        <v>40</v>
      </c>
      <c r="U90" t="s">
        <v>73</v>
      </c>
      <c r="V90">
        <v>14.79</v>
      </c>
      <c r="W90" t="s">
        <v>153</v>
      </c>
      <c r="X90">
        <v>0.438</v>
      </c>
      <c r="Y90" t="s">
        <v>56</v>
      </c>
      <c r="Z90" t="s">
        <v>153</v>
      </c>
      <c r="AA90" t="s">
        <v>58</v>
      </c>
    </row>
    <row r="91" spans="2:27" ht="19.899999999999999" customHeight="1" x14ac:dyDescent="0.15">
      <c r="B91" s="234" t="s">
        <v>106</v>
      </c>
      <c r="C91" s="133"/>
      <c r="D91" s="271" t="str">
        <f>$D$26&amp;"年"</f>
        <v>記入してください年</v>
      </c>
      <c r="E91" s="272"/>
      <c r="F91" s="273" t="str">
        <f>$H$26</f>
        <v>選択してください</v>
      </c>
      <c r="G91" s="274"/>
      <c r="H91" s="19"/>
      <c r="I91" s="19"/>
      <c r="J91" s="19"/>
      <c r="K91" s="19"/>
      <c r="L91" s="19"/>
      <c r="M91" s="19"/>
      <c r="Q91" t="s">
        <v>9</v>
      </c>
      <c r="R91" t="s">
        <v>145</v>
      </c>
      <c r="S91" s="43">
        <f t="shared" si="1"/>
        <v>11.54441967406671</v>
      </c>
      <c r="T91" t="s">
        <v>40</v>
      </c>
      <c r="U91" t="s">
        <v>73</v>
      </c>
      <c r="V91">
        <v>14.79</v>
      </c>
    </row>
    <row r="92" spans="2:27" ht="19.899999999999999" customHeight="1" x14ac:dyDescent="0.15">
      <c r="B92" s="19"/>
      <c r="C92" s="19"/>
      <c r="D92" s="19"/>
      <c r="E92" s="19"/>
      <c r="F92" s="19"/>
      <c r="G92" s="19"/>
      <c r="H92" s="19"/>
      <c r="I92" s="19"/>
      <c r="J92" s="19"/>
      <c r="K92" s="19"/>
      <c r="L92" s="19"/>
      <c r="M92" s="19"/>
      <c r="Q92" t="s">
        <v>10</v>
      </c>
      <c r="R92" t="s">
        <v>6</v>
      </c>
      <c r="S92" s="43">
        <f t="shared" si="1"/>
        <v>8.125593547487469</v>
      </c>
      <c r="T92" t="s">
        <v>40</v>
      </c>
      <c r="U92" t="s">
        <v>73</v>
      </c>
      <c r="V92">
        <v>14.79</v>
      </c>
    </row>
    <row r="93" spans="2:27" ht="19.899999999999999" customHeight="1" x14ac:dyDescent="0.15">
      <c r="Q93" t="s">
        <v>12</v>
      </c>
      <c r="R93" t="s">
        <v>6</v>
      </c>
      <c r="S93" s="43">
        <f t="shared" si="1"/>
        <v>3.7914753171365274</v>
      </c>
      <c r="T93" t="s">
        <v>40</v>
      </c>
      <c r="U93" t="s">
        <v>73</v>
      </c>
      <c r="V93">
        <v>14.79</v>
      </c>
    </row>
    <row r="94" spans="2:27" ht="19.899999999999999" customHeight="1" x14ac:dyDescent="0.15">
      <c r="Q94" t="s">
        <v>34</v>
      </c>
      <c r="R94" t="s">
        <v>6</v>
      </c>
      <c r="S94" t="s">
        <v>39</v>
      </c>
      <c r="T94" t="s">
        <v>47</v>
      </c>
      <c r="U94" t="s">
        <v>75</v>
      </c>
      <c r="V94" t="s">
        <v>46</v>
      </c>
    </row>
    <row r="95" spans="2:27" ht="19.899999999999999" customHeight="1" x14ac:dyDescent="0.15">
      <c r="Q95" t="s">
        <v>42</v>
      </c>
      <c r="R95" t="s">
        <v>46</v>
      </c>
      <c r="S95" t="s">
        <v>46</v>
      </c>
      <c r="T95" t="s">
        <v>46</v>
      </c>
      <c r="U95" t="s">
        <v>46</v>
      </c>
      <c r="V95" t="s">
        <v>46</v>
      </c>
    </row>
  </sheetData>
  <sheetProtection algorithmName="SHA-512" hashValue="hI1c2u3BEp/ukKcI1v0LjzYMA0I8VfogGwagcl6YWWcjYMTCbc83smRlwu8Mw0nfYvQK3EJkmoXrqJPh7MIcow==" saltValue="2Gzh29gCAU3z/6GQLZyOQw==" spinCount="100000" sheet="1" objects="1" scenarios="1" selectLockedCells="1"/>
  <customSheetViews>
    <customSheetView guid="{1300B86D-3FB6-4293-AFB1-0DBACA74ACB3}" scale="80" fitToPage="1" hiddenRows="1">
      <selection activeCell="M1" sqref="M1"/>
      <pageMargins left="1.0236220472440944" right="1.0236220472440944" top="0.74803149606299213" bottom="0.74803149606299213" header="0.31496062992125984" footer="0.31496062992125984"/>
      <pageSetup paperSize="9" scale="54" orientation="portrait" r:id="rId1"/>
      <headerFooter>
        <oddFooter>&amp;P / &amp;N ページ</oddFooter>
      </headerFooter>
    </customSheetView>
  </customSheetViews>
  <mergeCells count="181">
    <mergeCell ref="B91:C91"/>
    <mergeCell ref="D91:E91"/>
    <mergeCell ref="F91:G91"/>
    <mergeCell ref="I80:J80"/>
    <mergeCell ref="B80:C80"/>
    <mergeCell ref="D80:E80"/>
    <mergeCell ref="B81:C81"/>
    <mergeCell ref="G75:H75"/>
    <mergeCell ref="B76:E76"/>
    <mergeCell ref="G76:H76"/>
    <mergeCell ref="B78:M78"/>
    <mergeCell ref="I81:J81"/>
    <mergeCell ref="K81:L81"/>
    <mergeCell ref="B88:C89"/>
    <mergeCell ref="D88:E89"/>
    <mergeCell ref="F88:G89"/>
    <mergeCell ref="H88:M89"/>
    <mergeCell ref="B77:M77"/>
    <mergeCell ref="I82:J82"/>
    <mergeCell ref="K82:L82"/>
    <mergeCell ref="G81:H81"/>
    <mergeCell ref="G82:H82"/>
    <mergeCell ref="B2:M2"/>
    <mergeCell ref="B4:M4"/>
    <mergeCell ref="B6:M7"/>
    <mergeCell ref="B9:C9"/>
    <mergeCell ref="D9:M9"/>
    <mergeCell ref="B10:M10"/>
    <mergeCell ref="L39:M39"/>
    <mergeCell ref="L40:M40"/>
    <mergeCell ref="J40:K40"/>
    <mergeCell ref="H40:I40"/>
    <mergeCell ref="B22:D22"/>
    <mergeCell ref="B11:M11"/>
    <mergeCell ref="B13:C14"/>
    <mergeCell ref="D13:H14"/>
    <mergeCell ref="B24:M24"/>
    <mergeCell ref="B30:M30"/>
    <mergeCell ref="B35:F37"/>
    <mergeCell ref="F70:I70"/>
    <mergeCell ref="H54:I54"/>
    <mergeCell ref="J54:K54"/>
    <mergeCell ref="L54:M54"/>
    <mergeCell ref="L53:M53"/>
    <mergeCell ref="C39:F39"/>
    <mergeCell ref="C40:F40"/>
    <mergeCell ref="C38:F38"/>
    <mergeCell ref="L38:M38"/>
    <mergeCell ref="H39:I39"/>
    <mergeCell ref="J39:K39"/>
    <mergeCell ref="J41:K41"/>
    <mergeCell ref="C47:F47"/>
    <mergeCell ref="L41:M41"/>
    <mergeCell ref="H42:I42"/>
    <mergeCell ref="J42:K42"/>
    <mergeCell ref="L42:M42"/>
    <mergeCell ref="H43:I43"/>
    <mergeCell ref="J43:K43"/>
    <mergeCell ref="L43:M43"/>
    <mergeCell ref="J44:K44"/>
    <mergeCell ref="L44:M44"/>
    <mergeCell ref="H44:I44"/>
    <mergeCell ref="F67:I69"/>
    <mergeCell ref="J53:K53"/>
    <mergeCell ref="L55:M55"/>
    <mergeCell ref="J61:J62"/>
    <mergeCell ref="B66:M66"/>
    <mergeCell ref="B61:C62"/>
    <mergeCell ref="L56:M56"/>
    <mergeCell ref="D61:E62"/>
    <mergeCell ref="F61:G62"/>
    <mergeCell ref="H61:I62"/>
    <mergeCell ref="B63:M63"/>
    <mergeCell ref="F64:G65"/>
    <mergeCell ref="K58:M59"/>
    <mergeCell ref="B58:C59"/>
    <mergeCell ref="D58:I59"/>
    <mergeCell ref="J67:M69"/>
    <mergeCell ref="J70:M70"/>
    <mergeCell ref="H64:H65"/>
    <mergeCell ref="I64:I65"/>
    <mergeCell ref="H41:I41"/>
    <mergeCell ref="C41:F41"/>
    <mergeCell ref="C52:F52"/>
    <mergeCell ref="C55:F55"/>
    <mergeCell ref="B52:B55"/>
    <mergeCell ref="C53:F53"/>
    <mergeCell ref="H53:I53"/>
    <mergeCell ref="C42:F42"/>
    <mergeCell ref="H50:I50"/>
    <mergeCell ref="L46:M46"/>
    <mergeCell ref="H47:I47"/>
    <mergeCell ref="J47:K47"/>
    <mergeCell ref="L47:M47"/>
    <mergeCell ref="H48:I48"/>
    <mergeCell ref="H49:I49"/>
    <mergeCell ref="J49:K49"/>
    <mergeCell ref="B70:E70"/>
    <mergeCell ref="J64:K65"/>
    <mergeCell ref="L64:L65"/>
    <mergeCell ref="M64:M65"/>
    <mergeCell ref="B64:C65"/>
    <mergeCell ref="B67:E69"/>
    <mergeCell ref="C51:F51"/>
    <mergeCell ref="B38:B51"/>
    <mergeCell ref="L50:M50"/>
    <mergeCell ref="J38:K38"/>
    <mergeCell ref="H38:I38"/>
    <mergeCell ref="H52:I52"/>
    <mergeCell ref="J52:K52"/>
    <mergeCell ref="L52:M52"/>
    <mergeCell ref="H45:I45"/>
    <mergeCell ref="J45:K45"/>
    <mergeCell ref="L45:M45"/>
    <mergeCell ref="H46:I46"/>
    <mergeCell ref="L51:M51"/>
    <mergeCell ref="J50:K50"/>
    <mergeCell ref="J46:K46"/>
    <mergeCell ref="D64:E65"/>
    <mergeCell ref="B56:K56"/>
    <mergeCell ref="K61:M62"/>
    <mergeCell ref="C54:F54"/>
    <mergeCell ref="J48:K48"/>
    <mergeCell ref="L48:M48"/>
    <mergeCell ref="L49:M49"/>
    <mergeCell ref="C48:F48"/>
    <mergeCell ref="C49:F49"/>
    <mergeCell ref="C50:F50"/>
    <mergeCell ref="C45:F45"/>
    <mergeCell ref="C46:F46"/>
    <mergeCell ref="B23:M23"/>
    <mergeCell ref="B28:M28"/>
    <mergeCell ref="G35:I37"/>
    <mergeCell ref="J35:M35"/>
    <mergeCell ref="J36:K37"/>
    <mergeCell ref="L36:M37"/>
    <mergeCell ref="B29:M29"/>
    <mergeCell ref="B34:M34"/>
    <mergeCell ref="B32:G33"/>
    <mergeCell ref="H32:M33"/>
    <mergeCell ref="B26:C26"/>
    <mergeCell ref="D26:F26"/>
    <mergeCell ref="H26:J26"/>
    <mergeCell ref="G19:H19"/>
    <mergeCell ref="I19:M19"/>
    <mergeCell ref="H18:M18"/>
    <mergeCell ref="E19:F19"/>
    <mergeCell ref="E22:F22"/>
    <mergeCell ref="H22:I22"/>
    <mergeCell ref="B15:C16"/>
    <mergeCell ref="D15:H16"/>
    <mergeCell ref="B20:D20"/>
    <mergeCell ref="E20:F20"/>
    <mergeCell ref="H20:I20"/>
    <mergeCell ref="B21:D21"/>
    <mergeCell ref="E21:F21"/>
    <mergeCell ref="H21:I21"/>
    <mergeCell ref="B18:D19"/>
    <mergeCell ref="F18:G18"/>
    <mergeCell ref="B17:M17"/>
    <mergeCell ref="J20:M22"/>
    <mergeCell ref="B86:M86"/>
    <mergeCell ref="B82:C82"/>
    <mergeCell ref="D81:E81"/>
    <mergeCell ref="D82:E82"/>
    <mergeCell ref="B84:C84"/>
    <mergeCell ref="D84:E84"/>
    <mergeCell ref="G84:H84"/>
    <mergeCell ref="I84:J84"/>
    <mergeCell ref="K84:L84"/>
    <mergeCell ref="B71:E71"/>
    <mergeCell ref="F71:I71"/>
    <mergeCell ref="B73:M73"/>
    <mergeCell ref="G80:H80"/>
    <mergeCell ref="K80:L80"/>
    <mergeCell ref="B79:M79"/>
    <mergeCell ref="B74:E74"/>
    <mergeCell ref="G74:H74"/>
    <mergeCell ref="B75:E75"/>
    <mergeCell ref="J71:M71"/>
    <mergeCell ref="B72:M72"/>
  </mergeCells>
  <phoneticPr fontId="3"/>
  <conditionalFormatting sqref="B35 J35:J36 J50:J51 B38 B56 L38:L43 L45:L52 G38:G55 L54:L56">
    <cfRule type="expression" dxfId="12" priority="17" stopIfTrue="1">
      <formula>#REF!="Ⅲ[再生可能エネルギー供給量]"</formula>
    </cfRule>
    <cfRule type="expression" dxfId="11" priority="18" stopIfTrue="1">
      <formula>#REF!="Ⅰ[想定削減率]"</formula>
    </cfRule>
  </conditionalFormatting>
  <conditionalFormatting sqref="B71:M71">
    <cfRule type="cellIs" dxfId="10" priority="16" stopIfTrue="1" operator="greaterThan">
      <formula>0</formula>
    </cfRule>
  </conditionalFormatting>
  <conditionalFormatting sqref="J54">
    <cfRule type="expression" dxfId="9" priority="11" stopIfTrue="1">
      <formula>#REF!="Ⅲ[再生可能エネルギー供給量]"</formula>
    </cfRule>
    <cfRule type="expression" dxfId="8" priority="12" stopIfTrue="1">
      <formula>#REF!="Ⅰ[想定削減率]"</formula>
    </cfRule>
  </conditionalFormatting>
  <conditionalFormatting sqref="J55">
    <cfRule type="expression" dxfId="7" priority="9" stopIfTrue="1">
      <formula>#REF!="Ⅲ[再生可能エネルギー供給量]"</formula>
    </cfRule>
    <cfRule type="expression" dxfId="6" priority="10" stopIfTrue="1">
      <formula>#REF!="Ⅰ[想定削減率]"</formula>
    </cfRule>
  </conditionalFormatting>
  <conditionalFormatting sqref="L53">
    <cfRule type="expression" dxfId="5" priority="7" stopIfTrue="1">
      <formula>#REF!="Ⅲ[再生可能エネルギー供給量]"</formula>
    </cfRule>
    <cfRule type="expression" dxfId="4" priority="8" stopIfTrue="1">
      <formula>#REF!="Ⅰ[想定削減率]"</formula>
    </cfRule>
  </conditionalFormatting>
  <conditionalFormatting sqref="J53">
    <cfRule type="expression" dxfId="3" priority="5" stopIfTrue="1">
      <formula>#REF!="Ⅲ[再生可能エネルギー供給量]"</formula>
    </cfRule>
    <cfRule type="expression" dxfId="2" priority="6" stopIfTrue="1">
      <formula>#REF!="Ⅰ[想定削減率]"</formula>
    </cfRule>
  </conditionalFormatting>
  <conditionalFormatting sqref="L44">
    <cfRule type="expression" dxfId="1" priority="3" stopIfTrue="1">
      <formula>#REF!="Ⅲ[再生可能エネルギー供給量]"</formula>
    </cfRule>
    <cfRule type="expression" dxfId="0" priority="4" stopIfTrue="1">
      <formula>#REF!="Ⅰ[想定削減率]"</formula>
    </cfRule>
  </conditionalFormatting>
  <dataValidations count="3">
    <dataValidation type="list" allowBlank="1" showInputMessage="1" showErrorMessage="1" sqref="D64:E65" xr:uid="{00000000-0002-0000-0000-000000000000}">
      <formula1>$W$86:$W$90</formula1>
    </dataValidation>
    <dataValidation type="list" allowBlank="1" showInputMessage="1" showErrorMessage="1" sqref="H26:J26" xr:uid="{00000000-0002-0000-0000-000001000000}">
      <formula1>"選択してください,法定耐用年数を記入,想定使用年数を記入"</formula1>
    </dataValidation>
    <dataValidation type="list" allowBlank="1" showInputMessage="1" showErrorMessage="1" sqref="D61:E62" xr:uid="{00000000-0002-0000-0000-000002000000}">
      <formula1>$Q$86:$Q$95</formula1>
    </dataValidation>
  </dataValidations>
  <pageMargins left="1.0236220472440944" right="1.0236220472440944" top="0.74803149606299213" bottom="0.74803149606299213" header="0.31496062992125984" footer="0.31496062992125984"/>
  <pageSetup paperSize="9" scale="54" orientation="portrait" r:id="rId2"/>
  <headerFooter>
    <oddFooter>&amp;P / &amp;N ページ</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4"/>
  <sheetViews>
    <sheetView zoomScaleNormal="100" zoomScaleSheetLayoutView="100" workbookViewId="0">
      <selection activeCell="B1" sqref="B1"/>
    </sheetView>
  </sheetViews>
  <sheetFormatPr defaultColWidth="0" defaultRowHeight="13.5" x14ac:dyDescent="0.15"/>
  <cols>
    <col min="1" max="1" width="2" customWidth="1"/>
    <col min="2" max="2" width="11.5" customWidth="1"/>
    <col min="3" max="3" width="20.25" customWidth="1"/>
    <col min="4" max="4" width="48.375" customWidth="1"/>
    <col min="5" max="5" width="52" customWidth="1"/>
    <col min="6" max="6" width="2" customWidth="1"/>
  </cols>
  <sheetData>
    <row r="1" spans="2:5" s="36" customFormat="1" x14ac:dyDescent="0.15"/>
    <row r="2" spans="2:5" s="36" customFormat="1" ht="17.25" x14ac:dyDescent="0.15">
      <c r="B2" s="291" t="s">
        <v>124</v>
      </c>
      <c r="C2" s="291"/>
      <c r="D2" s="291"/>
      <c r="E2" s="291"/>
    </row>
    <row r="4" spans="2:5" x14ac:dyDescent="0.15">
      <c r="B4" s="35" t="s">
        <v>121</v>
      </c>
      <c r="C4" s="34" t="s">
        <v>120</v>
      </c>
      <c r="D4" s="34" t="s">
        <v>119</v>
      </c>
      <c r="E4" s="33" t="s">
        <v>118</v>
      </c>
    </row>
    <row r="5" spans="2:5" ht="27" x14ac:dyDescent="0.15">
      <c r="B5" s="32">
        <v>42865</v>
      </c>
      <c r="C5" s="31" t="s">
        <v>122</v>
      </c>
      <c r="D5" s="30" t="s">
        <v>117</v>
      </c>
      <c r="E5" s="29" t="s">
        <v>116</v>
      </c>
    </row>
    <row r="6" spans="2:5" ht="27" x14ac:dyDescent="0.15">
      <c r="B6" s="32">
        <v>42865</v>
      </c>
      <c r="C6" s="31" t="s">
        <v>123</v>
      </c>
      <c r="D6" s="30" t="s">
        <v>117</v>
      </c>
      <c r="E6" s="29" t="s">
        <v>116</v>
      </c>
    </row>
    <row r="7" spans="2:5" x14ac:dyDescent="0.15">
      <c r="B7" s="32">
        <v>42888</v>
      </c>
      <c r="C7" s="31" t="s">
        <v>125</v>
      </c>
      <c r="D7" s="30" t="s">
        <v>126</v>
      </c>
      <c r="E7" s="29" t="s">
        <v>127</v>
      </c>
    </row>
    <row r="8" spans="2:5" ht="27" x14ac:dyDescent="0.15">
      <c r="B8" s="49">
        <v>45387</v>
      </c>
      <c r="C8" s="50" t="s">
        <v>141</v>
      </c>
      <c r="D8" s="51" t="s">
        <v>142</v>
      </c>
      <c r="E8" s="52" t="s">
        <v>147</v>
      </c>
    </row>
    <row r="9" spans="2:5" x14ac:dyDescent="0.15">
      <c r="B9" s="49">
        <v>45387</v>
      </c>
      <c r="C9" s="53" t="s">
        <v>144</v>
      </c>
      <c r="D9" s="51" t="s">
        <v>143</v>
      </c>
      <c r="E9" s="52" t="s">
        <v>148</v>
      </c>
    </row>
    <row r="10" spans="2:5" x14ac:dyDescent="0.15">
      <c r="B10" s="49">
        <v>45387</v>
      </c>
      <c r="C10" s="53" t="s">
        <v>149</v>
      </c>
      <c r="D10" s="51" t="s">
        <v>150</v>
      </c>
      <c r="E10" s="52" t="s">
        <v>151</v>
      </c>
    </row>
    <row r="11" spans="2:5" x14ac:dyDescent="0.15">
      <c r="B11" s="49">
        <v>45387</v>
      </c>
      <c r="C11" s="53" t="s">
        <v>152</v>
      </c>
      <c r="D11" s="51" t="s">
        <v>157</v>
      </c>
      <c r="E11" s="52" t="s">
        <v>148</v>
      </c>
    </row>
    <row r="12" spans="2:5" x14ac:dyDescent="0.15">
      <c r="B12" s="49">
        <v>45387</v>
      </c>
      <c r="C12" s="53" t="s">
        <v>154</v>
      </c>
      <c r="D12" s="51" t="s">
        <v>155</v>
      </c>
      <c r="E12" s="52" t="s">
        <v>148</v>
      </c>
    </row>
    <row r="13" spans="2:5" x14ac:dyDescent="0.15">
      <c r="B13" s="32">
        <v>45673</v>
      </c>
      <c r="C13" s="53" t="s">
        <v>159</v>
      </c>
      <c r="D13" s="51" t="s">
        <v>143</v>
      </c>
      <c r="E13" s="52" t="s">
        <v>148</v>
      </c>
    </row>
    <row r="14" spans="2:5" x14ac:dyDescent="0.15">
      <c r="B14" s="32">
        <v>45673</v>
      </c>
      <c r="C14" s="53" t="s">
        <v>160</v>
      </c>
      <c r="D14" s="51" t="s">
        <v>150</v>
      </c>
      <c r="E14" s="52" t="s">
        <v>151</v>
      </c>
    </row>
  </sheetData>
  <sheetProtection algorithmName="SHA-512" hashValue="ZHpIhY7u7kCr0/YBSldQmt6MwixmtuJQHZyhs6s5pGBoMhckw/Rstwffr02lpbQm4f4+8AKh27Zvq3VFkXk3HQ==" saltValue="g2rar6n0MOJVqEVzvNfXZQ==" spinCount="100000" sheet="1" objects="1" scenarios="1" selectLockedCells="1"/>
  <mergeCells count="1">
    <mergeCell ref="B2:E2"/>
  </mergeCells>
  <phoneticPr fontId="6"/>
  <pageMargins left="0.7" right="0.7" top="0.75" bottom="0.75" header="0.3" footer="0.3"/>
  <pageSetup paperSize="9" scale="65" orientation="portrait"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輸送用水素 </vt:lpstr>
      <vt:lpstr>更新履歴</vt:lpstr>
      <vt:lpstr>'輸送用水素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2023-11-09T04:36:22Z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2808d908-ff69-44ce-9d4c-9b51a728368d</vt:lpwstr>
  </property>
  <property fmtid="{D5CDD505-2E9C-101B-9397-08002B2CF9AE}" pid="8" name="MSIP_Label_ea60d57e-af5b-4752-ac57-3e4f28ca11dc_ContentBits">
    <vt:lpwstr>0</vt:lpwstr>
  </property>
</Properties>
</file>