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ptct2611\PJ_DTC\job\01_Project\02_Client\127299_みずほリサーチ&amp;テクノロジーズ\Project\127299_24505_00_令和６年度我が国の経済・社会的課題の解決に資する環境省のエネルギー対策特別会計\Work in Process\6.事業効果算定ガイドブック\2.導入補助事業向けガイドブック\【マスター】ガイドブック\2025年2月更新版\計算ファイル（Excel）\"/>
    </mc:Choice>
  </mc:AlternateContent>
  <xr:revisionPtr revIDLastSave="0" documentId="13_ncr:1_{AF16D3F7-0008-4BF7-8239-3D3A76C9742D}" xr6:coauthVersionLast="47" xr6:coauthVersionMax="47" xr10:uidLastSave="{00000000-0000-0000-0000-000000000000}"/>
  <bookViews>
    <workbookView xWindow="-120" yWindow="-120" windowWidth="29040" windowHeight="17520" xr2:uid="{00000000-000D-0000-FFFF-FFFF00000000}"/>
  </bookViews>
  <sheets>
    <sheet name="輸送用水素 " sheetId="18" r:id="rId1"/>
    <sheet name="更新履歴" sheetId="19" r:id="rId2"/>
  </sheets>
  <definedNames>
    <definedName name="_xlnm.Print_Area" localSheetId="0">'輸送用水素 '!$B$2:$M$91</definedName>
    <definedName name="Z_1300B86D_3FB6_4293_AFB1_0DBACA74ACB3_.wvu.PrintArea" localSheetId="0" hidden="1">'輸送用水素 '!$B$2:$M$91</definedName>
    <definedName name="Z_1300B86D_3FB6_4293_AFB1_0DBACA74ACB3_.wvu.Rows" localSheetId="0" hidden="1">'輸送用水素 '!$12:$16</definedName>
    <definedName name="燃料種" localSheetId="1">#REF!</definedName>
    <definedName name="燃料種" localSheetId="0">#REF!</definedName>
    <definedName name="燃料種">#REF!</definedName>
  </definedNames>
  <calcPr calcId="191029"/>
  <customWorkbookViews>
    <customWorkbookView name="Maeki, Wataru - 個人用ビュー" guid="{1300B86D-3FB6-4293-AFB1-0DBACA74ACB3}" mergeInterval="0" personalView="1" maximized="1" xWindow="-9" yWindow="-9" windowWidth="1938" windowHeight="1098" activeSheetId="1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7" i="18" l="1"/>
  <c r="S87" i="18" s="1"/>
  <c r="T83" i="18"/>
  <c r="S93" i="18"/>
  <c r="T82" i="18"/>
  <c r="S92" i="18"/>
  <c r="T81" i="18"/>
  <c r="S91" i="18"/>
  <c r="T80" i="18"/>
  <c r="S90" i="18"/>
  <c r="T79" i="18"/>
  <c r="S89" i="18"/>
  <c r="T78" i="18"/>
  <c r="S88" i="18"/>
  <c r="D91" i="18"/>
  <c r="F74" i="18"/>
  <c r="F91" i="18"/>
  <c r="D88" i="18"/>
  <c r="H88" i="18"/>
  <c r="L54" i="18"/>
  <c r="L53" i="18"/>
  <c r="L52" i="18"/>
  <c r="L55" i="18"/>
  <c r="L50" i="18"/>
  <c r="L49" i="18"/>
  <c r="L48" i="18"/>
  <c r="L47" i="18"/>
  <c r="L46" i="18"/>
  <c r="L45" i="18"/>
  <c r="L44" i="18"/>
  <c r="L43" i="18"/>
  <c r="L42" i="18"/>
  <c r="L41" i="18"/>
  <c r="L40" i="18"/>
  <c r="L39" i="18"/>
  <c r="L38" i="18"/>
  <c r="M64" i="18"/>
  <c r="I64" i="18"/>
  <c r="B71" i="18"/>
  <c r="F71" i="18"/>
  <c r="J71" i="18"/>
  <c r="F75" i="18"/>
  <c r="L51" i="18" l="1"/>
  <c r="L56" i="18" s="1"/>
  <c r="F76" i="18"/>
  <c r="D81" i="18" s="1"/>
  <c r="K81" i="18" s="1"/>
  <c r="D80" i="18" l="1"/>
  <c r="K80" i="18" s="1"/>
  <c r="D82" i="18"/>
  <c r="D84" i="18"/>
  <c r="K84" i="18" s="1"/>
  <c r="K82" i="18"/>
</calcChain>
</file>

<file path=xl/sharedStrings.xml><?xml version="1.0" encoding="utf-8"?>
<sst xmlns="http://schemas.openxmlformats.org/spreadsheetml/2006/main" count="238" uniqueCount="164">
  <si>
    <t>事業者名</t>
    <rPh sb="0" eb="3">
      <t>ジギョウシャ</t>
    </rPh>
    <rPh sb="3" eb="4">
      <t>メイ</t>
    </rPh>
    <phoneticPr fontId="3"/>
  </si>
  <si>
    <t>〒</t>
    <phoneticPr fontId="3"/>
  </si>
  <si>
    <t>事業による導入量</t>
    <rPh sb="0" eb="2">
      <t>ジギョウ</t>
    </rPh>
    <rPh sb="5" eb="7">
      <t>ドウニュウ</t>
    </rPh>
    <rPh sb="7" eb="8">
      <t>リョウ</t>
    </rPh>
    <phoneticPr fontId="3"/>
  </si>
  <si>
    <t>単位</t>
    <rPh sb="0" eb="2">
      <t>タンイ</t>
    </rPh>
    <phoneticPr fontId="3"/>
  </si>
  <si>
    <t>結果（CO2削減効果）</t>
    <rPh sb="0" eb="1">
      <t>ケッ</t>
    </rPh>
    <rPh sb="1" eb="2">
      <t>カ</t>
    </rPh>
    <rPh sb="6" eb="8">
      <t>サクゲン</t>
    </rPh>
    <rPh sb="8" eb="10">
      <t>コウカ</t>
    </rPh>
    <phoneticPr fontId="3"/>
  </si>
  <si>
    <t>軽乗用車</t>
    <rPh sb="0" eb="1">
      <t>ケイ</t>
    </rPh>
    <rPh sb="1" eb="3">
      <t>ジョウヨウ</t>
    </rPh>
    <rPh sb="3" eb="4">
      <t>シャ</t>
    </rPh>
    <phoneticPr fontId="3"/>
  </si>
  <si>
    <t>軽油</t>
    <rPh sb="0" eb="2">
      <t>ケイユ</t>
    </rPh>
    <phoneticPr fontId="3"/>
  </si>
  <si>
    <t>バス</t>
  </si>
  <si>
    <t>LPG</t>
  </si>
  <si>
    <t>軽貨物</t>
    <rPh sb="0" eb="1">
      <t>カル</t>
    </rPh>
    <rPh sb="1" eb="3">
      <t>カモツ</t>
    </rPh>
    <phoneticPr fontId="3"/>
  </si>
  <si>
    <t>小型貨物</t>
    <rPh sb="0" eb="2">
      <t>コガタ</t>
    </rPh>
    <rPh sb="2" eb="4">
      <t>カモツ</t>
    </rPh>
    <phoneticPr fontId="3"/>
  </si>
  <si>
    <t>LNG</t>
  </si>
  <si>
    <t>普通貨物</t>
    <rPh sb="0" eb="2">
      <t>フツウ</t>
    </rPh>
    <rPh sb="2" eb="4">
      <t>カモツ</t>
    </rPh>
    <phoneticPr fontId="3"/>
  </si>
  <si>
    <t>水素</t>
    <rPh sb="0" eb="2">
      <t>スイソ</t>
    </rPh>
    <phoneticPr fontId="3"/>
  </si>
  <si>
    <t>代替する燃料の
名称</t>
    <rPh sb="0" eb="2">
      <t>ダイタイ</t>
    </rPh>
    <rPh sb="4" eb="6">
      <t>ネンリョウ</t>
    </rPh>
    <rPh sb="8" eb="10">
      <t>メイショウ</t>
    </rPh>
    <phoneticPr fontId="3"/>
  </si>
  <si>
    <t>従来の燃料の
名称</t>
    <rPh sb="0" eb="2">
      <t>ジュウライ</t>
    </rPh>
    <rPh sb="3" eb="5">
      <t>ネンリョウ</t>
    </rPh>
    <rPh sb="7" eb="9">
      <t>メイショウ</t>
    </rPh>
    <phoneticPr fontId="3"/>
  </si>
  <si>
    <t>小計</t>
    <rPh sb="0" eb="2">
      <t>ショウケイ</t>
    </rPh>
    <phoneticPr fontId="1"/>
  </si>
  <si>
    <t>CO2削減量</t>
    <rPh sb="3" eb="5">
      <t>サクゲン</t>
    </rPh>
    <rPh sb="5" eb="6">
      <t>リョウ</t>
    </rPh>
    <phoneticPr fontId="1"/>
  </si>
  <si>
    <t>都市ガス</t>
    <rPh sb="0" eb="2">
      <t>トシ</t>
    </rPh>
    <phoneticPr fontId="4"/>
  </si>
  <si>
    <t>商用電力</t>
    <rPh sb="0" eb="2">
      <t>ショウヨウ</t>
    </rPh>
    <rPh sb="2" eb="4">
      <t>デンリョク</t>
    </rPh>
    <phoneticPr fontId="4"/>
  </si>
  <si>
    <t>再生可能エネルギー由来電力</t>
    <rPh sb="0" eb="9">
      <t>サイエネ</t>
    </rPh>
    <rPh sb="9" eb="11">
      <t>ユライ</t>
    </rPh>
    <rPh sb="11" eb="13">
      <t>デンリョク</t>
    </rPh>
    <phoneticPr fontId="4"/>
  </si>
  <si>
    <t>ナフサ</t>
  </si>
  <si>
    <t>灯油</t>
    <rPh sb="0" eb="2">
      <t>トウユ</t>
    </rPh>
    <phoneticPr fontId="2"/>
  </si>
  <si>
    <t>軽油</t>
    <rPh sb="0" eb="2">
      <t>ケイユ</t>
    </rPh>
    <phoneticPr fontId="2"/>
  </si>
  <si>
    <t>苛性ソーダ副生水素</t>
    <rPh sb="0" eb="2">
      <t>カセイ</t>
    </rPh>
    <rPh sb="5" eb="7">
      <t>フクセイ</t>
    </rPh>
    <rPh sb="7" eb="9">
      <t>スイソ</t>
    </rPh>
    <phoneticPr fontId="1"/>
  </si>
  <si>
    <t>鉄鋼副生水素</t>
    <rPh sb="0" eb="2">
      <t>テッコウ</t>
    </rPh>
    <rPh sb="2" eb="4">
      <t>フクセイ</t>
    </rPh>
    <rPh sb="4" eb="6">
      <t>スイソ</t>
    </rPh>
    <phoneticPr fontId="1"/>
  </si>
  <si>
    <t>石油化学副生水素</t>
    <rPh sb="0" eb="2">
      <t>セキユ</t>
    </rPh>
    <rPh sb="2" eb="4">
      <t>カガク</t>
    </rPh>
    <rPh sb="4" eb="6">
      <t>フクセイ</t>
    </rPh>
    <rPh sb="6" eb="8">
      <t>スイソ</t>
    </rPh>
    <phoneticPr fontId="1"/>
  </si>
  <si>
    <t>その他</t>
    <rPh sb="2" eb="3">
      <t>タ</t>
    </rPh>
    <phoneticPr fontId="4"/>
  </si>
  <si>
    <t>100-8975</t>
    <phoneticPr fontId="3"/>
  </si>
  <si>
    <t>○×工業株式会社</t>
    <rPh sb="2" eb="4">
      <t>コウギョウ</t>
    </rPh>
    <rPh sb="4" eb="8">
      <t>カブシキガイシャ</t>
    </rPh>
    <phoneticPr fontId="3"/>
  </si>
  <si>
    <t>設置場所</t>
    <rPh sb="0" eb="2">
      <t>セッチ</t>
    </rPh>
    <rPh sb="2" eb="4">
      <t>バショ</t>
    </rPh>
    <phoneticPr fontId="3"/>
  </si>
  <si>
    <t>千葉県</t>
    <rPh sb="0" eb="3">
      <t>チバケン</t>
    </rPh>
    <phoneticPr fontId="3"/>
  </si>
  <si>
    <t>○×市</t>
    <rPh sb="2" eb="3">
      <t>シ</t>
    </rPh>
    <phoneticPr fontId="3"/>
  </si>
  <si>
    <t>排出原単位[kgCO2/N㎥]</t>
    <rPh sb="0" eb="2">
      <t>ハイシュツ</t>
    </rPh>
    <phoneticPr fontId="3"/>
  </si>
  <si>
    <t>フォークリフト</t>
  </si>
  <si>
    <t>選択してください</t>
    <rPh sb="0" eb="2">
      <t>センタク</t>
    </rPh>
    <phoneticPr fontId="3"/>
  </si>
  <si>
    <t>-</t>
    <phoneticPr fontId="3"/>
  </si>
  <si>
    <t>燃費参照値</t>
    <rPh sb="0" eb="2">
      <t>ネンピ</t>
    </rPh>
    <rPh sb="2" eb="4">
      <t>サンショウ</t>
    </rPh>
    <rPh sb="4" eb="5">
      <t>チ</t>
    </rPh>
    <phoneticPr fontId="3"/>
  </si>
  <si>
    <t>標準となる燃料種</t>
    <rPh sb="0" eb="2">
      <t>ヒョウジュン</t>
    </rPh>
    <rPh sb="5" eb="7">
      <t>ネンリョウ</t>
    </rPh>
    <rPh sb="7" eb="8">
      <t>シュ</t>
    </rPh>
    <phoneticPr fontId="3"/>
  </si>
  <si>
    <t>-</t>
  </si>
  <si>
    <t>km/L</t>
  </si>
  <si>
    <t>従来機器の水素相当CO2排出量</t>
    <rPh sb="0" eb="2">
      <t>ジュウライ</t>
    </rPh>
    <rPh sb="5" eb="7">
      <t>スイソ</t>
    </rPh>
    <rPh sb="7" eb="9">
      <t>ソウトウ</t>
    </rPh>
    <rPh sb="12" eb="14">
      <t>ハイシュツ</t>
    </rPh>
    <rPh sb="14" eb="15">
      <t>リョウ</t>
    </rPh>
    <phoneticPr fontId="4"/>
  </si>
  <si>
    <t>その他</t>
    <rPh sb="2" eb="3">
      <t>タ</t>
    </rPh>
    <phoneticPr fontId="3"/>
  </si>
  <si>
    <t>主な水素の用途</t>
    <rPh sb="0" eb="1">
      <t>オモ</t>
    </rPh>
    <rPh sb="2" eb="4">
      <t>スイソ</t>
    </rPh>
    <rPh sb="5" eb="7">
      <t>ヨウト</t>
    </rPh>
    <phoneticPr fontId="3"/>
  </si>
  <si>
    <t>主な水素の用途
（その他の場合）</t>
    <rPh sb="0" eb="1">
      <t>オモ</t>
    </rPh>
    <rPh sb="2" eb="4">
      <t>スイソ</t>
    </rPh>
    <rPh sb="5" eb="7">
      <t>ヨウト</t>
    </rPh>
    <rPh sb="11" eb="12">
      <t>タ</t>
    </rPh>
    <rPh sb="13" eb="15">
      <t>バアイ</t>
    </rPh>
    <phoneticPr fontId="3"/>
  </si>
  <si>
    <t>代替される燃料種</t>
    <rPh sb="0" eb="2">
      <t>ダイタイ</t>
    </rPh>
    <rPh sb="5" eb="7">
      <t>ネンリョウ</t>
    </rPh>
    <rPh sb="7" eb="8">
      <t>シュ</t>
    </rPh>
    <phoneticPr fontId="3"/>
  </si>
  <si>
    <t>-</t>
    <phoneticPr fontId="3"/>
  </si>
  <si>
    <t>kWh/L</t>
    <phoneticPr fontId="3"/>
  </si>
  <si>
    <t>-</t>
    <phoneticPr fontId="3"/>
  </si>
  <si>
    <t>CO2排出原単位</t>
    <rPh sb="3" eb="5">
      <t>ハイシュツ</t>
    </rPh>
    <rPh sb="5" eb="8">
      <t>ゲンタンイ</t>
    </rPh>
    <phoneticPr fontId="3"/>
  </si>
  <si>
    <t>ガソリン</t>
    <phoneticPr fontId="3"/>
  </si>
  <si>
    <t>エネルギー種</t>
    <rPh sb="5" eb="6">
      <t>タネ</t>
    </rPh>
    <phoneticPr fontId="3"/>
  </si>
  <si>
    <t>km/kg</t>
    <phoneticPr fontId="3"/>
  </si>
  <si>
    <t>△○町1-1</t>
    <rPh sb="2" eb="3">
      <t>マチ</t>
    </rPh>
    <phoneticPr fontId="3"/>
  </si>
  <si>
    <t>従来車両の燃費</t>
    <rPh sb="0" eb="2">
      <t>ジュウライ</t>
    </rPh>
    <rPh sb="2" eb="4">
      <t>シャリョウ</t>
    </rPh>
    <rPh sb="5" eb="7">
      <t>ネンピ</t>
    </rPh>
    <phoneticPr fontId="3"/>
  </si>
  <si>
    <t>記入してください
（その他の場合）</t>
    <rPh sb="12" eb="13">
      <t>タ</t>
    </rPh>
    <rPh sb="14" eb="16">
      <t>バアイ</t>
    </rPh>
    <phoneticPr fontId="3"/>
  </si>
  <si>
    <t>km/kWh</t>
    <phoneticPr fontId="3"/>
  </si>
  <si>
    <t>L/h</t>
    <phoneticPr fontId="3"/>
  </si>
  <si>
    <t>kWh/h</t>
    <phoneticPr fontId="3"/>
  </si>
  <si>
    <t>kg/h</t>
    <phoneticPr fontId="3"/>
  </si>
  <si>
    <t>N㎥(CH4)/N㎥(H2)</t>
    <phoneticPr fontId="3"/>
  </si>
  <si>
    <t>☆/N㎥(H2)</t>
    <phoneticPr fontId="3"/>
  </si>
  <si>
    <t>「代替される燃料種」を選択してください。
(標準となる燃料種の参照値が表示されます。)</t>
    <rPh sb="1" eb="3">
      <t>ダイタイ</t>
    </rPh>
    <rPh sb="6" eb="9">
      <t>ネンリョウシュ</t>
    </rPh>
    <rPh sb="11" eb="13">
      <t>センタク</t>
    </rPh>
    <rPh sb="22" eb="24">
      <t>ヒョウジュン</t>
    </rPh>
    <rPh sb="27" eb="29">
      <t>ネンリョウ</t>
    </rPh>
    <rPh sb="29" eb="30">
      <t>シュ</t>
    </rPh>
    <rPh sb="31" eb="33">
      <t>サンショウ</t>
    </rPh>
    <rPh sb="33" eb="34">
      <t>チ</t>
    </rPh>
    <rPh sb="35" eb="37">
      <t>ヒョウジ</t>
    </rPh>
    <phoneticPr fontId="3"/>
  </si>
  <si>
    <t>燃料電池車燃費
(カタログ値)</t>
    <rPh sb="0" eb="2">
      <t>ネンリョウ</t>
    </rPh>
    <rPh sb="2" eb="4">
      <t>デンチ</t>
    </rPh>
    <rPh sb="4" eb="5">
      <t>クルマ</t>
    </rPh>
    <rPh sb="5" eb="7">
      <t>ネンピ</t>
    </rPh>
    <rPh sb="13" eb="14">
      <t>チ</t>
    </rPh>
    <phoneticPr fontId="3"/>
  </si>
  <si>
    <t>kWh/N㎥</t>
  </si>
  <si>
    <t>kWh/N㎥</t>
    <phoneticPr fontId="3"/>
  </si>
  <si>
    <t>L/N㎥</t>
  </si>
  <si>
    <t>L/N㎥</t>
    <phoneticPr fontId="3"/>
  </si>
  <si>
    <t>kg/N㎥</t>
  </si>
  <si>
    <t>kg/N㎥</t>
    <phoneticPr fontId="3"/>
  </si>
  <si>
    <t>N㎥/N㎥</t>
  </si>
  <si>
    <t>N㎥/N㎥</t>
    <phoneticPr fontId="3"/>
  </si>
  <si>
    <t>N㎥/年</t>
    <rPh sb="3" eb="4">
      <t>ネン</t>
    </rPh>
    <phoneticPr fontId="3"/>
  </si>
  <si>
    <t>km/N㎥</t>
  </si>
  <si>
    <t>km/N㎥</t>
    <phoneticPr fontId="3"/>
  </si>
  <si>
    <t>h/N㎥</t>
    <phoneticPr fontId="3"/>
  </si>
  <si>
    <t>kgCO2/N㎥</t>
  </si>
  <si>
    <t>kgCO2/N㎥</t>
    <phoneticPr fontId="3"/>
  </si>
  <si>
    <t>排出量
(製造時)</t>
    <rPh sb="0" eb="2">
      <t>ハイシュツ</t>
    </rPh>
    <rPh sb="2" eb="3">
      <t>リョウ</t>
    </rPh>
    <rPh sb="5" eb="7">
      <t>セイゾウ</t>
    </rPh>
    <rPh sb="7" eb="8">
      <t>ジ</t>
    </rPh>
    <phoneticPr fontId="3"/>
  </si>
  <si>
    <t>排出量
(運搬時)</t>
    <rPh sb="0" eb="2">
      <t>ハイシュツ</t>
    </rPh>
    <rPh sb="2" eb="3">
      <t>リョウ</t>
    </rPh>
    <rPh sb="5" eb="8">
      <t>ウンパンジ</t>
    </rPh>
    <phoneticPr fontId="3"/>
  </si>
  <si>
    <t>製造した水素</t>
    <rPh sb="0" eb="2">
      <t>セイゾウ</t>
    </rPh>
    <rPh sb="4" eb="6">
      <t>スイソ</t>
    </rPh>
    <phoneticPr fontId="2"/>
  </si>
  <si>
    <t>N㎥/N㎥</t>
    <phoneticPr fontId="3"/>
  </si>
  <si>
    <t>製造量あたりのCO2削減効果（CO2削減原単位）</t>
    <rPh sb="0" eb="2">
      <t>セイゾウ</t>
    </rPh>
    <rPh sb="2" eb="3">
      <t>リョウ</t>
    </rPh>
    <rPh sb="10" eb="14">
      <t>サクゲンコウカ</t>
    </rPh>
    <rPh sb="18" eb="20">
      <t>サクゲン</t>
    </rPh>
    <rPh sb="20" eb="23">
      <t>ゲンタンイ</t>
    </rPh>
    <phoneticPr fontId="3"/>
  </si>
  <si>
    <t>製造量当たり
［kgCO2/N㎥]</t>
    <rPh sb="2" eb="3">
      <t>リョウ</t>
    </rPh>
    <rPh sb="3" eb="4">
      <t>ア</t>
    </rPh>
    <phoneticPr fontId="3"/>
  </si>
  <si>
    <t>【ライフサイクルCO2排出量（※燃料製造・運搬・運搬及び燃料消費分のみ）】</t>
    <rPh sb="21" eb="23">
      <t>ウンパン</t>
    </rPh>
    <phoneticPr fontId="3"/>
  </si>
  <si>
    <t>「主な水素の用途」をプルダウンから選択し、「その他」の場合は、用途を記載してください。</t>
    <rPh sb="1" eb="2">
      <t>オモ</t>
    </rPh>
    <rPh sb="3" eb="5">
      <t>スイソ</t>
    </rPh>
    <rPh sb="6" eb="8">
      <t>ヨウト</t>
    </rPh>
    <rPh sb="24" eb="25">
      <t>タ</t>
    </rPh>
    <rPh sb="27" eb="29">
      <t>バアイ</t>
    </rPh>
    <rPh sb="31" eb="33">
      <t>ヨウト</t>
    </rPh>
    <rPh sb="34" eb="36">
      <t>キサイ</t>
    </rPh>
    <phoneticPr fontId="3"/>
  </si>
  <si>
    <t>=</t>
    <phoneticPr fontId="3"/>
  </si>
  <si>
    <t>LPG（体積ベース）</t>
    <rPh sb="4" eb="6">
      <t>タイセキ</t>
    </rPh>
    <phoneticPr fontId="3"/>
  </si>
  <si>
    <t>L/N㎥</t>
    <phoneticPr fontId="3"/>
  </si>
  <si>
    <t>製造単位（N㎥）あたりの水素の製造に係るエネルギーの使用量を記入してください。</t>
    <rPh sb="0" eb="2">
      <t>セイゾウ</t>
    </rPh>
    <rPh sb="2" eb="4">
      <t>タンイ</t>
    </rPh>
    <rPh sb="12" eb="14">
      <t>スイソ</t>
    </rPh>
    <rPh sb="15" eb="17">
      <t>セイゾウ</t>
    </rPh>
    <rPh sb="18" eb="19">
      <t>カカワ</t>
    </rPh>
    <rPh sb="26" eb="29">
      <t>シヨウリョウ</t>
    </rPh>
    <phoneticPr fontId="3"/>
  </si>
  <si>
    <t>所定のエネルギー種別以外のエネルギーを使用する場合は、所定の項目に物量当たりのCO2排出原単位を記入してください。青枠内のCO2排出原単位は必要に応じて変更してください。</t>
    <rPh sb="42" eb="44">
      <t>ハイシュツ</t>
    </rPh>
    <rPh sb="44" eb="47">
      <t>ゲンタンイ</t>
    </rPh>
    <rPh sb="57" eb="60">
      <t>アオワクナイ</t>
    </rPh>
    <rPh sb="64" eb="66">
      <t>ハイシュツ</t>
    </rPh>
    <rPh sb="66" eb="69">
      <t>ゲンタンイ</t>
    </rPh>
    <rPh sb="70" eb="72">
      <t>ヒツヨウ</t>
    </rPh>
    <rPh sb="73" eb="74">
      <t>オウ</t>
    </rPh>
    <rPh sb="76" eb="78">
      <t>ヘンコウ</t>
    </rPh>
    <phoneticPr fontId="3"/>
  </si>
  <si>
    <t>「従来車両の燃費」を記入してください。また、燃費の単位は自動的に選択されます。
(従来機器の燃費参照値が表示されます。)</t>
    <rPh sb="3" eb="5">
      <t>シャリョウ</t>
    </rPh>
    <rPh sb="41" eb="43">
      <t>ジュウライ</t>
    </rPh>
    <rPh sb="43" eb="45">
      <t>キキ</t>
    </rPh>
    <rPh sb="46" eb="48">
      <t>ネンピ</t>
    </rPh>
    <rPh sb="48" eb="50">
      <t>サンショウ</t>
    </rPh>
    <rPh sb="50" eb="51">
      <t>チ</t>
    </rPh>
    <rPh sb="52" eb="54">
      <t>ヒョウジ</t>
    </rPh>
    <phoneticPr fontId="3"/>
  </si>
  <si>
    <t>「燃料電池車燃費」を記入してください。また、燃費の単位は自動的に選択されます。
(燃料電池車燃費の参照値が表示されます。)</t>
    <rPh sb="1" eb="6">
      <t>ネンリョウデンチシャ</t>
    </rPh>
    <rPh sb="6" eb="8">
      <t>ネンピ</t>
    </rPh>
    <rPh sb="41" eb="43">
      <t>ネンリョウ</t>
    </rPh>
    <rPh sb="43" eb="45">
      <t>デンチ</t>
    </rPh>
    <rPh sb="45" eb="46">
      <t>シャ</t>
    </rPh>
    <rPh sb="46" eb="48">
      <t>ネンピ</t>
    </rPh>
    <rPh sb="49" eb="51">
      <t>サンショウ</t>
    </rPh>
    <rPh sb="51" eb="52">
      <t>チ</t>
    </rPh>
    <rPh sb="53" eb="55">
      <t>ヒョウジ</t>
    </rPh>
    <phoneticPr fontId="3"/>
  </si>
  <si>
    <t>1N㎥あたりの物量
[消費量]</t>
    <rPh sb="7" eb="8">
      <t>モノ</t>
    </rPh>
    <rPh sb="8" eb="9">
      <t>リョウ</t>
    </rPh>
    <rPh sb="11" eb="13">
      <t>ショウヒ</t>
    </rPh>
    <rPh sb="13" eb="14">
      <t>リョウ</t>
    </rPh>
    <phoneticPr fontId="3"/>
  </si>
  <si>
    <t>物量当たり
［kgCO2/消費量]</t>
    <rPh sb="0" eb="2">
      <t>ブツリョウ</t>
    </rPh>
    <rPh sb="2" eb="3">
      <t>ア</t>
    </rPh>
    <rPh sb="13" eb="15">
      <t>ショウヒ</t>
    </rPh>
    <rPh sb="15" eb="16">
      <t>リョウ</t>
    </rPh>
    <phoneticPr fontId="3"/>
  </si>
  <si>
    <t>水素製造・運搬時のCO2排出量</t>
    <rPh sb="0" eb="2">
      <t>スイソ</t>
    </rPh>
    <rPh sb="5" eb="7">
      <t>ウンパン</t>
    </rPh>
    <phoneticPr fontId="1"/>
  </si>
  <si>
    <t>事務局確認用</t>
    <rPh sb="0" eb="6">
      <t>ジムキョクカクニンヨウ</t>
    </rPh>
    <phoneticPr fontId="3"/>
  </si>
  <si>
    <t>[kgCO2/年]</t>
    <rPh sb="7" eb="8">
      <t>ネン</t>
    </rPh>
    <phoneticPr fontId="3"/>
  </si>
  <si>
    <t>[tCO2/年]</t>
    <rPh sb="6" eb="7">
      <t>ネン</t>
    </rPh>
    <phoneticPr fontId="3"/>
  </si>
  <si>
    <t>対象となる機器の設置場所、事業開始後の水素の「製造予定量」を年度ごとに記入してください。</t>
    <rPh sb="0" eb="2">
      <t>タイショウ</t>
    </rPh>
    <rPh sb="5" eb="7">
      <t>キキ</t>
    </rPh>
    <rPh sb="8" eb="10">
      <t>セッチ</t>
    </rPh>
    <rPh sb="10" eb="12">
      <t>バショ</t>
    </rPh>
    <rPh sb="13" eb="15">
      <t>ジギョウ</t>
    </rPh>
    <rPh sb="15" eb="17">
      <t>カイシ</t>
    </rPh>
    <rPh sb="17" eb="18">
      <t>ゴ</t>
    </rPh>
    <rPh sb="19" eb="21">
      <t>スイソ</t>
    </rPh>
    <rPh sb="25" eb="27">
      <t>ヨテイ</t>
    </rPh>
    <rPh sb="30" eb="32">
      <t>ネンド</t>
    </rPh>
    <phoneticPr fontId="3"/>
  </si>
  <si>
    <t>製造予定量（初年度）</t>
    <rPh sb="0" eb="2">
      <t>セイゾウ</t>
    </rPh>
    <rPh sb="2" eb="4">
      <t>ヨテイ</t>
    </rPh>
    <rPh sb="4" eb="5">
      <t>リョウ</t>
    </rPh>
    <rPh sb="6" eb="9">
      <t>ショネンド</t>
    </rPh>
    <phoneticPr fontId="3"/>
  </si>
  <si>
    <t>製造予定量（次年度）</t>
    <rPh sb="0" eb="2">
      <t>セイゾウ</t>
    </rPh>
    <rPh sb="2" eb="4">
      <t>ヨテイ</t>
    </rPh>
    <rPh sb="4" eb="5">
      <t>リョウ</t>
    </rPh>
    <rPh sb="6" eb="9">
      <t>ジネンド</t>
    </rPh>
    <phoneticPr fontId="3"/>
  </si>
  <si>
    <t>法定耐用年数</t>
    <rPh sb="0" eb="2">
      <t>ホウテイ</t>
    </rPh>
    <rPh sb="2" eb="4">
      <t>タイヨウ</t>
    </rPh>
    <rPh sb="4" eb="6">
      <t>ネンスウ</t>
    </rPh>
    <phoneticPr fontId="3"/>
  </si>
  <si>
    <t>［年］</t>
    <rPh sb="1" eb="2">
      <t>ネン</t>
    </rPh>
    <phoneticPr fontId="3"/>
  </si>
  <si>
    <t>選択してください</t>
  </si>
  <si>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3"/>
  </si>
  <si>
    <t>法定耐用年数</t>
    <rPh sb="0" eb="4">
      <t>ホウテイタイヨウ</t>
    </rPh>
    <rPh sb="4" eb="6">
      <t>ネンスウ</t>
    </rPh>
    <phoneticPr fontId="3"/>
  </si>
  <si>
    <t>製造予定量（次年度以降）</t>
    <rPh sb="0" eb="2">
      <t>セイゾウ</t>
    </rPh>
    <rPh sb="2" eb="4">
      <t>ヨテイ</t>
    </rPh>
    <rPh sb="4" eb="5">
      <t>リョウ</t>
    </rPh>
    <rPh sb="6" eb="9">
      <t>ジネンド</t>
    </rPh>
    <rPh sb="7" eb="9">
      <t>ネンド</t>
    </rPh>
    <rPh sb="9" eb="11">
      <t>イコウ</t>
    </rPh>
    <phoneticPr fontId="3"/>
  </si>
  <si>
    <t>年間CO2削減量
（初年度）</t>
    <rPh sb="0" eb="2">
      <t>ネンカン</t>
    </rPh>
    <rPh sb="5" eb="7">
      <t>サクゲン</t>
    </rPh>
    <rPh sb="7" eb="8">
      <t>リョウ</t>
    </rPh>
    <rPh sb="10" eb="13">
      <t>ショネンド</t>
    </rPh>
    <phoneticPr fontId="3"/>
  </si>
  <si>
    <t>年間CO2削減量
（次年度）</t>
    <rPh sb="0" eb="2">
      <t>ネンカン</t>
    </rPh>
    <rPh sb="5" eb="7">
      <t>サクゲン</t>
    </rPh>
    <rPh sb="7" eb="8">
      <t>リョウ</t>
    </rPh>
    <rPh sb="10" eb="13">
      <t>ジネンド</t>
    </rPh>
    <phoneticPr fontId="3"/>
  </si>
  <si>
    <t>年間CO2削減量
（次年度以降）</t>
    <rPh sb="0" eb="2">
      <t>ネンカン</t>
    </rPh>
    <rPh sb="5" eb="7">
      <t>サクゲン</t>
    </rPh>
    <rPh sb="7" eb="8">
      <t>リョウ</t>
    </rPh>
    <rPh sb="10" eb="13">
      <t>ジネンド</t>
    </rPh>
    <rPh sb="13" eb="15">
      <t>イコウ</t>
    </rPh>
    <phoneticPr fontId="3"/>
  </si>
  <si>
    <t>累計CO2削減量
（次年度以降）</t>
    <rPh sb="0" eb="2">
      <t>ルイケイ</t>
    </rPh>
    <rPh sb="5" eb="7">
      <t>サクゲン</t>
    </rPh>
    <rPh sb="7" eb="8">
      <t>リョウ</t>
    </rPh>
    <rPh sb="10" eb="13">
      <t>ジネンド</t>
    </rPh>
    <rPh sb="13" eb="15">
      <t>イコウ</t>
    </rPh>
    <phoneticPr fontId="3"/>
  </si>
  <si>
    <t>=</t>
    <phoneticPr fontId="3"/>
  </si>
  <si>
    <t>[kgCO2]</t>
    <phoneticPr fontId="3"/>
  </si>
  <si>
    <t>[tCO2]</t>
    <phoneticPr fontId="3"/>
  </si>
  <si>
    <t>★/N㎥(H2)</t>
    <phoneticPr fontId="3"/>
  </si>
  <si>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3"/>
  </si>
  <si>
    <t>編集可能セルに変更</t>
    <rPh sb="0" eb="4">
      <t>ヘンシュウカノウ</t>
    </rPh>
    <rPh sb="7" eb="9">
      <t>ヘンコウ</t>
    </rPh>
    <phoneticPr fontId="3"/>
  </si>
  <si>
    <t>理由</t>
    <rPh sb="0" eb="2">
      <t>リユウ</t>
    </rPh>
    <phoneticPr fontId="3"/>
  </si>
  <si>
    <t>更新内容</t>
    <rPh sb="0" eb="2">
      <t>コウシン</t>
    </rPh>
    <rPh sb="2" eb="4">
      <t>ナイヨウ</t>
    </rPh>
    <phoneticPr fontId="3"/>
  </si>
  <si>
    <t>箇所</t>
    <rPh sb="0" eb="2">
      <t>カショ</t>
    </rPh>
    <phoneticPr fontId="3"/>
  </si>
  <si>
    <t>日付</t>
    <rPh sb="0" eb="2">
      <t>ヒヅケ</t>
    </rPh>
    <phoneticPr fontId="3"/>
  </si>
  <si>
    <t>H50</t>
    <phoneticPr fontId="3"/>
  </si>
  <si>
    <t>H54</t>
    <phoneticPr fontId="3"/>
  </si>
  <si>
    <t>更新履歴</t>
    <rPh sb="0" eb="2">
      <t>コウシン</t>
    </rPh>
    <rPh sb="2" eb="4">
      <t>リレキ</t>
    </rPh>
    <phoneticPr fontId="3"/>
  </si>
  <si>
    <t>全数式</t>
    <rPh sb="0" eb="1">
      <t>ゼン</t>
    </rPh>
    <rPh sb="1" eb="3">
      <t>スウシキ</t>
    </rPh>
    <phoneticPr fontId="3"/>
  </si>
  <si>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3"/>
  </si>
  <si>
    <t>verを変更する際に、参照元がずれる可能性を防ぐため。</t>
    <rPh sb="4" eb="6">
      <t>ヘンコウ</t>
    </rPh>
    <rPh sb="8" eb="9">
      <t>サイ</t>
    </rPh>
    <rPh sb="11" eb="14">
      <t>サンショウモト</t>
    </rPh>
    <rPh sb="18" eb="21">
      <t>カノウセイ</t>
    </rPh>
    <rPh sb="22" eb="23">
      <t>フセ</t>
    </rPh>
    <phoneticPr fontId="3"/>
  </si>
  <si>
    <t>普通車</t>
  </si>
  <si>
    <t>普通車</t>
    <rPh sb="0" eb="3">
      <t>フツウシャ</t>
    </rPh>
    <phoneticPr fontId="3"/>
  </si>
  <si>
    <t>小型車</t>
    <rPh sb="0" eb="2">
      <t>コガタ</t>
    </rPh>
    <rPh sb="2" eb="3">
      <t>クルマ</t>
    </rPh>
    <phoneticPr fontId="3"/>
  </si>
  <si>
    <t>導入機器の区分</t>
  </si>
  <si>
    <t>燃 料 消 費 量（ kℓ 、 千㎥ ）</t>
    <rPh sb="0" eb="1">
      <t>ネン</t>
    </rPh>
    <rPh sb="2" eb="3">
      <t>リョウ</t>
    </rPh>
    <rPh sb="4" eb="5">
      <t>ショウ</t>
    </rPh>
    <rPh sb="6" eb="7">
      <t>ヒ</t>
    </rPh>
    <rPh sb="8" eb="9">
      <t>リョウ</t>
    </rPh>
    <rPh sb="16" eb="17">
      <t>セン</t>
    </rPh>
    <phoneticPr fontId="7"/>
  </si>
  <si>
    <t>走行キロ（ 千 ㎞ ）</t>
    <rPh sb="0" eb="2">
      <t>ソウコウ</t>
    </rPh>
    <phoneticPr fontId="7"/>
  </si>
  <si>
    <t>燃費参照値</t>
  </si>
  <si>
    <t>軽乗用車</t>
  </si>
  <si>
    <t>小型車</t>
    <rPh sb="2" eb="3">
      <t>クルマ</t>
    </rPh>
    <phoneticPr fontId="3"/>
  </si>
  <si>
    <t>軽貨物</t>
  </si>
  <si>
    <t>小型貨物</t>
  </si>
  <si>
    <t>普通貨物</t>
  </si>
  <si>
    <t>E.代替燃料製造事業用（輸送用水素）</t>
    <rPh sb="2" eb="4">
      <t>ダイタイ</t>
    </rPh>
    <rPh sb="4" eb="6">
      <t>ネンリョウ</t>
    </rPh>
    <rPh sb="6" eb="8">
      <t>セイゾウ</t>
    </rPh>
    <rPh sb="8" eb="11">
      <t>ジギョウヨウ</t>
    </rPh>
    <rPh sb="12" eb="15">
      <t>ユソウヨウ</t>
    </rPh>
    <rPh sb="15" eb="17">
      <t>スイソ</t>
    </rPh>
    <phoneticPr fontId="3"/>
  </si>
  <si>
    <t>数値が入力される全てのセル</t>
    <rPh sb="0" eb="2">
      <t>スウチ</t>
    </rPh>
    <rPh sb="3" eb="5">
      <t>ニュウリョク</t>
    </rPh>
    <rPh sb="8" eb="9">
      <t>スベ</t>
    </rPh>
    <phoneticPr fontId="3"/>
  </si>
  <si>
    <t>数値が適切に表示されるよう書式を変更</t>
    <rPh sb="0" eb="2">
      <t>スウチ</t>
    </rPh>
    <rPh sb="3" eb="5">
      <t>テキセツ</t>
    </rPh>
    <rPh sb="6" eb="8">
      <t>ヒョウジ</t>
    </rPh>
    <rPh sb="13" eb="15">
      <t>ショシキ</t>
    </rPh>
    <rPh sb="16" eb="18">
      <t>ヘンコウ</t>
    </rPh>
    <phoneticPr fontId="3"/>
  </si>
  <si>
    <t>商用電力の排出係数の更新</t>
    <rPh sb="0" eb="4">
      <t>ショウヨウデンリョク</t>
    </rPh>
    <rPh sb="5" eb="9">
      <t>ハイシュツケイスウ</t>
    </rPh>
    <rPh sb="10" eb="12">
      <t>コウシン</t>
    </rPh>
    <phoneticPr fontId="3"/>
  </si>
  <si>
    <t>J38</t>
    <phoneticPr fontId="3"/>
  </si>
  <si>
    <t>揮発油（ガソリン）</t>
    <rPh sb="0" eb="3">
      <t>キハツユ</t>
    </rPh>
    <phoneticPr fontId="3"/>
  </si>
  <si>
    <t>LPG</t>
    <phoneticPr fontId="3"/>
  </si>
  <si>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3"/>
  </si>
  <si>
    <t>改訂に伴い計算ファイルを更新。</t>
    <phoneticPr fontId="3"/>
  </si>
  <si>
    <t>全体</t>
    <rPh sb="0" eb="2">
      <t>ゼンタイ</t>
    </rPh>
    <phoneticPr fontId="3"/>
  </si>
  <si>
    <t>排出係数を最新の公表値に更新</t>
    <rPh sb="0" eb="2">
      <t>ハイシュツ</t>
    </rPh>
    <rPh sb="2" eb="4">
      <t>ケイスウ</t>
    </rPh>
    <rPh sb="5" eb="7">
      <t>サイシン</t>
    </rPh>
    <rPh sb="8" eb="10">
      <t>コウヒョウ</t>
    </rPh>
    <rPh sb="10" eb="11">
      <t>チ</t>
    </rPh>
    <rPh sb="12" eb="14">
      <t>コウシン</t>
    </rPh>
    <phoneticPr fontId="3"/>
  </si>
  <si>
    <t>データ更新があったため。</t>
    <phoneticPr fontId="3"/>
  </si>
  <si>
    <t>58～61行目</t>
    <rPh sb="5" eb="7">
      <t>ギョウメ</t>
    </rPh>
    <phoneticPr fontId="3"/>
  </si>
  <si>
    <t>商用電力</t>
    <rPh sb="0" eb="4">
      <t>ショウヨウデンリョク</t>
    </rPh>
    <phoneticPr fontId="3"/>
  </si>
  <si>
    <t>D66</t>
    <phoneticPr fontId="3"/>
  </si>
  <si>
    <t>選択リスト内の、「電力」を「商用電力」に修正</t>
    <rPh sb="0" eb="2">
      <t>センタク</t>
    </rPh>
    <rPh sb="5" eb="6">
      <t>ナイ</t>
    </rPh>
    <rPh sb="9" eb="11">
      <t>デンリョク</t>
    </rPh>
    <rPh sb="14" eb="16">
      <t>ショウヨウ</t>
    </rPh>
    <rPh sb="16" eb="18">
      <t>デンリョク</t>
    </rPh>
    <rPh sb="20" eb="22">
      <t>シュウセイ</t>
    </rPh>
    <phoneticPr fontId="3"/>
  </si>
  <si>
    <t>CO2排出原単位
（物量当たり）の設定根拠</t>
    <phoneticPr fontId="3"/>
  </si>
  <si>
    <t>CO2排出原単位（物量当たり）の設定根拠欄を追記</t>
    <rPh sb="16" eb="18">
      <t>セッテイ</t>
    </rPh>
    <rPh sb="18" eb="21">
      <t>コンキョラン</t>
    </rPh>
    <rPh sb="22" eb="24">
      <t>ツイキ</t>
    </rPh>
    <phoneticPr fontId="3"/>
  </si>
  <si>
    <t>所定のエネルギー種別以外のエネルギーを使用する場合は、設定根拠を記載してください。</t>
    <phoneticPr fontId="3"/>
  </si>
  <si>
    <t>J38</t>
    <phoneticPr fontId="6"/>
  </si>
  <si>
    <t>J46</t>
    <phoneticPr fontId="6"/>
  </si>
  <si>
    <t>記入してください</t>
    <phoneticPr fontId="3"/>
  </si>
  <si>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3"/>
  </si>
  <si>
    <r>
      <t>・本計算ファイルは</t>
    </r>
    <r>
      <rPr>
        <b/>
        <u/>
        <sz val="11"/>
        <color indexed="10"/>
        <rFont val="ＭＳ Ｐゴシック"/>
        <family val="3"/>
        <charset val="128"/>
      </rPr>
      <t>令和7年度</t>
    </r>
    <r>
      <rPr>
        <sz val="11"/>
        <color indexed="10"/>
        <rFont val="ＭＳ Ｐゴシック"/>
        <family val="3"/>
        <charset val="128"/>
      </rPr>
      <t>補助事業の申請時に活用するものである。電力の排出係数の更新等に合わせて改訂されるため、必ず</t>
    </r>
    <r>
      <rPr>
        <b/>
        <u/>
        <sz val="11"/>
        <color indexed="10"/>
        <rFont val="ＭＳ Ｐゴシック"/>
        <family val="3"/>
        <charset val="128"/>
      </rPr>
      <t>最新の計算ファイルを活用</t>
    </r>
    <r>
      <rPr>
        <sz val="11"/>
        <color indexed="10"/>
        <rFont val="ＭＳ Ｐゴシック"/>
        <family val="3"/>
        <charset val="128"/>
      </rPr>
      <t>することとする。
・入力する数値に関しては、必要に応じて計算ファイル内で表示されている小数点の位まで入力することとし、それ以下の小数点については四捨五入することとする。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</si>
</sst>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quot; km/L&quot;"/>
    <numFmt numFmtId="180" formatCode="#,##0.00_ ;[Red]\-#,##0.00\ "/>
    <numFmt numFmtId="181" formatCode="#,##0.000_ ;[Red]\-#,##0.000\ "/>
    <numFmt numFmtId="182" formatCode="0_ "/>
    <numFmt numFmtId="183" formatCode="#,##0.00_);[Red]\(#,##0.00\)"/>
    <numFmt numFmtId="184" formatCode="#,##0_);[Red]\(#,##0\)"/>
    <numFmt numFmtId="185" formatCode="0.0_ "/>
    <numFmt numFmtId="186" formatCode="0.0_);[Red]\(0.0\)"/>
  </numFmts>
  <fonts count="25" x14ac:knownFonts="1">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sz val="6"/>
      <name val="ＭＳ Ｐゴシック"/>
      <family val="3"/>
      <charset val="128"/>
    </font>
    <font>
      <i/>
      <sz val="11"/>
      <color indexed="23"/>
      <name val="ＭＳ Ｐゴシック"/>
      <family val="3"/>
      <charset val="128"/>
    </font>
    <font>
      <sz val="10"/>
      <name val="ＭＳ Ｐゴシック"/>
      <family val="3"/>
      <charset val="128"/>
    </font>
    <font>
      <sz val="6"/>
      <name val="ＭＳ Ｐゴシック"/>
      <family val="3"/>
      <charset val="128"/>
    </font>
    <font>
      <sz val="11"/>
      <color indexed="52"/>
      <name val="ＭＳ Ｐゴシック"/>
      <family val="3"/>
      <charset val="128"/>
    </font>
    <font>
      <sz val="11"/>
      <color indexed="10"/>
      <name val="ＭＳ Ｐゴシック"/>
      <family val="3"/>
      <charset val="128"/>
    </font>
    <font>
      <b/>
      <u/>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26"/>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11"/>
      <color theme="0" tint="-0.499984740745262"/>
      <name val="ＭＳ Ｐゴシック"/>
      <family val="3"/>
      <charset val="128"/>
      <scheme val="minor"/>
    </font>
    <font>
      <sz val="14"/>
      <color rgb="FF0027BC"/>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FAFAFA"/>
        <bgColor indexed="64"/>
      </patternFill>
    </fill>
    <fill>
      <patternFill patternType="solid">
        <fgColor rgb="FF8C8C8C"/>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9999"/>
        <bgColor indexed="64"/>
      </patternFill>
    </fill>
    <fill>
      <patternFill patternType="solid">
        <fgColor theme="7" tint="0.79998168889431442"/>
        <bgColor indexed="64"/>
      </patternFill>
    </fill>
    <fill>
      <patternFill patternType="solid">
        <fgColor rgb="FF00A1DE"/>
        <bgColor indexed="64"/>
      </patternFill>
    </fill>
    <fill>
      <patternFill patternType="solid">
        <fgColor theme="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style="thin">
        <color rgb="FF8C8C8C"/>
      </bottom>
      <diagonal/>
    </border>
    <border>
      <left style="medium">
        <color rgb="FF0027BC"/>
      </left>
      <right/>
      <top style="medium">
        <color rgb="FF0027BC"/>
      </top>
      <bottom style="thin">
        <color theme="0"/>
      </bottom>
      <diagonal/>
    </border>
    <border>
      <left style="thin">
        <color rgb="FF8C8C8C"/>
      </left>
      <right style="thin">
        <color rgb="FF8C8C8C"/>
      </right>
      <top/>
      <bottom/>
      <diagonal/>
    </border>
    <border>
      <left style="thin">
        <color rgb="FF8C8C8C"/>
      </left>
      <right style="thin">
        <color rgb="FF8C8C8C"/>
      </right>
      <top/>
      <bottom style="thin">
        <color rgb="FF8C8C8C"/>
      </bottom>
      <diagonal/>
    </border>
    <border>
      <left style="thin">
        <color rgb="FF8C8C8C"/>
      </left>
      <right style="thin">
        <color rgb="FF8C8C8C"/>
      </right>
      <top style="medium">
        <color rgb="FF0027BC"/>
      </top>
      <bottom style="thin">
        <color rgb="FF8C8C8C"/>
      </bottom>
      <diagonal/>
    </border>
    <border>
      <left style="thin">
        <color rgb="FF8C8C8C"/>
      </left>
      <right/>
      <top style="thin">
        <color rgb="FF8C8C8C"/>
      </top>
      <bottom style="thin">
        <color rgb="FF8C8C8C"/>
      </bottom>
      <diagonal/>
    </border>
    <border>
      <left/>
      <right/>
      <top style="thin">
        <color rgb="FF8C8C8C"/>
      </top>
      <bottom style="thin">
        <color rgb="FF8C8C8C"/>
      </bottom>
      <diagonal/>
    </border>
    <border>
      <left/>
      <right style="medium">
        <color rgb="FF0027BC"/>
      </right>
      <top style="thin">
        <color rgb="FF8C8C8C"/>
      </top>
      <bottom style="thin">
        <color rgb="FF8C8C8C"/>
      </bottom>
      <diagonal/>
    </border>
    <border>
      <left style="thin">
        <color rgb="FF8C8C8C"/>
      </left>
      <right/>
      <top/>
      <bottom/>
      <diagonal/>
    </border>
    <border>
      <left style="medium">
        <color rgb="FF0027BC"/>
      </left>
      <right/>
      <top style="medium">
        <color rgb="FF0027BC"/>
      </top>
      <bottom/>
      <diagonal/>
    </border>
    <border>
      <left/>
      <right style="thin">
        <color rgb="FF8C8C8C"/>
      </right>
      <top style="thin">
        <color rgb="FF8C8C8C"/>
      </top>
      <bottom style="thin">
        <color rgb="FF8C8C8C"/>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medium">
        <color rgb="FF0027BC"/>
      </left>
      <right style="medium">
        <color rgb="FF0027BC"/>
      </right>
      <top style="medium">
        <color rgb="FF0027BC"/>
      </top>
      <bottom style="thin">
        <color rgb="FF8C8C8C"/>
      </bottom>
      <diagonal/>
    </border>
    <border>
      <left style="medium">
        <color rgb="FF0027BC"/>
      </left>
      <right style="medium">
        <color rgb="FF0027BC"/>
      </right>
      <top style="thin">
        <color rgb="FF8C8C8C"/>
      </top>
      <bottom style="thin">
        <color rgb="FF8C8C8C"/>
      </bottom>
      <diagonal/>
    </border>
    <border>
      <left style="medium">
        <color rgb="FF0027BC"/>
      </left>
      <right style="medium">
        <color rgb="FF0027BC"/>
      </right>
      <top style="thin">
        <color rgb="FF8C8C8C"/>
      </top>
      <bottom/>
      <diagonal/>
    </border>
    <border>
      <left style="medium">
        <color rgb="FF0027BC"/>
      </left>
      <right style="medium">
        <color rgb="FF0027BC"/>
      </right>
      <top style="medium">
        <color rgb="FF0027BC"/>
      </top>
      <bottom style="medium">
        <color rgb="FF0027BC"/>
      </bottom>
      <diagonal/>
    </border>
    <border>
      <left style="thin">
        <color rgb="FF8C8C8C"/>
      </left>
      <right style="thin">
        <color rgb="FF8C8C8C"/>
      </right>
      <top style="thin">
        <color rgb="FF8C8C8C"/>
      </top>
      <bottom style="thin">
        <color rgb="FF8C8C8C"/>
      </bottom>
      <diagonal/>
    </border>
    <border>
      <left style="thin">
        <color rgb="FF72C7E7"/>
      </left>
      <right/>
      <top style="thin">
        <color rgb="FF72C7E7"/>
      </top>
      <bottom/>
      <diagonal/>
    </border>
    <border>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top/>
      <bottom style="medium">
        <color rgb="FF0027BC"/>
      </bottom>
      <diagonal/>
    </border>
    <border>
      <left/>
      <right style="medium">
        <color rgb="FF0027BC"/>
      </right>
      <top/>
      <bottom style="medium">
        <color rgb="FF0027BC"/>
      </bottom>
      <diagonal/>
    </border>
    <border>
      <left style="thin">
        <color rgb="FF8C8C8C"/>
      </left>
      <right style="thin">
        <color rgb="FF8C8C8C"/>
      </right>
      <top style="thin">
        <color rgb="FF8C8C8C"/>
      </top>
      <bottom style="thin">
        <color theme="0"/>
      </bottom>
      <diagonal/>
    </border>
    <border>
      <left style="thin">
        <color rgb="FF8C8C8C"/>
      </left>
      <right style="thin">
        <color rgb="FF8C8C8C"/>
      </right>
      <top style="thin">
        <color theme="0"/>
      </top>
      <bottom style="thin">
        <color theme="0"/>
      </bottom>
      <diagonal/>
    </border>
    <border>
      <left/>
      <right/>
      <top style="thin">
        <color rgb="FF0027BC"/>
      </top>
      <bottom style="thin">
        <color rgb="FF0027BC"/>
      </bottom>
      <diagonal/>
    </border>
    <border>
      <left style="thin">
        <color theme="8"/>
      </left>
      <right style="thin">
        <color indexed="64"/>
      </right>
      <top style="thin">
        <color theme="8"/>
      </top>
      <bottom style="thin">
        <color indexed="64"/>
      </bottom>
      <diagonal/>
    </border>
    <border>
      <left style="thin">
        <color indexed="64"/>
      </left>
      <right style="thin">
        <color indexed="64"/>
      </right>
      <top style="thin">
        <color theme="8"/>
      </top>
      <bottom style="thin">
        <color indexed="64"/>
      </bottom>
      <diagonal/>
    </border>
    <border>
      <left style="thin">
        <color indexed="64"/>
      </left>
      <right style="thin">
        <color theme="8"/>
      </right>
      <top style="thin">
        <color theme="8"/>
      </top>
      <bottom style="thin">
        <color indexed="64"/>
      </bottom>
      <diagonal/>
    </border>
    <border>
      <left style="thin">
        <color theme="8"/>
      </left>
      <right style="thin">
        <color indexed="64"/>
      </right>
      <top style="thin">
        <color indexed="64"/>
      </top>
      <bottom style="thin">
        <color theme="8"/>
      </bottom>
      <diagonal/>
    </border>
    <border>
      <left style="thin">
        <color indexed="64"/>
      </left>
      <right style="thin">
        <color indexed="64"/>
      </right>
      <top style="thin">
        <color indexed="64"/>
      </top>
      <bottom style="thin">
        <color theme="8"/>
      </bottom>
      <diagonal/>
    </border>
    <border>
      <left style="thin">
        <color indexed="64"/>
      </left>
      <right style="thin">
        <color theme="8"/>
      </right>
      <top style="thin">
        <color indexed="64"/>
      </top>
      <bottom style="thin">
        <color theme="8"/>
      </bottom>
      <diagonal/>
    </border>
    <border>
      <left style="thin">
        <color rgb="FF8C8C8C"/>
      </left>
      <right style="thin">
        <color rgb="FF8C8C8C"/>
      </right>
      <top style="thin">
        <color rgb="FF8C8C8C"/>
      </top>
      <bottom/>
      <diagonal/>
    </border>
    <border>
      <left style="thin">
        <color rgb="FF8C8C8C"/>
      </left>
      <right/>
      <top style="thin">
        <color rgb="FF8C8C8C"/>
      </top>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style="thin">
        <color rgb="FF8C8C8C"/>
      </left>
      <right/>
      <top style="thin">
        <color rgb="FF8C8C8C"/>
      </top>
      <bottom style="medium">
        <color rgb="FF0027BC"/>
      </bottom>
      <diagonal/>
    </border>
    <border>
      <left/>
      <right/>
      <top style="thin">
        <color rgb="FF8C8C8C"/>
      </top>
      <bottom style="medium">
        <color rgb="FF0027BC"/>
      </bottom>
      <diagonal/>
    </border>
    <border>
      <left/>
      <right style="medium">
        <color rgb="FF0027BC"/>
      </right>
      <top style="thin">
        <color rgb="FF8C8C8C"/>
      </top>
      <bottom style="medium">
        <color rgb="FF0027BC"/>
      </bottom>
      <diagonal/>
    </border>
    <border>
      <left/>
      <right/>
      <top style="thin">
        <color rgb="FF8C8C8C"/>
      </top>
      <bottom/>
      <diagonal/>
    </border>
    <border>
      <left style="thin">
        <color rgb="FF8C8C8C"/>
      </left>
      <right/>
      <top/>
      <bottom style="thin">
        <color rgb="FF8C8C8C"/>
      </bottom>
      <diagonal/>
    </border>
    <border>
      <left/>
      <right/>
      <top/>
      <bottom style="thin">
        <color rgb="FF8C8C8C"/>
      </bottom>
      <diagonal/>
    </border>
    <border>
      <left/>
      <right style="thin">
        <color rgb="FF8C8C8C"/>
      </right>
      <top style="thin">
        <color rgb="FF8C8C8C"/>
      </top>
      <bottom/>
      <diagonal/>
    </border>
    <border>
      <left/>
      <right style="thin">
        <color rgb="FF8C8C8C"/>
      </right>
      <top/>
      <bottom/>
      <diagonal/>
    </border>
    <border>
      <left style="thin">
        <color rgb="FF72C7E7"/>
      </left>
      <right style="thin">
        <color rgb="FF72C7E7"/>
      </right>
      <top style="thin">
        <color rgb="FF72C7E7"/>
      </top>
      <bottom style="thin">
        <color rgb="FF72C7E7"/>
      </bottom>
      <diagonal/>
    </border>
    <border>
      <left style="thin">
        <color rgb="FF8C8C8C"/>
      </left>
      <right style="thin">
        <color theme="0"/>
      </right>
      <top style="thin">
        <color rgb="FF8C8C8C"/>
      </top>
      <bottom style="thin">
        <color theme="0"/>
      </bottom>
      <diagonal/>
    </border>
    <border>
      <left style="thin">
        <color theme="0"/>
      </left>
      <right style="thin">
        <color theme="0"/>
      </right>
      <top style="thin">
        <color rgb="FF8C8C8C"/>
      </top>
      <bottom style="thin">
        <color theme="0"/>
      </bottom>
      <diagonal/>
    </border>
    <border>
      <left style="thin">
        <color rgb="FF8C8C8C"/>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rgb="FF8C8C8C"/>
      </left>
      <right style="thin">
        <color theme="0"/>
      </right>
      <top style="thin">
        <color theme="0"/>
      </top>
      <bottom style="thin">
        <color rgb="FF8C8C8C"/>
      </bottom>
      <diagonal/>
    </border>
    <border>
      <left style="thin">
        <color theme="0"/>
      </left>
      <right style="thin">
        <color theme="0"/>
      </right>
      <top style="thin">
        <color theme="0"/>
      </top>
      <bottom style="thin">
        <color rgb="FF8C8C8C"/>
      </bottom>
      <diagonal/>
    </border>
    <border>
      <left style="thin">
        <color theme="0"/>
      </left>
      <right style="thin">
        <color theme="0"/>
      </right>
      <top style="thin">
        <color theme="0"/>
      </top>
      <bottom/>
      <diagonal/>
    </border>
    <border>
      <left style="thin">
        <color theme="0"/>
      </left>
      <right style="thin">
        <color rgb="FF8C8C8C"/>
      </right>
      <top style="thin">
        <color rgb="FF8C8C8C"/>
      </top>
      <bottom style="thin">
        <color theme="0"/>
      </bottom>
      <diagonal/>
    </border>
    <border>
      <left style="thin">
        <color theme="0"/>
      </left>
      <right style="thin">
        <color rgb="FF8C8C8C"/>
      </right>
      <top style="thin">
        <color theme="0"/>
      </top>
      <bottom style="thin">
        <color theme="0"/>
      </bottom>
      <diagonal/>
    </border>
    <border>
      <left style="thin">
        <color theme="0"/>
      </left>
      <right style="thin">
        <color rgb="FF8C8C8C"/>
      </right>
      <top style="thin">
        <color theme="0"/>
      </top>
      <bottom style="thin">
        <color rgb="FF8C8C8C"/>
      </bottom>
      <diagonal/>
    </border>
    <border>
      <left/>
      <right/>
      <top style="thin">
        <color rgb="FF72C7E7"/>
      </top>
      <bottom style="thin">
        <color rgb="FF8C8C8C"/>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right style="thin">
        <color rgb="FF8C8C8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medium">
        <color rgb="FF0027BC"/>
      </left>
      <right style="thin">
        <color rgb="FF8C8C8C"/>
      </right>
      <top style="thin">
        <color rgb="FF8C8C8C"/>
      </top>
      <bottom style="thin">
        <color rgb="FF8C8C8C"/>
      </bottom>
      <diagonal/>
    </border>
    <border>
      <left style="thin">
        <color rgb="FF8C8C8C"/>
      </left>
      <right style="medium">
        <color rgb="FF0027BC"/>
      </right>
      <top style="thin">
        <color rgb="FF8C8C8C"/>
      </top>
      <bottom style="thin">
        <color rgb="FF8C8C8C"/>
      </bottom>
      <diagonal/>
    </border>
    <border>
      <left style="thin">
        <color rgb="FF8C8C8C"/>
      </left>
      <right style="thin">
        <color rgb="FF8C8C8C"/>
      </right>
      <top style="thin">
        <color theme="0"/>
      </top>
      <bottom style="thin">
        <color rgb="FF8C8C8C"/>
      </bottom>
      <diagonal/>
    </border>
    <border>
      <left style="thin">
        <color rgb="FF72C7E7"/>
      </left>
      <right/>
      <top/>
      <bottom/>
      <diagonal/>
    </border>
    <border>
      <left/>
      <right style="thin">
        <color rgb="FF72C7E7"/>
      </right>
      <top/>
      <bottom/>
      <diagonal/>
    </border>
    <border>
      <left style="thin">
        <color rgb="FF72C7E7"/>
      </left>
      <right/>
      <top/>
      <bottom style="dotted">
        <color rgb="FF72C7E7"/>
      </bottom>
      <diagonal/>
    </border>
    <border>
      <left/>
      <right/>
      <top/>
      <bottom style="dotted">
        <color rgb="FF72C7E7"/>
      </bottom>
      <diagonal/>
    </border>
    <border>
      <left/>
      <right style="thin">
        <color rgb="FF72C7E7"/>
      </right>
      <top/>
      <bottom style="dotted">
        <color rgb="FF72C7E7"/>
      </bottom>
      <diagonal/>
    </border>
    <border>
      <left/>
      <right/>
      <top style="dotted">
        <color rgb="FF72C7E7"/>
      </top>
      <bottom/>
      <diagonal/>
    </border>
    <border>
      <left/>
      <right style="thin">
        <color rgb="FF72C7E7"/>
      </right>
      <top style="dotted">
        <color rgb="FF72C7E7"/>
      </top>
      <bottom/>
      <diagonal/>
    </border>
    <border>
      <left style="medium">
        <color rgb="FF0027BC"/>
      </left>
      <right style="medium">
        <color rgb="FF0027BC"/>
      </right>
      <top style="thin">
        <color rgb="FF8C8C8C"/>
      </top>
      <bottom style="medium">
        <color rgb="FF0027BC"/>
      </bottom>
      <diagonal/>
    </border>
    <border>
      <left style="medium">
        <color rgb="FF0027BC"/>
      </left>
      <right style="thin">
        <color rgb="FF72C7E7"/>
      </right>
      <top/>
      <bottom/>
      <diagonal/>
    </border>
    <border>
      <left style="thin">
        <color rgb="FF8C8C8C"/>
      </left>
      <right style="medium">
        <color rgb="FF0027BC"/>
      </right>
      <top style="thin">
        <color theme="0"/>
      </top>
      <bottom style="thin">
        <color rgb="FF8C8C8C"/>
      </bottom>
      <diagonal/>
    </border>
    <border>
      <left style="thin">
        <color theme="0" tint="-0.499984740745262"/>
      </left>
      <right style="thin">
        <color rgb="FF8C8C8C"/>
      </right>
      <top style="thin">
        <color theme="0" tint="-0.499984740745262"/>
      </top>
      <bottom style="thin">
        <color theme="0" tint="-0.499984740745262"/>
      </bottom>
      <diagonal/>
    </border>
    <border>
      <left style="thin">
        <color rgb="FF8C8C8C"/>
      </left>
      <right style="thin">
        <color theme="0" tint="-0.499984740745262"/>
      </right>
      <top style="thin">
        <color theme="0" tint="-0.499984740745262"/>
      </top>
      <bottom style="thin">
        <color theme="0" tint="-0.499984740745262"/>
      </bottom>
      <diagonal/>
    </border>
    <border>
      <left/>
      <right style="medium">
        <color rgb="FF0027BC"/>
      </right>
      <top/>
      <bottom style="thin">
        <color rgb="FF8C8C8C"/>
      </bottom>
      <diagonal/>
    </border>
    <border>
      <left style="thin">
        <color rgb="FF8C8C8C"/>
      </left>
      <right style="medium">
        <color rgb="FF0027BC"/>
      </right>
      <top style="thin">
        <color theme="0"/>
      </top>
      <bottom style="thin">
        <color theme="0"/>
      </bottom>
      <diagonal/>
    </border>
    <border>
      <left style="thin">
        <color theme="0" tint="-0.499984740745262"/>
      </left>
      <right style="thin">
        <color rgb="FF8C8C8C"/>
      </right>
      <top style="medium">
        <color rgb="FF0027BC"/>
      </top>
      <bottom style="thin">
        <color theme="0" tint="-0.499984740745262"/>
      </bottom>
      <diagonal/>
    </border>
    <border>
      <left style="thin">
        <color rgb="FF8C8C8C"/>
      </left>
      <right style="thin">
        <color theme="0" tint="-0.499984740745262"/>
      </right>
      <top style="medium">
        <color rgb="FF0027BC"/>
      </top>
      <bottom style="thin">
        <color theme="0" tint="-0.499984740745262"/>
      </bottom>
      <diagonal/>
    </border>
    <border>
      <left style="thin">
        <color rgb="FF8C8C8C"/>
      </left>
      <right style="medium">
        <color rgb="FF0027BC"/>
      </right>
      <top style="thin">
        <color rgb="FF8C8C8C"/>
      </top>
      <bottom style="thin">
        <color theme="0"/>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thin">
        <color rgb="FF8C8C8C"/>
      </left>
      <right/>
      <top style="thin">
        <color rgb="FF8C8C8C"/>
      </top>
      <bottom style="thin">
        <color theme="0"/>
      </bottom>
      <diagonal/>
    </border>
    <border>
      <left/>
      <right style="thin">
        <color rgb="FF8C8C8C"/>
      </right>
      <top style="thin">
        <color rgb="FF8C8C8C"/>
      </top>
      <bottom style="thin">
        <color theme="0"/>
      </bottom>
      <diagonal/>
    </border>
    <border>
      <left style="thin">
        <color rgb="FF72C7E7"/>
      </left>
      <right/>
      <top style="dotted">
        <color rgb="FF72C7E7"/>
      </top>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0" fontId="5" fillId="0" borderId="0">
      <alignment vertical="center"/>
    </xf>
  </cellStyleXfs>
  <cellXfs count="292">
    <xf numFmtId="0" fontId="0" fillId="0" borderId="0" xfId="0">
      <alignment vertical="center"/>
    </xf>
    <xf numFmtId="0" fontId="0" fillId="2" borderId="0" xfId="0" applyFill="1">
      <alignment vertical="center"/>
    </xf>
    <xf numFmtId="0" fontId="0" fillId="0" borderId="0" xfId="0" applyFill="1">
      <alignment vertical="center"/>
    </xf>
    <xf numFmtId="0" fontId="15" fillId="2" borderId="0" xfId="0" applyFont="1" applyFill="1" applyBorder="1" applyAlignment="1">
      <alignment vertical="top" wrapText="1"/>
    </xf>
    <xf numFmtId="0" fontId="16" fillId="0" borderId="0" xfId="0" applyFont="1">
      <alignment vertical="center"/>
    </xf>
    <xf numFmtId="0" fontId="16" fillId="0" borderId="0" xfId="0" applyFont="1" applyAlignment="1">
      <alignment vertical="center"/>
    </xf>
    <xf numFmtId="0" fontId="17" fillId="0" borderId="0" xfId="0" applyFont="1" applyFill="1">
      <alignment vertical="center"/>
    </xf>
    <xf numFmtId="0" fontId="17" fillId="0" borderId="0" xfId="0" applyFont="1">
      <alignment vertical="center"/>
    </xf>
    <xf numFmtId="0" fontId="0" fillId="3" borderId="0" xfId="0" applyFill="1">
      <alignment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180" fontId="0" fillId="4" borderId="5" xfId="0" applyNumberFormat="1" applyFill="1" applyBorder="1" applyAlignment="1">
      <alignment vertical="center"/>
    </xf>
    <xf numFmtId="180" fontId="10" fillId="4" borderId="6" xfId="1" applyNumberFormat="1" applyFont="1" applyFill="1" applyBorder="1" applyAlignment="1">
      <alignment vertical="center"/>
    </xf>
    <xf numFmtId="180" fontId="0" fillId="4" borderId="7" xfId="0" applyNumberFormat="1" applyFill="1" applyBorder="1" applyAlignment="1">
      <alignment vertical="center"/>
    </xf>
    <xf numFmtId="180" fontId="10" fillId="5" borderId="8" xfId="1" applyNumberFormat="1" applyFont="1" applyFill="1" applyBorder="1" applyAlignment="1">
      <alignment vertical="center"/>
    </xf>
    <xf numFmtId="180" fontId="10" fillId="5" borderId="9" xfId="1" applyNumberFormat="1" applyFont="1" applyFill="1" applyBorder="1" applyAlignment="1">
      <alignment vertical="center"/>
    </xf>
    <xf numFmtId="180" fontId="10" fillId="5" borderId="10" xfId="1" applyNumberFormat="1" applyFont="1" applyFill="1" applyBorder="1" applyAlignment="1">
      <alignment vertical="center"/>
    </xf>
    <xf numFmtId="0" fontId="0" fillId="3" borderId="11" xfId="0" applyFont="1" applyFill="1" applyBorder="1" applyAlignment="1">
      <alignment vertical="center"/>
    </xf>
    <xf numFmtId="0" fontId="0" fillId="3" borderId="0" xfId="0" applyFont="1" applyFill="1" applyBorder="1" applyAlignment="1">
      <alignment vertical="center"/>
    </xf>
    <xf numFmtId="0" fontId="0" fillId="3" borderId="0" xfId="0" applyFill="1" applyBorder="1" applyAlignment="1">
      <alignment horizontal="center" vertical="center"/>
    </xf>
    <xf numFmtId="0" fontId="18" fillId="3" borderId="11" xfId="0" applyFont="1" applyFill="1" applyBorder="1" applyAlignment="1">
      <alignment horizontal="center" vertical="center"/>
    </xf>
    <xf numFmtId="0" fontId="0" fillId="2" borderId="12" xfId="0" applyFill="1" applyBorder="1" applyAlignment="1" applyProtection="1">
      <alignment horizontal="center" vertical="center"/>
      <protection locked="0"/>
    </xf>
    <xf numFmtId="0" fontId="15" fillId="3" borderId="0" xfId="0" applyFont="1" applyFill="1" applyBorder="1" applyAlignment="1">
      <alignment horizontal="left" vertical="center" wrapText="1"/>
    </xf>
    <xf numFmtId="0" fontId="18" fillId="3" borderId="0" xfId="0" applyFont="1" applyFill="1" applyBorder="1" applyAlignment="1">
      <alignment horizontal="center" vertical="center"/>
    </xf>
    <xf numFmtId="0" fontId="18" fillId="3" borderId="13" xfId="0" applyFont="1" applyFill="1" applyBorder="1" applyAlignment="1">
      <alignment horizontal="center" vertical="center"/>
    </xf>
    <xf numFmtId="0" fontId="14" fillId="5" borderId="13" xfId="0" applyFont="1" applyFill="1" applyBorder="1" applyAlignment="1">
      <alignment horizontal="center" vertical="center"/>
    </xf>
    <xf numFmtId="0" fontId="19" fillId="5" borderId="13" xfId="0" applyFont="1" applyFill="1" applyBorder="1" applyAlignment="1">
      <alignment horizontal="center" vertical="center"/>
    </xf>
    <xf numFmtId="180" fontId="0" fillId="4" borderId="6" xfId="0" applyNumberFormat="1" applyFill="1" applyBorder="1" applyAlignment="1">
      <alignment horizontal="left" vertical="center"/>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lignment vertical="center"/>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0" fillId="0" borderId="0" xfId="0" applyProtection="1">
      <alignment vertical="center"/>
      <protection locked="0"/>
    </xf>
    <xf numFmtId="180" fontId="0" fillId="0" borderId="17" xfId="0" applyNumberFormat="1" applyFill="1" applyBorder="1" applyAlignment="1" applyProtection="1">
      <alignment vertical="center" shrinkToFit="1"/>
      <protection locked="0"/>
    </xf>
    <xf numFmtId="180" fontId="0" fillId="0" borderId="18" xfId="0" applyNumberFormat="1" applyFill="1" applyBorder="1" applyAlignment="1" applyProtection="1">
      <alignment vertical="center" shrinkToFit="1"/>
      <protection locked="0"/>
    </xf>
    <xf numFmtId="180" fontId="0" fillId="0" borderId="19" xfId="0" applyNumberFormat="1" applyFill="1" applyBorder="1" applyAlignment="1" applyProtection="1">
      <alignment vertical="center" shrinkToFit="1"/>
      <protection locked="0"/>
    </xf>
    <xf numFmtId="180" fontId="0" fillId="0" borderId="20" xfId="0" applyNumberFormat="1" applyFill="1" applyBorder="1" applyAlignment="1" applyProtection="1">
      <alignment vertical="center" shrinkToFit="1"/>
      <protection locked="0"/>
    </xf>
    <xf numFmtId="183" fontId="0" fillId="5" borderId="21" xfId="0" applyNumberFormat="1" applyFont="1" applyFill="1" applyBorder="1" applyAlignment="1">
      <alignment horizontal="center" vertical="center" shrinkToFit="1"/>
    </xf>
    <xf numFmtId="185" fontId="0" fillId="0" borderId="0" xfId="0" applyNumberFormat="1">
      <alignment vertical="center"/>
    </xf>
    <xf numFmtId="186" fontId="0" fillId="0" borderId="0" xfId="0" applyNumberFormat="1">
      <alignment vertical="center"/>
    </xf>
    <xf numFmtId="0" fontId="0" fillId="3" borderId="0" xfId="0" applyFill="1" applyProtection="1">
      <alignment vertical="center"/>
    </xf>
    <xf numFmtId="180" fontId="10" fillId="6" borderId="8" xfId="1" applyNumberFormat="1" applyFont="1" applyFill="1" applyBorder="1" applyAlignment="1">
      <alignment vertical="center"/>
    </xf>
    <xf numFmtId="180" fontId="10" fillId="6" borderId="9" xfId="1" applyNumberFormat="1" applyFont="1" applyFill="1" applyBorder="1" applyAlignment="1">
      <alignment vertical="center"/>
    </xf>
    <xf numFmtId="180" fontId="10" fillId="6" borderId="10" xfId="1" applyNumberFormat="1" applyFont="1" applyFill="1" applyBorder="1" applyAlignment="1">
      <alignment vertical="center"/>
    </xf>
    <xf numFmtId="0" fontId="0" fillId="2" borderId="0" xfId="0" applyFill="1" applyProtection="1">
      <alignment vertical="center"/>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23" fillId="5" borderId="25" xfId="0" applyFont="1" applyFill="1" applyBorder="1" applyAlignment="1">
      <alignment horizontal="center" vertical="top"/>
    </xf>
    <xf numFmtId="0" fontId="23" fillId="5" borderId="26" xfId="0" applyFont="1" applyFill="1" applyBorder="1" applyAlignment="1">
      <alignment horizontal="center" vertical="top"/>
    </xf>
    <xf numFmtId="186" fontId="23" fillId="5" borderId="25" xfId="0" applyNumberFormat="1" applyFont="1" applyFill="1" applyBorder="1" applyAlignment="1">
      <alignment horizontal="center" vertical="top"/>
    </xf>
    <xf numFmtId="186" fontId="23" fillId="5" borderId="26" xfId="0" applyNumberFormat="1" applyFont="1" applyFill="1" applyBorder="1" applyAlignment="1">
      <alignment horizontal="center" vertical="top"/>
    </xf>
    <xf numFmtId="186" fontId="23" fillId="5" borderId="27" xfId="0" applyNumberFormat="1" applyFont="1" applyFill="1" applyBorder="1" applyAlignment="1">
      <alignment horizontal="center" vertical="top"/>
    </xf>
    <xf numFmtId="0" fontId="0" fillId="3" borderId="0" xfId="0" applyFill="1" applyBorder="1" applyAlignment="1">
      <alignment horizontal="left" vertical="center"/>
    </xf>
    <xf numFmtId="0" fontId="18" fillId="3" borderId="11" xfId="0" applyFont="1" applyFill="1" applyBorder="1" applyAlignment="1">
      <alignment horizontal="center" vertical="center"/>
    </xf>
    <xf numFmtId="0" fontId="18" fillId="3" borderId="58" xfId="0" applyFont="1" applyFill="1" applyBorder="1" applyAlignment="1">
      <alignment horizontal="center" vertical="center"/>
    </xf>
    <xf numFmtId="178" fontId="20" fillId="0" borderId="8" xfId="0" applyNumberFormat="1" applyFont="1" applyBorder="1" applyAlignment="1">
      <alignment horizontal="center" vertical="center" shrinkToFit="1"/>
    </xf>
    <xf numFmtId="178" fontId="20" fillId="0" borderId="9" xfId="0" applyNumberFormat="1" applyFont="1" applyBorder="1" applyAlignment="1">
      <alignment horizontal="center" vertical="center" shrinkToFit="1"/>
    </xf>
    <xf numFmtId="0" fontId="0" fillId="3" borderId="0" xfId="0" applyFill="1" applyAlignment="1">
      <alignment horizontal="center" vertical="center"/>
    </xf>
    <xf numFmtId="0" fontId="11" fillId="4" borderId="37" xfId="0" applyFont="1" applyFill="1" applyBorder="1" applyAlignment="1">
      <alignment horizontal="left" vertical="center" wrapText="1"/>
    </xf>
    <xf numFmtId="0" fontId="0" fillId="5" borderId="8" xfId="0" applyFont="1" applyFill="1" applyBorder="1" applyAlignment="1">
      <alignment horizontal="left" vertical="center"/>
    </xf>
    <xf numFmtId="0" fontId="0" fillId="5" borderId="13" xfId="0" applyFont="1" applyFill="1" applyBorder="1" applyAlignment="1">
      <alignment horizontal="left" vertical="center"/>
    </xf>
    <xf numFmtId="0" fontId="11" fillId="4" borderId="38" xfId="0" applyFont="1" applyFill="1" applyBorder="1" applyAlignment="1">
      <alignment horizontal="left" vertical="center" wrapText="1"/>
    </xf>
    <xf numFmtId="0" fontId="0" fillId="2" borderId="23" xfId="0" applyFill="1" applyBorder="1" applyAlignment="1">
      <alignment horizontal="center" vertical="center"/>
    </xf>
    <xf numFmtId="0" fontId="11" fillId="10" borderId="0" xfId="0" applyFont="1" applyFill="1" applyBorder="1" applyAlignment="1">
      <alignment horizontal="center" vertical="center"/>
    </xf>
    <xf numFmtId="0" fontId="12" fillId="4" borderId="82" xfId="0" applyFont="1" applyFill="1" applyBorder="1" applyAlignment="1">
      <alignment horizontal="center" vertical="center" wrapText="1"/>
    </xf>
    <xf numFmtId="0" fontId="12" fillId="4" borderId="82" xfId="0" applyFont="1" applyFill="1" applyBorder="1" applyAlignment="1">
      <alignment horizontal="center" vertical="center"/>
    </xf>
    <xf numFmtId="177" fontId="20" fillId="0" borderId="8" xfId="0" applyNumberFormat="1" applyFont="1" applyBorder="1" applyAlignment="1">
      <alignment horizontal="center" vertical="center" shrinkToFit="1"/>
    </xf>
    <xf numFmtId="177" fontId="20" fillId="0" borderId="9" xfId="0" applyNumberFormat="1" applyFont="1" applyBorder="1" applyAlignment="1">
      <alignment horizontal="center" vertical="center" shrinkToFit="1"/>
    </xf>
    <xf numFmtId="0" fontId="12" fillId="4" borderId="103" xfId="0" applyFont="1" applyFill="1" applyBorder="1" applyAlignment="1">
      <alignment horizontal="center" vertical="center" wrapText="1"/>
    </xf>
    <xf numFmtId="0" fontId="12" fillId="4" borderId="104" xfId="0" applyFont="1" applyFill="1" applyBorder="1" applyAlignment="1">
      <alignment horizontal="center" vertical="center"/>
    </xf>
    <xf numFmtId="0" fontId="0" fillId="11" borderId="47" xfId="0" applyFill="1" applyBorder="1" applyAlignment="1">
      <alignment horizontal="center" vertical="center" wrapText="1"/>
    </xf>
    <xf numFmtId="0" fontId="0" fillId="11" borderId="54" xfId="0" applyFill="1" applyBorder="1" applyAlignment="1">
      <alignment horizontal="center" vertical="center" wrapText="1"/>
    </xf>
    <xf numFmtId="0" fontId="0" fillId="11" borderId="55" xfId="0" applyFill="1" applyBorder="1" applyAlignment="1">
      <alignment horizontal="center" vertical="center" wrapText="1"/>
    </xf>
    <xf numFmtId="0" fontId="0" fillId="11" borderId="56" xfId="0" applyFill="1" applyBorder="1" applyAlignment="1">
      <alignment horizontal="center" vertical="center" wrapText="1"/>
    </xf>
    <xf numFmtId="0" fontId="0" fillId="0" borderId="47" xfId="0" applyBorder="1" applyAlignment="1">
      <alignment horizontal="left" vertical="center"/>
    </xf>
    <xf numFmtId="0" fontId="0" fillId="0" borderId="54" xfId="0" applyBorder="1" applyAlignment="1">
      <alignment horizontal="left" vertical="center"/>
    </xf>
    <xf numFmtId="0" fontId="0" fillId="0" borderId="57"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75" xfId="0" applyBorder="1" applyAlignment="1">
      <alignment horizontal="left" vertical="center"/>
    </xf>
    <xf numFmtId="0" fontId="11" fillId="4" borderId="38" xfId="0" applyFont="1" applyFill="1" applyBorder="1" applyAlignment="1">
      <alignment horizontal="center" vertical="center"/>
    </xf>
    <xf numFmtId="0" fontId="11" fillId="4" borderId="96" xfId="0" applyFont="1" applyFill="1" applyBorder="1" applyAlignment="1">
      <alignment horizontal="center" vertical="center"/>
    </xf>
    <xf numFmtId="177" fontId="0" fillId="2" borderId="73" xfId="0" applyNumberFormat="1" applyFill="1" applyBorder="1" applyAlignment="1" applyProtection="1">
      <alignment horizontal="center" vertical="center" shrinkToFit="1"/>
      <protection locked="0"/>
    </xf>
    <xf numFmtId="177" fontId="0" fillId="2" borderId="74" xfId="0" applyNumberFormat="1" applyFill="1" applyBorder="1" applyAlignment="1" applyProtection="1">
      <alignment horizontal="center" vertical="center" shrinkToFit="1"/>
      <protection locked="0"/>
    </xf>
    <xf numFmtId="0" fontId="0" fillId="5" borderId="97" xfId="0" applyFill="1" applyBorder="1" applyAlignment="1">
      <alignment horizontal="center" vertical="center"/>
    </xf>
    <xf numFmtId="0" fontId="0" fillId="5" borderId="98" xfId="0" applyFill="1" applyBorder="1" applyAlignment="1">
      <alignment horizontal="center" vertical="center"/>
    </xf>
    <xf numFmtId="0" fontId="0" fillId="5" borderId="93" xfId="0" applyFill="1" applyBorder="1" applyAlignment="1">
      <alignment horizontal="center" vertical="center"/>
    </xf>
    <xf numFmtId="0" fontId="0" fillId="5" borderId="94" xfId="0" applyFill="1" applyBorder="1" applyAlignment="1">
      <alignment horizontal="center" vertical="center"/>
    </xf>
    <xf numFmtId="0" fontId="11" fillId="4" borderId="37" xfId="0" applyFont="1" applyFill="1" applyBorder="1" applyAlignment="1">
      <alignment horizontal="center" vertical="center" wrapText="1"/>
    </xf>
    <xf numFmtId="0" fontId="11" fillId="4" borderId="99"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4" borderId="96" xfId="0" applyFont="1" applyFill="1" applyBorder="1" applyAlignment="1">
      <alignment horizontal="center" vertical="center" wrapText="1"/>
    </xf>
    <xf numFmtId="0" fontId="0" fillId="2" borderId="32" xfId="0" applyFill="1" applyBorder="1" applyAlignment="1" applyProtection="1">
      <alignment horizontal="left" vertical="center"/>
      <protection locked="0"/>
    </xf>
    <xf numFmtId="0" fontId="0" fillId="3" borderId="32" xfId="0" applyFill="1" applyBorder="1" applyAlignment="1">
      <alignment horizontal="center" vertical="center"/>
    </xf>
    <xf numFmtId="0" fontId="0" fillId="3" borderId="0" xfId="0" applyFill="1" applyBorder="1" applyAlignment="1">
      <alignment horizontal="center" vertical="center"/>
    </xf>
    <xf numFmtId="0" fontId="11" fillId="4" borderId="21" xfId="0" applyFont="1" applyFill="1" applyBorder="1" applyAlignment="1">
      <alignment horizontal="center" vertical="center"/>
    </xf>
    <xf numFmtId="0" fontId="11" fillId="4" borderId="8" xfId="0" applyFont="1" applyFill="1" applyBorder="1" applyAlignment="1">
      <alignment horizontal="center" vertical="center"/>
    </xf>
    <xf numFmtId="177" fontId="0" fillId="0" borderId="48" xfId="0" applyNumberFormat="1" applyBorder="1" applyAlignment="1" applyProtection="1">
      <alignment horizontal="center" vertical="center" shrinkToFit="1"/>
      <protection locked="0"/>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182" fontId="0" fillId="0" borderId="48" xfId="0" applyNumberFormat="1" applyBorder="1" applyAlignment="1" applyProtection="1">
      <alignment horizontal="center" vertical="center"/>
      <protection locked="0"/>
    </xf>
    <xf numFmtId="182" fontId="0" fillId="0" borderId="49" xfId="0" applyNumberFormat="1" applyBorder="1" applyAlignment="1" applyProtection="1">
      <alignment horizontal="center" vertical="center"/>
      <protection locked="0"/>
    </xf>
    <xf numFmtId="182" fontId="0" fillId="0" borderId="50" xfId="0" applyNumberFormat="1" applyBorder="1" applyAlignment="1" applyProtection="1">
      <alignment horizontal="center" vertical="center"/>
      <protection locked="0"/>
    </xf>
    <xf numFmtId="0" fontId="0" fillId="2" borderId="0" xfId="0" applyFill="1" applyBorder="1" applyAlignment="1" applyProtection="1">
      <alignment horizontal="left" vertical="center"/>
      <protection locked="0"/>
    </xf>
    <xf numFmtId="0" fontId="0" fillId="2" borderId="35" xfId="0" applyFill="1" applyBorder="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11" borderId="32" xfId="0" applyFill="1" applyBorder="1" applyAlignment="1" applyProtection="1">
      <alignment horizontal="center" vertical="center"/>
      <protection locked="0"/>
    </xf>
    <xf numFmtId="0" fontId="0" fillId="11" borderId="33" xfId="0" applyFill="1" applyBorder="1" applyAlignment="1" applyProtection="1">
      <alignment horizontal="center" vertical="center"/>
      <protection locked="0"/>
    </xf>
    <xf numFmtId="0" fontId="0" fillId="2" borderId="34" xfId="0" applyFill="1" applyBorder="1" applyAlignment="1" applyProtection="1">
      <alignment horizontal="left" vertical="center"/>
      <protection locked="0"/>
    </xf>
    <xf numFmtId="180" fontId="0" fillId="0" borderId="80" xfId="0" applyNumberFormat="1" applyBorder="1" applyAlignment="1" applyProtection="1">
      <alignment horizontal="right" vertical="center" shrinkToFit="1"/>
      <protection locked="0"/>
    </xf>
    <xf numFmtId="180" fontId="0" fillId="0" borderId="81" xfId="0" applyNumberFormat="1" applyBorder="1" applyAlignment="1" applyProtection="1">
      <alignment horizontal="right" vertical="center" shrinkToFit="1"/>
      <protection locked="0"/>
    </xf>
    <xf numFmtId="180" fontId="0" fillId="5" borderId="13" xfId="0" applyNumberFormat="1" applyFill="1" applyBorder="1" applyAlignment="1">
      <alignment horizontal="right" vertical="center" shrinkToFit="1"/>
    </xf>
    <xf numFmtId="180" fontId="0" fillId="5" borderId="21" xfId="0" applyNumberFormat="1" applyFill="1" applyBorder="1" applyAlignment="1">
      <alignment horizontal="right" vertical="center" shrinkToFit="1"/>
    </xf>
    <xf numFmtId="180" fontId="10" fillId="5" borderId="8" xfId="1" applyNumberFormat="1" applyFont="1" applyFill="1" applyBorder="1" applyAlignment="1">
      <alignment horizontal="left" vertical="center"/>
    </xf>
    <xf numFmtId="180" fontId="10" fillId="5" borderId="9" xfId="1" applyNumberFormat="1" applyFont="1" applyFill="1" applyBorder="1" applyAlignment="1">
      <alignment horizontal="left" vertical="center"/>
    </xf>
    <xf numFmtId="180" fontId="10" fillId="5" borderId="10" xfId="1" applyNumberFormat="1" applyFont="1" applyFill="1" applyBorder="1" applyAlignment="1">
      <alignment horizontal="left" vertical="center"/>
    </xf>
    <xf numFmtId="180" fontId="10" fillId="5" borderId="51" xfId="1" applyNumberFormat="1" applyFont="1" applyFill="1" applyBorder="1" applyAlignment="1">
      <alignment horizontal="left" vertical="center"/>
    </xf>
    <xf numFmtId="180" fontId="10" fillId="5" borderId="52" xfId="1" applyNumberFormat="1" applyFont="1" applyFill="1" applyBorder="1" applyAlignment="1">
      <alignment horizontal="left" vertical="center"/>
    </xf>
    <xf numFmtId="180" fontId="10" fillId="5" borderId="53" xfId="1" applyNumberFormat="1" applyFont="1" applyFill="1" applyBorder="1" applyAlignment="1">
      <alignment horizontal="left" vertical="center"/>
    </xf>
    <xf numFmtId="180" fontId="10" fillId="0" borderId="48" xfId="1" applyNumberFormat="1" applyFont="1" applyFill="1" applyBorder="1" applyAlignment="1" applyProtection="1">
      <alignment horizontal="left" vertical="center"/>
      <protection locked="0"/>
    </xf>
    <xf numFmtId="180" fontId="10" fillId="0" borderId="49" xfId="1" applyNumberFormat="1" applyFont="1" applyFill="1" applyBorder="1" applyAlignment="1" applyProtection="1">
      <alignment horizontal="left" vertical="center"/>
      <protection locked="0"/>
    </xf>
    <xf numFmtId="180" fontId="10" fillId="0" borderId="50" xfId="1" applyNumberFormat="1" applyFont="1" applyFill="1" applyBorder="1" applyAlignment="1" applyProtection="1">
      <alignment horizontal="left" vertical="center"/>
      <protection locked="0"/>
    </xf>
    <xf numFmtId="0" fontId="0" fillId="3" borderId="26" xfId="0" applyFill="1" applyBorder="1" applyAlignment="1">
      <alignment horizontal="center" vertical="center"/>
    </xf>
    <xf numFmtId="0" fontId="15" fillId="5" borderId="100" xfId="0" applyFont="1" applyFill="1" applyBorder="1" applyAlignment="1">
      <alignment horizontal="left" vertical="top" wrapText="1"/>
    </xf>
    <xf numFmtId="0" fontId="15" fillId="5" borderId="101" xfId="0" applyFont="1" applyFill="1" applyBorder="1" applyAlignment="1">
      <alignment horizontal="left" vertical="top" wrapText="1"/>
    </xf>
    <xf numFmtId="0" fontId="15" fillId="5" borderId="102" xfId="0" applyFont="1" applyFill="1" applyBorder="1" applyAlignment="1">
      <alignment horizontal="left" vertical="top" wrapText="1"/>
    </xf>
    <xf numFmtId="0" fontId="11" fillId="4" borderId="13" xfId="0" applyFont="1" applyFill="1" applyBorder="1" applyAlignment="1">
      <alignment horizontal="center" vertical="center" wrapText="1"/>
    </xf>
    <xf numFmtId="0" fontId="11" fillId="4" borderId="13" xfId="0" applyFont="1" applyFill="1" applyBorder="1" applyAlignment="1">
      <alignment horizontal="center" vertical="center"/>
    </xf>
    <xf numFmtId="180" fontId="0" fillId="0" borderId="17" xfId="0" applyNumberFormat="1" applyBorder="1" applyAlignment="1" applyProtection="1">
      <alignment horizontal="center" vertical="center" shrinkToFit="1"/>
      <protection locked="0"/>
    </xf>
    <xf numFmtId="180" fontId="0" fillId="0" borderId="90" xfId="0" applyNumberFormat="1" applyBorder="1" applyAlignment="1" applyProtection="1">
      <alignment horizontal="center" vertical="center" shrinkToFit="1"/>
      <protection locked="0"/>
    </xf>
    <xf numFmtId="179" fontId="0" fillId="5" borderId="57" xfId="0" applyNumberFormat="1" applyFont="1" applyFill="1" applyBorder="1" applyAlignment="1">
      <alignment horizontal="center" vertical="center"/>
    </xf>
    <xf numFmtId="179" fontId="0" fillId="5" borderId="75" xfId="0" applyNumberFormat="1" applyFont="1" applyFill="1" applyBorder="1" applyAlignment="1">
      <alignment horizontal="center" vertical="center"/>
    </xf>
    <xf numFmtId="0" fontId="11" fillId="4" borderId="81" xfId="0" applyFont="1" applyFill="1" applyBorder="1" applyAlignment="1">
      <alignment horizontal="center" vertical="center"/>
    </xf>
    <xf numFmtId="0" fontId="15" fillId="5" borderId="22"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5" fillId="5" borderId="83" xfId="0" applyFont="1" applyFill="1" applyBorder="1" applyAlignment="1">
      <alignment horizontal="left" vertical="center" wrapText="1"/>
    </xf>
    <xf numFmtId="0" fontId="15" fillId="5" borderId="0" xfId="0" applyFont="1" applyFill="1" applyBorder="1" applyAlignment="1">
      <alignment horizontal="left" vertical="center" wrapText="1"/>
    </xf>
    <xf numFmtId="0" fontId="15" fillId="5" borderId="85" xfId="0" applyFont="1" applyFill="1" applyBorder="1" applyAlignment="1">
      <alignment horizontal="left" vertical="center" wrapText="1"/>
    </xf>
    <xf numFmtId="0" fontId="15" fillId="5" borderId="86" xfId="0" applyFont="1" applyFill="1" applyBorder="1" applyAlignment="1">
      <alignment horizontal="left" vertical="center" wrapText="1"/>
    </xf>
    <xf numFmtId="180" fontId="10" fillId="5" borderId="6" xfId="1" applyNumberFormat="1" applyFont="1" applyFill="1" applyBorder="1" applyAlignment="1">
      <alignment horizontal="left" vertical="center"/>
    </xf>
    <xf numFmtId="180" fontId="10" fillId="5" borderId="46" xfId="1" applyNumberFormat="1" applyFont="1" applyFill="1" applyBorder="1" applyAlignment="1">
      <alignment horizontal="center" vertical="center" wrapText="1"/>
    </xf>
    <xf numFmtId="180" fontId="10" fillId="5" borderId="5" xfId="1" applyNumberFormat="1" applyFont="1" applyFill="1" applyBorder="1" applyAlignment="1">
      <alignment horizontal="center" vertical="center" wrapText="1"/>
    </xf>
    <xf numFmtId="180" fontId="10" fillId="5" borderId="11" xfId="1" applyNumberFormat="1" applyFont="1" applyFill="1" applyBorder="1" applyAlignment="1">
      <alignment horizontal="center" vertical="center" wrapText="1"/>
    </xf>
    <xf numFmtId="180" fontId="10" fillId="5" borderId="6" xfId="1" applyNumberFormat="1" applyFont="1" applyFill="1" applyBorder="1" applyAlignment="1">
      <alignment horizontal="center" vertical="center" wrapText="1"/>
    </xf>
    <xf numFmtId="181" fontId="0" fillId="6" borderId="5" xfId="0" applyNumberFormat="1" applyFill="1" applyBorder="1" applyAlignment="1">
      <alignment horizontal="right" vertical="center" shrinkToFit="1"/>
    </xf>
    <xf numFmtId="180" fontId="0" fillId="5" borderId="56" xfId="0" applyNumberFormat="1" applyFill="1" applyBorder="1" applyAlignment="1">
      <alignment horizontal="left" vertical="center"/>
    </xf>
    <xf numFmtId="180" fontId="0" fillId="5" borderId="75" xfId="0" applyNumberFormat="1" applyFill="1" applyBorder="1" applyAlignment="1">
      <alignment horizontal="left" vertical="center"/>
    </xf>
    <xf numFmtId="180" fontId="0" fillId="6" borderId="5" xfId="0" applyNumberFormat="1" applyFill="1" applyBorder="1" applyAlignment="1">
      <alignment horizontal="right" vertical="center" shrinkToFit="1"/>
    </xf>
    <xf numFmtId="180" fontId="0" fillId="5" borderId="9" xfId="0" applyNumberFormat="1" applyFill="1" applyBorder="1" applyAlignment="1">
      <alignment horizontal="left" vertical="center"/>
    </xf>
    <xf numFmtId="180" fontId="0" fillId="5" borderId="13" xfId="0" applyNumberFormat="1" applyFill="1" applyBorder="1" applyAlignment="1">
      <alignment horizontal="left" vertical="center"/>
    </xf>
    <xf numFmtId="180" fontId="0" fillId="6" borderId="21" xfId="0" applyNumberFormat="1" applyFill="1" applyBorder="1" applyAlignment="1">
      <alignment horizontal="right" vertical="center" shrinkToFit="1"/>
    </xf>
    <xf numFmtId="180" fontId="0" fillId="5" borderId="9" xfId="0" applyNumberFormat="1" applyFill="1" applyBorder="1" applyAlignment="1">
      <alignment horizontal="right" vertical="center" shrinkToFit="1"/>
    </xf>
    <xf numFmtId="180" fontId="10" fillId="0" borderId="73" xfId="1" applyNumberFormat="1" applyFont="1" applyFill="1" applyBorder="1" applyAlignment="1" applyProtection="1">
      <alignment vertical="center" shrinkToFit="1"/>
      <protection locked="0"/>
    </xf>
    <xf numFmtId="180" fontId="10" fillId="0" borderId="74" xfId="1" applyNumberFormat="1" applyFont="1" applyFill="1" applyBorder="1" applyAlignment="1" applyProtection="1">
      <alignment vertical="center" shrinkToFit="1"/>
      <protection locked="0"/>
    </xf>
    <xf numFmtId="180" fontId="0" fillId="5" borderId="46" xfId="0" applyNumberFormat="1" applyFill="1" applyBorder="1" applyAlignment="1">
      <alignment horizontal="right" vertical="center" shrinkToFit="1"/>
    </xf>
    <xf numFmtId="0" fontId="0" fillId="2" borderId="12" xfId="0"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0" fontId="0" fillId="2" borderId="34" xfId="0" applyFill="1" applyBorder="1" applyAlignment="1" applyProtection="1">
      <alignment horizontal="center" vertical="center" wrapText="1"/>
      <protection locked="0"/>
    </xf>
    <xf numFmtId="0" fontId="0" fillId="2" borderId="36" xfId="0" applyFill="1" applyBorder="1" applyAlignment="1" applyProtection="1">
      <alignment horizontal="center" vertical="center" wrapText="1"/>
      <protection locked="0"/>
    </xf>
    <xf numFmtId="180" fontId="0" fillId="5" borderId="6" xfId="0" applyNumberFormat="1" applyFill="1" applyBorder="1" applyAlignment="1">
      <alignment horizontal="left" vertical="center" wrapText="1"/>
    </xf>
    <xf numFmtId="180" fontId="0" fillId="5" borderId="21" xfId="0" applyNumberFormat="1" applyFill="1" applyBorder="1" applyAlignment="1">
      <alignment horizontal="left" vertical="center" wrapText="1"/>
    </xf>
    <xf numFmtId="0" fontId="15" fillId="5" borderId="22" xfId="0" applyFont="1" applyFill="1" applyBorder="1" applyAlignment="1">
      <alignment horizontal="left" vertical="top" wrapText="1"/>
    </xf>
    <xf numFmtId="0" fontId="15" fillId="5" borderId="23" xfId="0" applyFont="1" applyFill="1" applyBorder="1" applyAlignment="1">
      <alignment horizontal="left" vertical="top" wrapText="1"/>
    </xf>
    <xf numFmtId="0" fontId="15" fillId="5" borderId="24" xfId="0" applyFont="1" applyFill="1" applyBorder="1" applyAlignment="1">
      <alignment horizontal="left" vertical="top" wrapText="1"/>
    </xf>
    <xf numFmtId="0" fontId="15" fillId="5" borderId="25" xfId="0" applyFont="1" applyFill="1" applyBorder="1" applyAlignment="1">
      <alignment horizontal="left" vertical="top" wrapText="1"/>
    </xf>
    <xf numFmtId="0" fontId="15" fillId="5" borderId="26" xfId="0" applyFont="1" applyFill="1" applyBorder="1" applyAlignment="1">
      <alignment horizontal="left" vertical="top" wrapText="1"/>
    </xf>
    <xf numFmtId="0" fontId="15" fillId="5" borderId="27" xfId="0" applyFont="1" applyFill="1" applyBorder="1" applyAlignment="1">
      <alignment horizontal="left" vertical="top" wrapText="1"/>
    </xf>
    <xf numFmtId="0" fontId="15" fillId="6" borderId="22" xfId="0" applyFont="1" applyFill="1" applyBorder="1" applyAlignment="1" applyProtection="1">
      <alignment horizontal="left" vertical="center" wrapText="1"/>
    </xf>
    <xf numFmtId="0" fontId="15" fillId="6" borderId="23" xfId="0" applyFont="1" applyFill="1" applyBorder="1" applyAlignment="1" applyProtection="1">
      <alignment horizontal="left" vertical="center" wrapText="1"/>
    </xf>
    <xf numFmtId="0" fontId="15" fillId="6" borderId="24" xfId="0" applyFont="1" applyFill="1" applyBorder="1" applyAlignment="1" applyProtection="1">
      <alignment horizontal="left" vertical="center" wrapText="1"/>
    </xf>
    <xf numFmtId="0" fontId="15" fillId="6" borderId="25" xfId="0" applyFont="1" applyFill="1" applyBorder="1" applyAlignment="1" applyProtection="1">
      <alignment horizontal="left" vertical="center" wrapText="1"/>
    </xf>
    <xf numFmtId="0" fontId="15" fillId="6" borderId="26" xfId="0" applyFont="1" applyFill="1" applyBorder="1" applyAlignment="1" applyProtection="1">
      <alignment horizontal="left" vertical="center" wrapText="1"/>
    </xf>
    <xf numFmtId="0" fontId="15" fillId="6" borderId="27" xfId="0" applyFont="1" applyFill="1" applyBorder="1" applyAlignment="1" applyProtection="1">
      <alignment horizontal="left" vertical="center" wrapText="1"/>
    </xf>
    <xf numFmtId="0" fontId="11" fillId="7" borderId="28" xfId="0" applyFont="1" applyFill="1" applyBorder="1" applyAlignment="1" applyProtection="1">
      <alignment horizontal="center" vertical="center" wrapText="1"/>
    </xf>
    <xf numFmtId="0" fontId="11" fillId="7" borderId="29" xfId="0" applyFont="1" applyFill="1" applyBorder="1" applyAlignment="1" applyProtection="1">
      <alignment horizontal="center" vertical="center" wrapText="1"/>
    </xf>
    <xf numFmtId="0" fontId="11" fillId="7" borderId="30" xfId="0" applyFont="1" applyFill="1" applyBorder="1" applyAlignment="1" applyProtection="1">
      <alignment horizontal="center" vertical="center" wrapText="1"/>
    </xf>
    <xf numFmtId="0" fontId="11" fillId="7" borderId="31" xfId="0" applyFont="1" applyFill="1" applyBorder="1" applyAlignment="1" applyProtection="1">
      <alignment horizontal="center" vertical="center" wrapText="1"/>
    </xf>
    <xf numFmtId="177" fontId="0" fillId="2" borderId="12" xfId="0" applyNumberFormat="1" applyFill="1" applyBorder="1" applyAlignment="1" applyProtection="1">
      <alignment horizontal="left" vertical="center" wrapText="1"/>
      <protection locked="0"/>
    </xf>
    <xf numFmtId="177" fontId="0" fillId="2" borderId="32" xfId="0" applyNumberFormat="1" applyFill="1" applyBorder="1" applyAlignment="1" applyProtection="1">
      <alignment horizontal="left" vertical="center" wrapText="1"/>
      <protection locked="0"/>
    </xf>
    <xf numFmtId="177" fontId="0" fillId="2" borderId="33" xfId="0" applyNumberFormat="1" applyFill="1" applyBorder="1" applyAlignment="1" applyProtection="1">
      <alignment horizontal="left" vertical="center" wrapText="1"/>
      <protection locked="0"/>
    </xf>
    <xf numFmtId="177" fontId="0" fillId="2" borderId="34" xfId="0" applyNumberFormat="1" applyFill="1" applyBorder="1" applyAlignment="1" applyProtection="1">
      <alignment horizontal="left" vertical="center" wrapText="1"/>
      <protection locked="0"/>
    </xf>
    <xf numFmtId="177" fontId="0" fillId="2" borderId="35" xfId="0" applyNumberFormat="1" applyFill="1" applyBorder="1" applyAlignment="1" applyProtection="1">
      <alignment horizontal="left" vertical="center" wrapText="1"/>
      <protection locked="0"/>
    </xf>
    <xf numFmtId="177" fontId="0" fillId="2" borderId="36" xfId="0" applyNumberFormat="1" applyFill="1" applyBorder="1" applyAlignment="1" applyProtection="1">
      <alignment horizontal="left" vertical="center" wrapText="1"/>
      <protection locked="0"/>
    </xf>
    <xf numFmtId="0" fontId="15" fillId="5" borderId="24" xfId="0" applyFont="1" applyFill="1" applyBorder="1" applyAlignment="1">
      <alignment horizontal="left" vertical="center" wrapText="1"/>
    </xf>
    <xf numFmtId="0" fontId="15" fillId="5" borderId="84" xfId="0" applyFont="1" applyFill="1" applyBorder="1" applyAlignment="1">
      <alignment horizontal="left" vertical="center" wrapText="1"/>
    </xf>
    <xf numFmtId="0" fontId="15" fillId="5" borderId="87" xfId="0" applyFont="1" applyFill="1" applyBorder="1" applyAlignment="1">
      <alignment horizontal="left" vertical="center" wrapText="1"/>
    </xf>
    <xf numFmtId="0" fontId="23" fillId="5" borderId="88" xfId="0" applyFont="1" applyFill="1" applyBorder="1" applyAlignment="1">
      <alignment horizontal="center" vertical="center"/>
    </xf>
    <xf numFmtId="0" fontId="23" fillId="5" borderId="89" xfId="0" applyFont="1" applyFill="1" applyBorder="1" applyAlignment="1">
      <alignment horizontal="center" vertical="center"/>
    </xf>
    <xf numFmtId="179" fontId="0" fillId="5" borderId="57" xfId="0" applyNumberFormat="1" applyFill="1" applyBorder="1" applyAlignment="1">
      <alignment horizontal="center" vertical="center"/>
    </xf>
    <xf numFmtId="179" fontId="0" fillId="5" borderId="75" xfId="0" applyNumberFormat="1" applyFill="1" applyBorder="1" applyAlignment="1">
      <alignment horizontal="center" vertical="center"/>
    </xf>
    <xf numFmtId="180" fontId="10" fillId="6" borderId="8" xfId="1" applyNumberFormat="1" applyFont="1" applyFill="1" applyBorder="1" applyAlignment="1">
      <alignment horizontal="left" vertical="center"/>
    </xf>
    <xf numFmtId="180" fontId="10" fillId="6" borderId="9" xfId="1" applyNumberFormat="1" applyFont="1" applyFill="1" applyBorder="1" applyAlignment="1">
      <alignment horizontal="left" vertical="center"/>
    </xf>
    <xf numFmtId="180" fontId="10" fillId="6" borderId="10" xfId="1" applyNumberFormat="1" applyFont="1" applyFill="1" applyBorder="1" applyAlignment="1">
      <alignment horizontal="left" vertical="center"/>
    </xf>
    <xf numFmtId="180" fontId="10" fillId="5" borderId="55" xfId="1" applyNumberFormat="1" applyFont="1" applyFill="1" applyBorder="1" applyAlignment="1">
      <alignment horizontal="left" vertical="center"/>
    </xf>
    <xf numFmtId="180" fontId="10" fillId="5" borderId="56" xfId="1" applyNumberFormat="1" applyFont="1" applyFill="1" applyBorder="1" applyAlignment="1">
      <alignment horizontal="left" vertical="center"/>
    </xf>
    <xf numFmtId="180" fontId="10" fillId="5" borderId="95" xfId="1" applyNumberFormat="1" applyFont="1" applyFill="1" applyBorder="1" applyAlignment="1">
      <alignment horizontal="left" vertical="center"/>
    </xf>
    <xf numFmtId="180" fontId="10" fillId="5" borderId="47" xfId="1" applyNumberFormat="1" applyFont="1" applyFill="1" applyBorder="1" applyAlignment="1">
      <alignment horizontal="center" vertical="center" wrapText="1"/>
    </xf>
    <xf numFmtId="180" fontId="10" fillId="5" borderId="55" xfId="1" applyNumberFormat="1" applyFont="1" applyFill="1" applyBorder="1" applyAlignment="1">
      <alignment horizontal="center" vertical="center" wrapText="1"/>
    </xf>
    <xf numFmtId="180" fontId="0" fillId="5" borderId="0" xfId="0" applyNumberFormat="1" applyFill="1" applyBorder="1" applyAlignment="1">
      <alignment horizontal="left" vertical="center"/>
    </xf>
    <xf numFmtId="180" fontId="0" fillId="5" borderId="58" xfId="0" applyNumberFormat="1" applyFill="1" applyBorder="1" applyAlignment="1">
      <alignment horizontal="left" vertical="center"/>
    </xf>
    <xf numFmtId="180" fontId="0" fillId="0" borderId="48" xfId="0" applyNumberFormat="1" applyFill="1" applyBorder="1" applyAlignment="1" applyProtection="1">
      <alignment horizontal="left" vertical="center"/>
      <protection locked="0"/>
    </xf>
    <xf numFmtId="180" fontId="0" fillId="0" borderId="50" xfId="0" applyNumberFormat="1" applyFill="1" applyBorder="1" applyAlignment="1" applyProtection="1">
      <alignment horizontal="left" vertical="center"/>
      <protection locked="0"/>
    </xf>
    <xf numFmtId="180" fontId="0" fillId="0" borderId="76" xfId="0" applyNumberFormat="1" applyBorder="1" applyAlignment="1" applyProtection="1">
      <alignment horizontal="right" vertical="center" shrinkToFit="1"/>
      <protection locked="0"/>
    </xf>
    <xf numFmtId="180" fontId="0" fillId="0" borderId="77" xfId="0" applyNumberFormat="1" applyBorder="1" applyAlignment="1" applyProtection="1">
      <alignment horizontal="right" vertical="center" shrinkToFit="1"/>
      <protection locked="0"/>
    </xf>
    <xf numFmtId="180" fontId="0" fillId="5" borderId="54" xfId="0" applyNumberFormat="1" applyFill="1" applyBorder="1" applyAlignment="1">
      <alignment horizontal="left" vertical="center"/>
    </xf>
    <xf numFmtId="180" fontId="0" fillId="0" borderId="78" xfId="0" applyNumberFormat="1" applyBorder="1" applyAlignment="1" applyProtection="1">
      <alignment horizontal="right" vertical="center" shrinkToFit="1"/>
      <protection locked="0"/>
    </xf>
    <xf numFmtId="180" fontId="0" fillId="0" borderId="79" xfId="0" applyNumberFormat="1" applyBorder="1" applyAlignment="1" applyProtection="1">
      <alignment horizontal="right" vertical="center" shrinkToFit="1"/>
      <protection locked="0"/>
    </xf>
    <xf numFmtId="0" fontId="11" fillId="4" borderId="61" xfId="0" applyFont="1" applyFill="1" applyBorder="1" applyAlignment="1">
      <alignment horizontal="center" vertical="center" wrapText="1"/>
    </xf>
    <xf numFmtId="0" fontId="11" fillId="4" borderId="63" xfId="0" applyFont="1" applyFill="1" applyBorder="1" applyAlignment="1">
      <alignment horizontal="center" vertical="center" wrapText="1"/>
    </xf>
    <xf numFmtId="0" fontId="11" fillId="4" borderId="66"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61" xfId="0" applyFont="1" applyFill="1" applyBorder="1" applyAlignment="1">
      <alignment horizontal="center" vertical="center"/>
    </xf>
    <xf numFmtId="0" fontId="11" fillId="4" borderId="67" xfId="0" applyFont="1" applyFill="1" applyBorder="1" applyAlignment="1">
      <alignment horizontal="center" vertical="center"/>
    </xf>
    <xf numFmtId="0" fontId="11" fillId="4" borderId="63" xfId="0" applyFont="1" applyFill="1" applyBorder="1" applyAlignment="1">
      <alignment horizontal="center" vertical="center"/>
    </xf>
    <xf numFmtId="0" fontId="11" fillId="4" borderId="65" xfId="0" applyFont="1" applyFill="1" applyBorder="1" applyAlignment="1">
      <alignment horizontal="center" vertical="center"/>
    </xf>
    <xf numFmtId="0" fontId="11" fillId="4" borderId="68" xfId="0" applyFont="1" applyFill="1" applyBorder="1" applyAlignment="1">
      <alignment horizontal="center" vertical="center" wrapText="1"/>
    </xf>
    <xf numFmtId="0" fontId="11" fillId="4" borderId="69" xfId="0" applyFont="1" applyFill="1" applyBorder="1" applyAlignment="1">
      <alignment horizontal="center" vertical="center" wrapText="1"/>
    </xf>
    <xf numFmtId="0" fontId="0" fillId="3" borderId="23" xfId="0" applyFill="1" applyBorder="1" applyAlignment="1">
      <alignment horizontal="center" vertical="center"/>
    </xf>
    <xf numFmtId="0" fontId="0" fillId="3" borderId="70" xfId="0" applyFill="1" applyBorder="1" applyAlignment="1">
      <alignment horizontal="center" vertical="center"/>
    </xf>
    <xf numFmtId="0" fontId="15" fillId="5" borderId="71" xfId="0" applyFont="1" applyFill="1" applyBorder="1" applyAlignment="1">
      <alignment horizontal="left" vertical="center" wrapText="1"/>
    </xf>
    <xf numFmtId="0" fontId="15" fillId="5" borderId="72" xfId="0" applyFont="1" applyFill="1" applyBorder="1" applyAlignment="1">
      <alignment horizontal="left" vertical="center" wrapText="1"/>
    </xf>
    <xf numFmtId="0" fontId="15" fillId="5" borderId="71" xfId="0" applyFont="1" applyFill="1" applyBorder="1" applyAlignment="1">
      <alignment horizontal="left" vertical="top" wrapText="1"/>
    </xf>
    <xf numFmtId="0" fontId="15" fillId="5" borderId="72" xfId="0" applyFont="1" applyFill="1" applyBorder="1" applyAlignment="1">
      <alignment horizontal="left" vertical="top" wrapText="1"/>
    </xf>
    <xf numFmtId="0" fontId="23" fillId="5" borderId="83" xfId="0" applyFont="1" applyFill="1" applyBorder="1" applyAlignment="1">
      <alignment horizontal="center" vertical="center"/>
    </xf>
    <xf numFmtId="0" fontId="23" fillId="5" borderId="0" xfId="0" applyFont="1" applyFill="1" applyBorder="1" applyAlignment="1">
      <alignment horizontal="center" vertical="center"/>
    </xf>
    <xf numFmtId="0" fontId="0" fillId="3" borderId="91" xfId="0" applyFill="1" applyBorder="1" applyAlignment="1">
      <alignment horizontal="center" vertical="center"/>
    </xf>
    <xf numFmtId="0" fontId="11" fillId="4" borderId="21"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0" fillId="2" borderId="76" xfId="0" applyFill="1" applyBorder="1" applyAlignment="1" applyProtection="1">
      <alignment horizontal="center" vertical="center"/>
      <protection locked="0"/>
    </xf>
    <xf numFmtId="0" fontId="0" fillId="2" borderId="77" xfId="0" applyFill="1" applyBorder="1" applyAlignment="1" applyProtection="1">
      <alignment horizontal="center" vertical="center"/>
      <protection locked="0"/>
    </xf>
    <xf numFmtId="0" fontId="0" fillId="2" borderId="78" xfId="0" applyFill="1" applyBorder="1" applyAlignment="1" applyProtection="1">
      <alignment horizontal="center" vertical="center"/>
      <protection locked="0"/>
    </xf>
    <xf numFmtId="0" fontId="0" fillId="2" borderId="79" xfId="0" applyFill="1" applyBorder="1" applyAlignment="1" applyProtection="1">
      <alignment horizontal="center" vertical="center"/>
      <protection locked="0"/>
    </xf>
    <xf numFmtId="0" fontId="0" fillId="0" borderId="76" xfId="0" applyBorder="1" applyAlignment="1" applyProtection="1">
      <alignment horizontal="center" vertical="center" wrapText="1"/>
      <protection locked="0"/>
    </xf>
    <xf numFmtId="0" fontId="0" fillId="0" borderId="77"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23" fillId="5" borderId="105" xfId="0" applyFont="1" applyFill="1" applyBorder="1" applyAlignment="1">
      <alignment horizontal="center" vertical="center"/>
    </xf>
    <xf numFmtId="180" fontId="0" fillId="5" borderId="6" xfId="0" applyNumberFormat="1" applyFill="1" applyBorder="1" applyAlignment="1">
      <alignment horizontal="right" vertical="center" shrinkToFit="1"/>
    </xf>
    <xf numFmtId="180" fontId="0" fillId="0" borderId="73" xfId="0" applyNumberFormat="1" applyBorder="1" applyAlignment="1" applyProtection="1">
      <alignment horizontal="right" vertical="center" shrinkToFit="1"/>
      <protection locked="0"/>
    </xf>
    <xf numFmtId="180" fontId="0" fillId="0" borderId="74" xfId="0" applyNumberFormat="1" applyBorder="1" applyAlignment="1" applyProtection="1">
      <alignment horizontal="right" vertical="center" shrinkToFit="1"/>
      <protection locked="0"/>
    </xf>
    <xf numFmtId="0" fontId="21" fillId="8" borderId="0" xfId="0" applyFont="1" applyFill="1" applyAlignment="1">
      <alignment horizontal="center" vertical="center"/>
    </xf>
    <xf numFmtId="0" fontId="22" fillId="3" borderId="39" xfId="0" applyFont="1" applyFill="1" applyBorder="1" applyAlignment="1">
      <alignment horizontal="center" vertical="center"/>
    </xf>
    <xf numFmtId="0" fontId="13" fillId="9" borderId="40"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9" borderId="42" xfId="0" applyFont="1" applyFill="1" applyBorder="1" applyAlignment="1">
      <alignment horizontal="left" vertical="center" wrapText="1"/>
    </xf>
    <xf numFmtId="0" fontId="13" fillId="9" borderId="43" xfId="0" applyFont="1" applyFill="1" applyBorder="1" applyAlignment="1">
      <alignment horizontal="left" vertical="center" wrapText="1"/>
    </xf>
    <xf numFmtId="0" fontId="13" fillId="9" borderId="44" xfId="0" applyFont="1" applyFill="1" applyBorder="1" applyAlignment="1">
      <alignment horizontal="left" vertical="center" wrapText="1"/>
    </xf>
    <xf numFmtId="0" fontId="13" fillId="9" borderId="45" xfId="0" applyFont="1" applyFill="1" applyBorder="1" applyAlignment="1">
      <alignment horizontal="left" vertical="center" wrapText="1"/>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0" fillId="0" borderId="48" xfId="0" applyBorder="1" applyAlignment="1" applyProtection="1">
      <alignment horizontal="lef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180" fontId="0" fillId="6" borderId="6" xfId="0" applyNumberFormat="1" applyFill="1" applyBorder="1" applyAlignment="1">
      <alignment horizontal="right" vertical="center" shrinkToFit="1"/>
    </xf>
    <xf numFmtId="0" fontId="11" fillId="4" borderId="82" xfId="0" applyFont="1" applyFill="1" applyBorder="1" applyAlignment="1">
      <alignment horizontal="center" vertical="center"/>
    </xf>
    <xf numFmtId="0" fontId="11" fillId="4" borderId="92" xfId="0" applyFont="1" applyFill="1" applyBorder="1" applyAlignment="1">
      <alignment horizontal="center" vertical="center"/>
    </xf>
    <xf numFmtId="0" fontId="11" fillId="10" borderId="0" xfId="0" applyFont="1" applyFill="1" applyAlignment="1">
      <alignment horizontal="center" vertical="center"/>
    </xf>
    <xf numFmtId="0" fontId="0" fillId="0" borderId="11" xfId="0" applyBorder="1" applyAlignment="1">
      <alignment horizontal="left" vertical="center"/>
    </xf>
    <xf numFmtId="0" fontId="0" fillId="0" borderId="0" xfId="0" applyBorder="1" applyAlignment="1">
      <alignment horizontal="left" vertical="center"/>
    </xf>
    <xf numFmtId="0" fontId="0" fillId="0" borderId="58" xfId="0" applyBorder="1" applyAlignment="1">
      <alignment horizontal="left" vertical="center"/>
    </xf>
    <xf numFmtId="0" fontId="15" fillId="5" borderId="59" xfId="0" applyFont="1" applyFill="1" applyBorder="1" applyAlignment="1">
      <alignment horizontal="left" vertical="center" wrapText="1"/>
    </xf>
    <xf numFmtId="0" fontId="11" fillId="4" borderId="60" xfId="0" applyFont="1" applyFill="1" applyBorder="1" applyAlignment="1">
      <alignment horizontal="center" vertical="center" wrapText="1"/>
    </xf>
    <xf numFmtId="0" fontId="11" fillId="4" borderId="62" xfId="0" applyFont="1" applyFill="1" applyBorder="1" applyAlignment="1">
      <alignment horizontal="center" vertical="center" wrapText="1"/>
    </xf>
    <xf numFmtId="0" fontId="11" fillId="4" borderId="64" xfId="0" applyFont="1" applyFill="1" applyBorder="1" applyAlignment="1">
      <alignment horizontal="center" vertical="center" wrapText="1"/>
    </xf>
    <xf numFmtId="184" fontId="0" fillId="5" borderId="8" xfId="0" applyNumberFormat="1" applyFont="1" applyFill="1" applyBorder="1" applyAlignment="1">
      <alignment horizontal="center" vertical="center" shrinkToFit="1"/>
    </xf>
    <xf numFmtId="184" fontId="0" fillId="5" borderId="13" xfId="0" applyNumberFormat="1" applyFont="1" applyFill="1" applyBorder="1" applyAlignment="1">
      <alignment horizontal="center" vertical="center" shrinkToFit="1"/>
    </xf>
    <xf numFmtId="176" fontId="0" fillId="5" borderId="8" xfId="0" applyNumberFormat="1" applyFont="1" applyFill="1" applyBorder="1" applyAlignment="1">
      <alignment horizontal="center" vertical="center" wrapText="1"/>
    </xf>
    <xf numFmtId="176" fontId="0" fillId="5" borderId="13" xfId="0" applyNumberFormat="1"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37" xfId="0" applyFont="1" applyFill="1" applyBorder="1" applyAlignment="1">
      <alignment horizontal="center" vertical="center"/>
    </xf>
    <xf numFmtId="0" fontId="12" fillId="4" borderId="38" xfId="0" applyFont="1" applyFill="1" applyBorder="1" applyAlignment="1">
      <alignment horizontal="center" vertical="center" wrapText="1"/>
    </xf>
    <xf numFmtId="0" fontId="12" fillId="4" borderId="38" xfId="0" applyFont="1" applyFill="1" applyBorder="1" applyAlignment="1">
      <alignment horizontal="center" vertical="center"/>
    </xf>
    <xf numFmtId="0" fontId="0" fillId="5" borderId="21" xfId="0" applyFont="1" applyFill="1" applyBorder="1" applyAlignment="1">
      <alignment horizontal="left" vertical="center"/>
    </xf>
    <xf numFmtId="0" fontId="11" fillId="4" borderId="82" xfId="0" applyFont="1" applyFill="1" applyBorder="1" applyAlignment="1">
      <alignment horizontal="left" vertical="center" wrapText="1"/>
    </xf>
    <xf numFmtId="0" fontId="11" fillId="4" borderId="47"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56" xfId="0" applyFont="1" applyFill="1" applyBorder="1" applyAlignment="1">
      <alignment horizontal="center" vertical="center" wrapText="1"/>
    </xf>
    <xf numFmtId="176" fontId="0" fillId="5" borderId="47" xfId="0" applyNumberFormat="1" applyFont="1" applyFill="1" applyBorder="1" applyAlignment="1">
      <alignment horizontal="center" vertical="center" wrapText="1"/>
    </xf>
    <xf numFmtId="176" fontId="0" fillId="5" borderId="57" xfId="0" applyNumberFormat="1" applyFont="1" applyFill="1" applyBorder="1" applyAlignment="1">
      <alignment horizontal="center" vertical="center" wrapText="1"/>
    </xf>
    <xf numFmtId="176" fontId="0" fillId="5" borderId="55" xfId="0" applyNumberFormat="1" applyFont="1" applyFill="1" applyBorder="1" applyAlignment="1">
      <alignment horizontal="center" vertical="center" wrapText="1"/>
    </xf>
    <xf numFmtId="176" fontId="0" fillId="5" borderId="75" xfId="0" applyNumberFormat="1" applyFont="1" applyFill="1" applyBorder="1" applyAlignment="1">
      <alignment horizontal="center" vertical="center" wrapText="1"/>
    </xf>
    <xf numFmtId="176" fontId="0" fillId="5" borderId="54" xfId="0" applyNumberFormat="1" applyFont="1" applyFill="1" applyBorder="1" applyAlignment="1">
      <alignment horizontal="center" vertical="center" wrapText="1"/>
    </xf>
    <xf numFmtId="176" fontId="0" fillId="5" borderId="56" xfId="0" applyNumberFormat="1" applyFont="1" applyFill="1" applyBorder="1" applyAlignment="1">
      <alignment horizontal="center" vertical="center" wrapText="1"/>
    </xf>
    <xf numFmtId="0" fontId="24" fillId="3" borderId="39"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3">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ont>
        <color rgb="FF9C6500"/>
      </font>
      <fill>
        <patternFill>
          <bgColor rgb="FFFFEB9C"/>
        </patternFill>
      </fill>
    </dxf>
    <dxf>
      <fill>
        <patternFill patternType="darkGrid">
          <bgColor theme="0"/>
        </patternFill>
      </fill>
    </dxf>
    <dxf>
      <fill>
        <patternFill patternType="darkGrid">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xdr:col>
      <xdr:colOff>467298</xdr:colOff>
      <xdr:row>33</xdr:row>
      <xdr:rowOff>9222</xdr:rowOff>
    </xdr:from>
    <xdr:to>
      <xdr:col>4</xdr:col>
      <xdr:colOff>71104</xdr:colOff>
      <xdr:row>34</xdr:row>
      <xdr:rowOff>847</xdr:rowOff>
    </xdr:to>
    <xdr:sp macro="" textlink="">
      <xdr:nvSpPr>
        <xdr:cNvPr id="4" name="下矢印 3">
          <a:extLst>
            <a:ext uri="{FF2B5EF4-FFF2-40B4-BE49-F238E27FC236}">
              <a16:creationId xmlns:a16="http://schemas.microsoft.com/office/drawing/2014/main" id="{9E3B5077-EAC6-6E0A-258D-3C6A1C2A49FE}"/>
            </a:ext>
          </a:extLst>
        </xdr:cNvPr>
        <xdr:cNvSpPr/>
      </xdr:nvSpPr>
      <xdr:spPr>
        <a:xfrm>
          <a:off x="2238948" y="537370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198693</xdr:colOff>
      <xdr:row>33</xdr:row>
      <xdr:rowOff>9222</xdr:rowOff>
    </xdr:from>
    <xdr:to>
      <xdr:col>6</xdr:col>
      <xdr:colOff>489281</xdr:colOff>
      <xdr:row>34</xdr:row>
      <xdr:rowOff>847</xdr:rowOff>
    </xdr:to>
    <xdr:sp macro="" textlink="">
      <xdr:nvSpPr>
        <xdr:cNvPr id="5" name="下矢印 4">
          <a:extLst>
            <a:ext uri="{FF2B5EF4-FFF2-40B4-BE49-F238E27FC236}">
              <a16:creationId xmlns:a16="http://schemas.microsoft.com/office/drawing/2014/main" id="{ED52A6E1-084A-1CE3-BBD9-B373B1B36527}"/>
            </a:ext>
          </a:extLst>
        </xdr:cNvPr>
        <xdr:cNvSpPr/>
      </xdr:nvSpPr>
      <xdr:spPr>
        <a:xfrm>
          <a:off x="3827718" y="537370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506940</xdr:colOff>
      <xdr:row>22</xdr:row>
      <xdr:rowOff>20108</xdr:rowOff>
    </xdr:from>
    <xdr:to>
      <xdr:col>5</xdr:col>
      <xdr:colOff>112333</xdr:colOff>
      <xdr:row>23</xdr:row>
      <xdr:rowOff>8467</xdr:rowOff>
    </xdr:to>
    <xdr:sp macro="" textlink="">
      <xdr:nvSpPr>
        <xdr:cNvPr id="6" name="下矢印 5">
          <a:extLst>
            <a:ext uri="{FF2B5EF4-FFF2-40B4-BE49-F238E27FC236}">
              <a16:creationId xmlns:a16="http://schemas.microsoft.com/office/drawing/2014/main" id="{2EE113F6-7DF0-5C26-42AB-D45C20BCCECD}"/>
            </a:ext>
          </a:extLst>
        </xdr:cNvPr>
        <xdr:cNvSpPr/>
      </xdr:nvSpPr>
      <xdr:spPr>
        <a:xfrm rot="10800000">
          <a:off x="2897715" y="4043468"/>
          <a:ext cx="252942"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522543</xdr:colOff>
      <xdr:row>33</xdr:row>
      <xdr:rowOff>9222</xdr:rowOff>
    </xdr:from>
    <xdr:to>
      <xdr:col>10</xdr:col>
      <xdr:colOff>146994</xdr:colOff>
      <xdr:row>34</xdr:row>
      <xdr:rowOff>847</xdr:rowOff>
    </xdr:to>
    <xdr:sp macro="" textlink="">
      <xdr:nvSpPr>
        <xdr:cNvPr id="7" name="下矢印 6">
          <a:extLst>
            <a:ext uri="{FF2B5EF4-FFF2-40B4-BE49-F238E27FC236}">
              <a16:creationId xmlns:a16="http://schemas.microsoft.com/office/drawing/2014/main" id="{0904FBF4-AA2E-5312-CA72-F32F3AF586E2}"/>
            </a:ext>
          </a:extLst>
        </xdr:cNvPr>
        <xdr:cNvSpPr/>
      </xdr:nvSpPr>
      <xdr:spPr>
        <a:xfrm>
          <a:off x="5961318" y="537370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150494</xdr:colOff>
      <xdr:row>65</xdr:row>
      <xdr:rowOff>13338</xdr:rowOff>
    </xdr:from>
    <xdr:to>
      <xdr:col>7</xdr:col>
      <xdr:colOff>450456</xdr:colOff>
      <xdr:row>66</xdr:row>
      <xdr:rowOff>14062</xdr:rowOff>
    </xdr:to>
    <xdr:sp macro="" textlink="">
      <xdr:nvSpPr>
        <xdr:cNvPr id="8" name="下矢印 7">
          <a:extLst>
            <a:ext uri="{FF2B5EF4-FFF2-40B4-BE49-F238E27FC236}">
              <a16:creationId xmlns:a16="http://schemas.microsoft.com/office/drawing/2014/main" id="{DD0DE2CD-6BA8-6253-94ED-F6B14E8B0C3E}"/>
            </a:ext>
          </a:extLst>
        </xdr:cNvPr>
        <xdr:cNvSpPr/>
      </xdr:nvSpPr>
      <xdr:spPr>
        <a:xfrm rot="10800000">
          <a:off x="4408169" y="9401178"/>
          <a:ext cx="262467" cy="15872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20410</xdr:colOff>
      <xdr:row>60</xdr:row>
      <xdr:rowOff>171453</xdr:rowOff>
    </xdr:from>
    <xdr:to>
      <xdr:col>9</xdr:col>
      <xdr:colOff>639177</xdr:colOff>
      <xdr:row>61</xdr:row>
      <xdr:rowOff>84914</xdr:rowOff>
    </xdr:to>
    <xdr:sp macro="" textlink="">
      <xdr:nvSpPr>
        <xdr:cNvPr id="9" name="下矢印 8">
          <a:extLst>
            <a:ext uri="{FF2B5EF4-FFF2-40B4-BE49-F238E27FC236}">
              <a16:creationId xmlns:a16="http://schemas.microsoft.com/office/drawing/2014/main" id="{D29F5CAC-7782-BA45-C520-8AD5C8E0D177}"/>
            </a:ext>
          </a:extLst>
        </xdr:cNvPr>
        <xdr:cNvSpPr/>
      </xdr:nvSpPr>
      <xdr:spPr>
        <a:xfrm rot="5400000">
          <a:off x="5737263" y="8481115"/>
          <a:ext cx="90184" cy="55108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636269</xdr:colOff>
      <xdr:row>65</xdr:row>
      <xdr:rowOff>13338</xdr:rowOff>
    </xdr:from>
    <xdr:to>
      <xdr:col>4</xdr:col>
      <xdr:colOff>241438</xdr:colOff>
      <xdr:row>66</xdr:row>
      <xdr:rowOff>23707</xdr:rowOff>
    </xdr:to>
    <xdr:sp macro="" textlink="">
      <xdr:nvSpPr>
        <xdr:cNvPr id="10" name="下矢印 9">
          <a:extLst>
            <a:ext uri="{FF2B5EF4-FFF2-40B4-BE49-F238E27FC236}">
              <a16:creationId xmlns:a16="http://schemas.microsoft.com/office/drawing/2014/main" id="{7BA839DC-29E0-FE07-35E5-29C52CA675D3}"/>
            </a:ext>
          </a:extLst>
        </xdr:cNvPr>
        <xdr:cNvSpPr/>
      </xdr:nvSpPr>
      <xdr:spPr>
        <a:xfrm rot="10800000">
          <a:off x="2388869" y="9410703"/>
          <a:ext cx="262467" cy="15872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169544</xdr:colOff>
      <xdr:row>65</xdr:row>
      <xdr:rowOff>13338</xdr:rowOff>
    </xdr:from>
    <xdr:to>
      <xdr:col>11</xdr:col>
      <xdr:colOff>470895</xdr:colOff>
      <xdr:row>66</xdr:row>
      <xdr:rowOff>23707</xdr:rowOff>
    </xdr:to>
    <xdr:sp macro="" textlink="">
      <xdr:nvSpPr>
        <xdr:cNvPr id="11" name="下矢印 10">
          <a:extLst>
            <a:ext uri="{FF2B5EF4-FFF2-40B4-BE49-F238E27FC236}">
              <a16:creationId xmlns:a16="http://schemas.microsoft.com/office/drawing/2014/main" id="{7A5BB7A9-E535-8519-EC52-1F8BF404E7F2}"/>
            </a:ext>
          </a:extLst>
        </xdr:cNvPr>
        <xdr:cNvSpPr/>
      </xdr:nvSpPr>
      <xdr:spPr>
        <a:xfrm rot="10800000">
          <a:off x="6856094" y="9410703"/>
          <a:ext cx="262467" cy="15872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198119</xdr:colOff>
      <xdr:row>65</xdr:row>
      <xdr:rowOff>13338</xdr:rowOff>
    </xdr:from>
    <xdr:to>
      <xdr:col>8</xdr:col>
      <xdr:colOff>488707</xdr:colOff>
      <xdr:row>66</xdr:row>
      <xdr:rowOff>23707</xdr:rowOff>
    </xdr:to>
    <xdr:sp macro="" textlink="">
      <xdr:nvSpPr>
        <xdr:cNvPr id="12" name="下矢印 11">
          <a:extLst>
            <a:ext uri="{FF2B5EF4-FFF2-40B4-BE49-F238E27FC236}">
              <a16:creationId xmlns:a16="http://schemas.microsoft.com/office/drawing/2014/main" id="{5FD34AAA-32FC-8346-A9E6-EB8D0D6E2283}"/>
            </a:ext>
          </a:extLst>
        </xdr:cNvPr>
        <xdr:cNvSpPr/>
      </xdr:nvSpPr>
      <xdr:spPr>
        <a:xfrm rot="10800000">
          <a:off x="5046344" y="9410703"/>
          <a:ext cx="262467" cy="15872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236219</xdr:colOff>
      <xdr:row>65</xdr:row>
      <xdr:rowOff>13338</xdr:rowOff>
    </xdr:from>
    <xdr:to>
      <xdr:col>12</xdr:col>
      <xdr:colOff>526807</xdr:colOff>
      <xdr:row>66</xdr:row>
      <xdr:rowOff>14062</xdr:rowOff>
    </xdr:to>
    <xdr:sp macro="" textlink="">
      <xdr:nvSpPr>
        <xdr:cNvPr id="13" name="下矢印 12">
          <a:extLst>
            <a:ext uri="{FF2B5EF4-FFF2-40B4-BE49-F238E27FC236}">
              <a16:creationId xmlns:a16="http://schemas.microsoft.com/office/drawing/2014/main" id="{98FE3326-2C6E-2B25-22BF-D0624272505C}"/>
            </a:ext>
          </a:extLst>
        </xdr:cNvPr>
        <xdr:cNvSpPr/>
      </xdr:nvSpPr>
      <xdr:spPr>
        <a:xfrm rot="10800000">
          <a:off x="7522844" y="9401178"/>
          <a:ext cx="262467" cy="15872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200777</xdr:colOff>
      <xdr:row>26</xdr:row>
      <xdr:rowOff>22860</xdr:rowOff>
    </xdr:from>
    <xdr:to>
      <xdr:col>8</xdr:col>
      <xdr:colOff>514275</xdr:colOff>
      <xdr:row>27</xdr:row>
      <xdr:rowOff>7212</xdr:rowOff>
    </xdr:to>
    <xdr:sp macro="" textlink="">
      <xdr:nvSpPr>
        <xdr:cNvPr id="14" name="下矢印 13">
          <a:extLst>
            <a:ext uri="{FF2B5EF4-FFF2-40B4-BE49-F238E27FC236}">
              <a16:creationId xmlns:a16="http://schemas.microsoft.com/office/drawing/2014/main" id="{D52092A0-FF2B-F709-B7F3-12A4AC6B505A}"/>
            </a:ext>
          </a:extLst>
        </xdr:cNvPr>
        <xdr:cNvSpPr/>
      </xdr:nvSpPr>
      <xdr:spPr>
        <a:xfrm rot="10800000">
          <a:off x="4812782" y="820674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153152</xdr:colOff>
      <xdr:row>26</xdr:row>
      <xdr:rowOff>28575</xdr:rowOff>
    </xdr:from>
    <xdr:to>
      <xdr:col>4</xdr:col>
      <xdr:colOff>466650</xdr:colOff>
      <xdr:row>27</xdr:row>
      <xdr:rowOff>1905</xdr:rowOff>
    </xdr:to>
    <xdr:sp macro="" textlink="">
      <xdr:nvSpPr>
        <xdr:cNvPr id="15" name="下矢印 14">
          <a:extLst>
            <a:ext uri="{FF2B5EF4-FFF2-40B4-BE49-F238E27FC236}">
              <a16:creationId xmlns:a16="http://schemas.microsoft.com/office/drawing/2014/main" id="{483F63B6-815A-3068-7D56-87C812795C9E}"/>
            </a:ext>
          </a:extLst>
        </xdr:cNvPr>
        <xdr:cNvSpPr/>
      </xdr:nvSpPr>
      <xdr:spPr>
        <a:xfrm rot="10800000">
          <a:off x="2115302" y="8212455"/>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20410</xdr:colOff>
      <xdr:row>57</xdr:row>
      <xdr:rowOff>200028</xdr:rowOff>
    </xdr:from>
    <xdr:to>
      <xdr:col>9</xdr:col>
      <xdr:colOff>639177</xdr:colOff>
      <xdr:row>58</xdr:row>
      <xdr:rowOff>94439</xdr:rowOff>
    </xdr:to>
    <xdr:sp macro="" textlink="">
      <xdr:nvSpPr>
        <xdr:cNvPr id="23" name="下矢印 8">
          <a:extLst>
            <a:ext uri="{FF2B5EF4-FFF2-40B4-BE49-F238E27FC236}">
              <a16:creationId xmlns:a16="http://schemas.microsoft.com/office/drawing/2014/main" id="{DD4BB661-E368-EEB1-5000-B438068AB33D}"/>
            </a:ext>
          </a:extLst>
        </xdr:cNvPr>
        <xdr:cNvSpPr/>
      </xdr:nvSpPr>
      <xdr:spPr>
        <a:xfrm rot="5400000">
          <a:off x="7050088" y="11467875"/>
          <a:ext cx="161111" cy="61876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C95"/>
  <sheetViews>
    <sheetView tabSelected="1" view="pageBreakPreview" zoomScaleNormal="80" zoomScaleSheetLayoutView="100" workbookViewId="0">
      <selection activeCell="D9" sqref="D9:M9"/>
    </sheetView>
  </sheetViews>
  <sheetFormatPr defaultRowHeight="13.5" x14ac:dyDescent="0.15"/>
  <cols>
    <col min="1" max="1" width="2.25" customWidth="1"/>
    <col min="2" max="13" width="11.625" customWidth="1"/>
    <col min="14" max="14" width="1.875" customWidth="1"/>
    <col min="18" max="18" width="9.5" bestFit="1" customWidth="1"/>
    <col min="19" max="19" width="10.5" bestFit="1" customWidth="1"/>
    <col min="20" max="20" width="9.125" bestFit="1" customWidth="1"/>
  </cols>
  <sheetData>
    <row r="2" spans="2:13" ht="19.899999999999999" customHeight="1" x14ac:dyDescent="0.15">
      <c r="B2" s="247" t="s">
        <v>162</v>
      </c>
      <c r="C2" s="247"/>
      <c r="D2" s="247"/>
      <c r="E2" s="247"/>
      <c r="F2" s="247"/>
      <c r="G2" s="247"/>
      <c r="H2" s="247"/>
      <c r="I2" s="247"/>
      <c r="J2" s="247"/>
      <c r="K2" s="247"/>
      <c r="L2" s="247"/>
      <c r="M2" s="247"/>
    </row>
    <row r="3" spans="2:13" ht="4.1500000000000004" customHeight="1" x14ac:dyDescent="0.15">
      <c r="B3" s="1"/>
      <c r="C3" s="1"/>
      <c r="D3" s="1"/>
      <c r="E3" s="1"/>
      <c r="F3" s="1"/>
      <c r="G3" s="1"/>
      <c r="H3" s="1"/>
      <c r="I3" s="1"/>
      <c r="J3" s="1"/>
      <c r="K3" s="1"/>
      <c r="L3" s="1"/>
      <c r="M3" s="1"/>
    </row>
    <row r="4" spans="2:13" ht="34.5" customHeight="1" x14ac:dyDescent="0.15">
      <c r="B4" s="248" t="s">
        <v>140</v>
      </c>
      <c r="C4" s="248"/>
      <c r="D4" s="248"/>
      <c r="E4" s="248"/>
      <c r="F4" s="248"/>
      <c r="G4" s="248"/>
      <c r="H4" s="248"/>
      <c r="I4" s="248"/>
      <c r="J4" s="248"/>
      <c r="K4" s="248"/>
      <c r="L4" s="248"/>
      <c r="M4" s="248"/>
    </row>
    <row r="5" spans="2:13" ht="4.1500000000000004" customHeight="1" x14ac:dyDescent="0.15">
      <c r="B5" s="1"/>
      <c r="C5" s="1"/>
      <c r="D5" s="1"/>
      <c r="E5" s="1"/>
      <c r="F5" s="1"/>
      <c r="G5" s="1"/>
      <c r="H5" s="1"/>
      <c r="I5" s="1"/>
      <c r="J5" s="1"/>
      <c r="K5" s="1"/>
      <c r="L5" s="1"/>
      <c r="M5" s="1"/>
    </row>
    <row r="6" spans="2:13" ht="26.25" customHeight="1" x14ac:dyDescent="0.15">
      <c r="B6" s="249" t="s">
        <v>163</v>
      </c>
      <c r="C6" s="250"/>
      <c r="D6" s="250"/>
      <c r="E6" s="250"/>
      <c r="F6" s="250"/>
      <c r="G6" s="250"/>
      <c r="H6" s="250"/>
      <c r="I6" s="250"/>
      <c r="J6" s="250"/>
      <c r="K6" s="250"/>
      <c r="L6" s="250"/>
      <c r="M6" s="251"/>
    </row>
    <row r="7" spans="2:13" ht="24" customHeight="1" x14ac:dyDescent="0.15">
      <c r="B7" s="252"/>
      <c r="C7" s="253"/>
      <c r="D7" s="253"/>
      <c r="E7" s="253"/>
      <c r="F7" s="253"/>
      <c r="G7" s="253"/>
      <c r="H7" s="253"/>
      <c r="I7" s="253"/>
      <c r="J7" s="253"/>
      <c r="K7" s="253"/>
      <c r="L7" s="253"/>
      <c r="M7" s="254"/>
    </row>
    <row r="8" spans="2:13" ht="4.1500000000000004" customHeight="1" thickBot="1" x14ac:dyDescent="0.2">
      <c r="B8" s="1"/>
      <c r="C8" s="1"/>
      <c r="D8" s="1"/>
      <c r="E8" s="1"/>
      <c r="F8" s="1"/>
      <c r="G8" s="1"/>
      <c r="H8" s="1"/>
      <c r="I8" s="1"/>
      <c r="J8" s="1"/>
      <c r="K8" s="1"/>
      <c r="L8" s="1"/>
      <c r="M8" s="1"/>
    </row>
    <row r="9" spans="2:13" ht="19.899999999999999" customHeight="1" thickBot="1" x14ac:dyDescent="0.2">
      <c r="B9" s="255" t="s">
        <v>0</v>
      </c>
      <c r="C9" s="256"/>
      <c r="D9" s="257" t="s">
        <v>29</v>
      </c>
      <c r="E9" s="258"/>
      <c r="F9" s="258"/>
      <c r="G9" s="258"/>
      <c r="H9" s="258"/>
      <c r="I9" s="258"/>
      <c r="J9" s="258"/>
      <c r="K9" s="258"/>
      <c r="L9" s="258"/>
      <c r="M9" s="259"/>
    </row>
    <row r="10" spans="2:13" ht="10.15" customHeight="1" x14ac:dyDescent="0.15">
      <c r="B10" s="64"/>
      <c r="C10" s="64"/>
      <c r="D10" s="64"/>
      <c r="E10" s="64"/>
      <c r="F10" s="64"/>
      <c r="G10" s="64"/>
      <c r="H10" s="64"/>
      <c r="I10" s="64"/>
      <c r="J10" s="64"/>
      <c r="K10" s="64"/>
      <c r="L10" s="64"/>
      <c r="M10" s="64"/>
    </row>
    <row r="11" spans="2:13" x14ac:dyDescent="0.15">
      <c r="B11" s="263" t="s">
        <v>2</v>
      </c>
      <c r="C11" s="263"/>
      <c r="D11" s="263"/>
      <c r="E11" s="263"/>
      <c r="F11" s="263"/>
      <c r="G11" s="263"/>
      <c r="H11" s="263"/>
      <c r="I11" s="263"/>
      <c r="J11" s="263"/>
      <c r="K11" s="263"/>
      <c r="L11" s="263"/>
      <c r="M11" s="263"/>
    </row>
    <row r="12" spans="2:13" ht="4.1500000000000004" hidden="1" customHeight="1" x14ac:dyDescent="0.15">
      <c r="B12" s="1"/>
      <c r="C12" s="1"/>
      <c r="D12" s="1"/>
      <c r="E12" s="1"/>
      <c r="F12" s="1"/>
      <c r="G12" s="1"/>
      <c r="H12" s="1"/>
      <c r="I12" s="1"/>
      <c r="J12" s="1"/>
      <c r="K12" s="1"/>
      <c r="L12" s="1"/>
      <c r="M12" s="1"/>
    </row>
    <row r="13" spans="2:13" ht="13.15" hidden="1" customHeight="1" x14ac:dyDescent="0.15">
      <c r="B13" s="77" t="s">
        <v>15</v>
      </c>
      <c r="C13" s="78"/>
      <c r="D13" s="81" t="s">
        <v>50</v>
      </c>
      <c r="E13" s="82"/>
      <c r="F13" s="82"/>
      <c r="G13" s="82"/>
      <c r="H13" s="83"/>
      <c r="I13" s="1"/>
      <c r="J13" s="3"/>
      <c r="K13" s="3"/>
      <c r="L13" s="3"/>
      <c r="M13" s="3"/>
    </row>
    <row r="14" spans="2:13" hidden="1" x14ac:dyDescent="0.15">
      <c r="B14" s="79"/>
      <c r="C14" s="80"/>
      <c r="D14" s="264"/>
      <c r="E14" s="265"/>
      <c r="F14" s="265"/>
      <c r="G14" s="265"/>
      <c r="H14" s="266"/>
      <c r="I14" s="1"/>
      <c r="J14" s="3"/>
      <c r="K14" s="3"/>
      <c r="L14" s="3"/>
      <c r="M14" s="3"/>
    </row>
    <row r="15" spans="2:13" hidden="1" x14ac:dyDescent="0.15">
      <c r="B15" s="77" t="s">
        <v>14</v>
      </c>
      <c r="C15" s="78"/>
      <c r="D15" s="81" t="s">
        <v>13</v>
      </c>
      <c r="E15" s="82"/>
      <c r="F15" s="82"/>
      <c r="G15" s="82"/>
      <c r="H15" s="83"/>
      <c r="I15" s="1"/>
      <c r="J15" s="3"/>
      <c r="K15" s="3"/>
      <c r="L15" s="3"/>
      <c r="M15" s="3"/>
    </row>
    <row r="16" spans="2:13" hidden="1" x14ac:dyDescent="0.15">
      <c r="B16" s="79"/>
      <c r="C16" s="80"/>
      <c r="D16" s="84"/>
      <c r="E16" s="85"/>
      <c r="F16" s="85"/>
      <c r="G16" s="85"/>
      <c r="H16" s="86"/>
      <c r="I16" s="1"/>
      <c r="J16" s="3"/>
      <c r="K16" s="3"/>
      <c r="L16" s="3"/>
      <c r="M16" s="3"/>
    </row>
    <row r="17" spans="2:13" ht="4.1500000000000004" customHeight="1" thickBot="1" x14ac:dyDescent="0.2">
      <c r="B17" s="64"/>
      <c r="C17" s="64"/>
      <c r="D17" s="64"/>
      <c r="E17" s="64"/>
      <c r="F17" s="64"/>
      <c r="G17" s="64"/>
      <c r="H17" s="64"/>
      <c r="I17" s="64"/>
      <c r="J17" s="64"/>
      <c r="K17" s="64"/>
      <c r="L17" s="64"/>
      <c r="M17" s="64"/>
    </row>
    <row r="18" spans="2:13" ht="19.899999999999999" customHeight="1" x14ac:dyDescent="0.15">
      <c r="B18" s="95" t="s">
        <v>30</v>
      </c>
      <c r="C18" s="95"/>
      <c r="D18" s="96"/>
      <c r="E18" s="22" t="s">
        <v>1</v>
      </c>
      <c r="F18" s="99" t="s">
        <v>28</v>
      </c>
      <c r="G18" s="99"/>
      <c r="H18" s="113"/>
      <c r="I18" s="113"/>
      <c r="J18" s="113"/>
      <c r="K18" s="113"/>
      <c r="L18" s="113"/>
      <c r="M18" s="114"/>
    </row>
    <row r="19" spans="2:13" ht="19.899999999999999" customHeight="1" thickBot="1" x14ac:dyDescent="0.2">
      <c r="B19" s="97"/>
      <c r="C19" s="97"/>
      <c r="D19" s="98"/>
      <c r="E19" s="115" t="s">
        <v>31</v>
      </c>
      <c r="F19" s="111"/>
      <c r="G19" s="110" t="s">
        <v>32</v>
      </c>
      <c r="H19" s="110"/>
      <c r="I19" s="110" t="s">
        <v>53</v>
      </c>
      <c r="J19" s="111"/>
      <c r="K19" s="111"/>
      <c r="L19" s="111"/>
      <c r="M19" s="112"/>
    </row>
    <row r="20" spans="2:13" ht="19.899999999999999" customHeight="1" thickBot="1" x14ac:dyDescent="0.2">
      <c r="B20" s="87" t="s">
        <v>100</v>
      </c>
      <c r="C20" s="87"/>
      <c r="D20" s="88"/>
      <c r="E20" s="89">
        <v>0</v>
      </c>
      <c r="F20" s="90"/>
      <c r="G20" s="11" t="s">
        <v>3</v>
      </c>
      <c r="H20" s="91" t="s">
        <v>72</v>
      </c>
      <c r="I20" s="92"/>
      <c r="J20" s="100"/>
      <c r="K20" s="100"/>
      <c r="L20" s="100"/>
      <c r="M20" s="100"/>
    </row>
    <row r="21" spans="2:13" ht="19.899999999999999" customHeight="1" thickBot="1" x14ac:dyDescent="0.2">
      <c r="B21" s="87" t="s">
        <v>101</v>
      </c>
      <c r="C21" s="87"/>
      <c r="D21" s="88"/>
      <c r="E21" s="89">
        <v>0</v>
      </c>
      <c r="F21" s="90"/>
      <c r="G21" s="9" t="s">
        <v>3</v>
      </c>
      <c r="H21" s="93" t="s">
        <v>72</v>
      </c>
      <c r="I21" s="94"/>
      <c r="J21" s="101"/>
      <c r="K21" s="64"/>
      <c r="L21" s="64"/>
      <c r="M21" s="64"/>
    </row>
    <row r="22" spans="2:13" ht="19.899999999999999" customHeight="1" thickBot="1" x14ac:dyDescent="0.2">
      <c r="B22" s="261" t="s">
        <v>107</v>
      </c>
      <c r="C22" s="261"/>
      <c r="D22" s="262"/>
      <c r="E22" s="89">
        <v>0</v>
      </c>
      <c r="F22" s="90"/>
      <c r="G22" s="10" t="s">
        <v>3</v>
      </c>
      <c r="H22" s="93" t="s">
        <v>72</v>
      </c>
      <c r="I22" s="94"/>
      <c r="J22" s="101"/>
      <c r="K22" s="64"/>
      <c r="L22" s="64"/>
      <c r="M22" s="64"/>
    </row>
    <row r="23" spans="2:13" ht="19.899999999999999" customHeight="1" x14ac:dyDescent="0.15">
      <c r="B23" s="129"/>
      <c r="C23" s="129"/>
      <c r="D23" s="129"/>
      <c r="E23" s="129"/>
      <c r="F23" s="129"/>
      <c r="G23" s="129"/>
      <c r="H23" s="129"/>
      <c r="I23" s="129"/>
      <c r="J23" s="129"/>
      <c r="K23" s="129"/>
      <c r="L23" s="129"/>
      <c r="M23" s="129"/>
    </row>
    <row r="24" spans="2:13" ht="19.899999999999999" customHeight="1" x14ac:dyDescent="0.15">
      <c r="B24" s="267" t="s">
        <v>99</v>
      </c>
      <c r="C24" s="267"/>
      <c r="D24" s="267"/>
      <c r="E24" s="267"/>
      <c r="F24" s="267"/>
      <c r="G24" s="267"/>
      <c r="H24" s="267"/>
      <c r="I24" s="267"/>
      <c r="J24" s="267"/>
      <c r="K24" s="267"/>
      <c r="L24" s="267"/>
      <c r="M24" s="267"/>
    </row>
    <row r="25" spans="2:13" ht="9.6" customHeight="1" thickBot="1" x14ac:dyDescent="0.2">
      <c r="B25" s="23"/>
      <c r="C25" s="23"/>
      <c r="D25" s="23"/>
      <c r="E25" s="23"/>
      <c r="F25" s="23"/>
      <c r="G25" s="23"/>
      <c r="H25" s="23"/>
      <c r="I25" s="23"/>
      <c r="J25" s="23"/>
      <c r="K25" s="23"/>
      <c r="L25" s="23"/>
      <c r="M25" s="23"/>
    </row>
    <row r="26" spans="2:13" ht="28.15" customHeight="1" thickBot="1" x14ac:dyDescent="0.2">
      <c r="B26" s="102" t="s">
        <v>102</v>
      </c>
      <c r="C26" s="103"/>
      <c r="D26" s="104" t="s">
        <v>161</v>
      </c>
      <c r="E26" s="105"/>
      <c r="F26" s="106"/>
      <c r="G26" s="20" t="s">
        <v>103</v>
      </c>
      <c r="H26" s="107" t="s">
        <v>104</v>
      </c>
      <c r="I26" s="108"/>
      <c r="J26" s="109"/>
      <c r="K26" s="8"/>
      <c r="L26" s="8"/>
      <c r="M26" s="8"/>
    </row>
    <row r="27" spans="2:13" ht="13.15" customHeight="1" x14ac:dyDescent="0.15">
      <c r="B27" s="8"/>
      <c r="C27" s="8"/>
      <c r="D27" s="8"/>
      <c r="E27" s="8"/>
      <c r="F27" s="8"/>
      <c r="G27" s="8"/>
      <c r="H27" s="8"/>
      <c r="I27" s="8"/>
      <c r="J27" s="8"/>
      <c r="K27" s="8"/>
      <c r="L27" s="8"/>
      <c r="M27" s="8"/>
    </row>
    <row r="28" spans="2:13" ht="28.15" customHeight="1" x14ac:dyDescent="0.15">
      <c r="B28" s="130" t="s">
        <v>105</v>
      </c>
      <c r="C28" s="131"/>
      <c r="D28" s="131"/>
      <c r="E28" s="131"/>
      <c r="F28" s="131"/>
      <c r="G28" s="131"/>
      <c r="H28" s="131"/>
      <c r="I28" s="131"/>
      <c r="J28" s="131"/>
      <c r="K28" s="131"/>
      <c r="L28" s="131"/>
      <c r="M28" s="132"/>
    </row>
    <row r="29" spans="2:13" ht="10.15" customHeight="1" x14ac:dyDescent="0.15">
      <c r="B29" s="224"/>
      <c r="C29" s="224"/>
      <c r="D29" s="224"/>
      <c r="E29" s="224"/>
      <c r="F29" s="224"/>
      <c r="G29" s="224"/>
      <c r="H29" s="224"/>
      <c r="I29" s="224"/>
      <c r="J29" s="224"/>
      <c r="K29" s="224"/>
      <c r="L29" s="224"/>
      <c r="M29" s="224"/>
    </row>
    <row r="30" spans="2:13" x14ac:dyDescent="0.15">
      <c r="B30" s="70" t="s">
        <v>82</v>
      </c>
      <c r="C30" s="70"/>
      <c r="D30" s="70"/>
      <c r="E30" s="70"/>
      <c r="F30" s="70"/>
      <c r="G30" s="70"/>
      <c r="H30" s="70"/>
      <c r="I30" s="70"/>
      <c r="J30" s="70"/>
      <c r="K30" s="70"/>
      <c r="L30" s="70"/>
      <c r="M30" s="70"/>
    </row>
    <row r="31" spans="2:13" ht="4.1500000000000004" customHeight="1" x14ac:dyDescent="0.15">
      <c r="B31" s="8"/>
      <c r="C31" s="8"/>
      <c r="D31" s="8"/>
      <c r="E31" s="8"/>
      <c r="F31" s="8"/>
      <c r="G31" s="8"/>
      <c r="H31" s="8"/>
      <c r="I31" s="8"/>
      <c r="J31" s="8"/>
      <c r="K31" s="8"/>
      <c r="L31" s="8"/>
      <c r="M31" s="8"/>
    </row>
    <row r="32" spans="2:13" ht="19.899999999999999" customHeight="1" x14ac:dyDescent="0.15">
      <c r="B32" s="226" t="s">
        <v>89</v>
      </c>
      <c r="C32" s="226"/>
      <c r="D32" s="226"/>
      <c r="E32" s="226"/>
      <c r="F32" s="226"/>
      <c r="G32" s="226"/>
      <c r="H32" s="228" t="s">
        <v>90</v>
      </c>
      <c r="I32" s="228"/>
      <c r="J32" s="228"/>
      <c r="K32" s="228"/>
      <c r="L32" s="228"/>
      <c r="M32" s="228"/>
    </row>
    <row r="33" spans="2:13" ht="19.899999999999999" customHeight="1" x14ac:dyDescent="0.15">
      <c r="B33" s="227"/>
      <c r="C33" s="227"/>
      <c r="D33" s="227"/>
      <c r="E33" s="227"/>
      <c r="F33" s="227"/>
      <c r="G33" s="227"/>
      <c r="H33" s="229"/>
      <c r="I33" s="229"/>
      <c r="J33" s="229"/>
      <c r="K33" s="229"/>
      <c r="L33" s="229"/>
      <c r="M33" s="229"/>
    </row>
    <row r="34" spans="2:13" ht="19.899999999999999" customHeight="1" x14ac:dyDescent="0.15">
      <c r="B34" s="225"/>
      <c r="C34" s="225"/>
      <c r="D34" s="225"/>
      <c r="E34" s="225"/>
      <c r="F34" s="225"/>
      <c r="G34" s="225"/>
      <c r="H34" s="225"/>
      <c r="I34" s="225"/>
      <c r="J34" s="225"/>
      <c r="K34" s="225"/>
      <c r="L34" s="225"/>
      <c r="M34" s="225"/>
    </row>
    <row r="35" spans="2:13" ht="19.899999999999999" customHeight="1" x14ac:dyDescent="0.15">
      <c r="B35" s="268" t="s">
        <v>51</v>
      </c>
      <c r="C35" s="214"/>
      <c r="D35" s="214"/>
      <c r="E35" s="214"/>
      <c r="F35" s="214"/>
      <c r="G35" s="214" t="s">
        <v>93</v>
      </c>
      <c r="H35" s="214"/>
      <c r="I35" s="214"/>
      <c r="J35" s="218" t="s">
        <v>49</v>
      </c>
      <c r="K35" s="218"/>
      <c r="L35" s="218"/>
      <c r="M35" s="219"/>
    </row>
    <row r="36" spans="2:13" ht="19.899999999999999" customHeight="1" x14ac:dyDescent="0.15">
      <c r="B36" s="269"/>
      <c r="C36" s="215"/>
      <c r="D36" s="215"/>
      <c r="E36" s="215"/>
      <c r="F36" s="215"/>
      <c r="G36" s="215"/>
      <c r="H36" s="215"/>
      <c r="I36" s="215"/>
      <c r="J36" s="215" t="s">
        <v>94</v>
      </c>
      <c r="K36" s="220"/>
      <c r="L36" s="215" t="s">
        <v>83</v>
      </c>
      <c r="M36" s="222"/>
    </row>
    <row r="37" spans="2:13" ht="19.899999999999999" customHeight="1" thickBot="1" x14ac:dyDescent="0.2">
      <c r="B37" s="270"/>
      <c r="C37" s="217"/>
      <c r="D37" s="217"/>
      <c r="E37" s="217"/>
      <c r="F37" s="217"/>
      <c r="G37" s="216"/>
      <c r="H37" s="217"/>
      <c r="I37" s="217"/>
      <c r="J37" s="221"/>
      <c r="K37" s="221"/>
      <c r="L37" s="217"/>
      <c r="M37" s="223"/>
    </row>
    <row r="38" spans="2:13" ht="19.899999999999999" customHeight="1" thickBot="1" x14ac:dyDescent="0.2">
      <c r="B38" s="147" t="s">
        <v>78</v>
      </c>
      <c r="C38" s="120" t="s">
        <v>19</v>
      </c>
      <c r="D38" s="121"/>
      <c r="E38" s="121"/>
      <c r="F38" s="122"/>
      <c r="G38" s="37">
        <v>0</v>
      </c>
      <c r="H38" s="152" t="s">
        <v>65</v>
      </c>
      <c r="I38" s="153"/>
      <c r="J38" s="151">
        <v>0.438</v>
      </c>
      <c r="K38" s="151"/>
      <c r="L38" s="244">
        <f>IF(ISERROR($G$38*$J$38)=TRUE,0,$G$38*$J$38)</f>
        <v>0</v>
      </c>
      <c r="M38" s="244"/>
    </row>
    <row r="39" spans="2:13" ht="19.899999999999999" customHeight="1" thickBot="1" x14ac:dyDescent="0.2">
      <c r="B39" s="148"/>
      <c r="C39" s="120" t="s">
        <v>20</v>
      </c>
      <c r="D39" s="121"/>
      <c r="E39" s="121"/>
      <c r="F39" s="122"/>
      <c r="G39" s="38">
        <v>0</v>
      </c>
      <c r="H39" s="155" t="s">
        <v>64</v>
      </c>
      <c r="I39" s="155"/>
      <c r="J39" s="245">
        <v>0</v>
      </c>
      <c r="K39" s="246"/>
      <c r="L39" s="118">
        <f>IF(ISERROR($G$39*$J$39)=TRUE,0,$G$39*$J$39)</f>
        <v>0</v>
      </c>
      <c r="M39" s="119"/>
    </row>
    <row r="40" spans="2:13" ht="19.899999999999999" customHeight="1" x14ac:dyDescent="0.15">
      <c r="B40" s="148"/>
      <c r="C40" s="197" t="s">
        <v>145</v>
      </c>
      <c r="D40" s="198"/>
      <c r="E40" s="198"/>
      <c r="F40" s="199"/>
      <c r="G40" s="38">
        <v>0</v>
      </c>
      <c r="H40" s="155" t="s">
        <v>67</v>
      </c>
      <c r="I40" s="156"/>
      <c r="J40" s="260">
        <v>2.29</v>
      </c>
      <c r="K40" s="260"/>
      <c r="L40" s="119">
        <f>IF(ISERROR($G$40*$J$40)=TRUE,0,$G$40*$J$40)</f>
        <v>0</v>
      </c>
      <c r="M40" s="119"/>
    </row>
    <row r="41" spans="2:13" ht="19.899999999999999" customHeight="1" x14ac:dyDescent="0.15">
      <c r="B41" s="148"/>
      <c r="C41" s="197" t="s">
        <v>21</v>
      </c>
      <c r="D41" s="198"/>
      <c r="E41" s="198"/>
      <c r="F41" s="199"/>
      <c r="G41" s="38">
        <v>0</v>
      </c>
      <c r="H41" s="155" t="s">
        <v>66</v>
      </c>
      <c r="I41" s="156"/>
      <c r="J41" s="157">
        <v>2.27</v>
      </c>
      <c r="K41" s="157"/>
      <c r="L41" s="119">
        <f>IF(ISERROR($G$41*$J$41)=TRUE,0,$G$41*$J$41)</f>
        <v>0</v>
      </c>
      <c r="M41" s="119"/>
    </row>
    <row r="42" spans="2:13" ht="19.899999999999999" customHeight="1" x14ac:dyDescent="0.15">
      <c r="B42" s="148"/>
      <c r="C42" s="197" t="s">
        <v>22</v>
      </c>
      <c r="D42" s="198"/>
      <c r="E42" s="198"/>
      <c r="F42" s="199"/>
      <c r="G42" s="38">
        <v>0</v>
      </c>
      <c r="H42" s="155" t="s">
        <v>66</v>
      </c>
      <c r="I42" s="156"/>
      <c r="J42" s="157">
        <v>2.5</v>
      </c>
      <c r="K42" s="157"/>
      <c r="L42" s="119">
        <f>IF(ISERROR($G$42*$J$42)=TRUE,0,$G$42*$J$42)</f>
        <v>0</v>
      </c>
      <c r="M42" s="119"/>
    </row>
    <row r="43" spans="2:13" ht="19.899999999999999" customHeight="1" x14ac:dyDescent="0.15">
      <c r="B43" s="148"/>
      <c r="C43" s="45" t="s">
        <v>146</v>
      </c>
      <c r="D43" s="46"/>
      <c r="E43" s="46"/>
      <c r="F43" s="47"/>
      <c r="G43" s="38">
        <v>0</v>
      </c>
      <c r="H43" s="155" t="s">
        <v>69</v>
      </c>
      <c r="I43" s="156"/>
      <c r="J43" s="157">
        <v>2.99</v>
      </c>
      <c r="K43" s="157"/>
      <c r="L43" s="119">
        <f>IF(ISERROR($G$43*$J$43)=TRUE,0,$G$43*$J$43)</f>
        <v>0</v>
      </c>
      <c r="M43" s="119"/>
    </row>
    <row r="44" spans="2:13" ht="19.899999999999999" hidden="1" customHeight="1" x14ac:dyDescent="0.15">
      <c r="B44" s="148"/>
      <c r="C44" s="15" t="s">
        <v>87</v>
      </c>
      <c r="D44" s="16"/>
      <c r="E44" s="16"/>
      <c r="F44" s="17"/>
      <c r="G44" s="38">
        <v>0</v>
      </c>
      <c r="H44" s="155" t="s">
        <v>88</v>
      </c>
      <c r="I44" s="156"/>
      <c r="J44" s="157">
        <v>1.67</v>
      </c>
      <c r="K44" s="157"/>
      <c r="L44" s="119">
        <f>IF(ISERROR($G$44*$J$44)=TRUE,0,$G$44*$J$44)</f>
        <v>0</v>
      </c>
      <c r="M44" s="119"/>
    </row>
    <row r="45" spans="2:13" ht="19.899999999999999" customHeight="1" x14ac:dyDescent="0.15">
      <c r="B45" s="148"/>
      <c r="C45" s="120" t="s">
        <v>11</v>
      </c>
      <c r="D45" s="121"/>
      <c r="E45" s="121"/>
      <c r="F45" s="122"/>
      <c r="G45" s="38">
        <v>0</v>
      </c>
      <c r="H45" s="155" t="s">
        <v>68</v>
      </c>
      <c r="I45" s="156"/>
      <c r="J45" s="157">
        <v>2.79</v>
      </c>
      <c r="K45" s="157"/>
      <c r="L45" s="119">
        <f>IF(ISERROR($G$45*$J$45)=TRUE,0,$G$45*$J$45)</f>
        <v>0</v>
      </c>
      <c r="M45" s="119"/>
    </row>
    <row r="46" spans="2:13" ht="19.899999999999999" customHeight="1" thickBot="1" x14ac:dyDescent="0.2">
      <c r="B46" s="148"/>
      <c r="C46" s="120" t="s">
        <v>18</v>
      </c>
      <c r="D46" s="121"/>
      <c r="E46" s="121"/>
      <c r="F46" s="122"/>
      <c r="G46" s="38">
        <v>0</v>
      </c>
      <c r="H46" s="155" t="s">
        <v>60</v>
      </c>
      <c r="I46" s="156"/>
      <c r="J46" s="161">
        <v>2.27</v>
      </c>
      <c r="K46" s="161"/>
      <c r="L46" s="119">
        <f>IF(ISERROR($G$46*$J$46)=TRUE,0,$G$46*$J$46)</f>
        <v>0</v>
      </c>
      <c r="M46" s="119"/>
    </row>
    <row r="47" spans="2:13" ht="19.899999999999999" customHeight="1" x14ac:dyDescent="0.15">
      <c r="B47" s="148"/>
      <c r="C47" s="120" t="s">
        <v>24</v>
      </c>
      <c r="D47" s="121"/>
      <c r="E47" s="121"/>
      <c r="F47" s="122"/>
      <c r="G47" s="38">
        <v>0</v>
      </c>
      <c r="H47" s="155" t="s">
        <v>71</v>
      </c>
      <c r="I47" s="155"/>
      <c r="J47" s="209">
        <v>0.89</v>
      </c>
      <c r="K47" s="210"/>
      <c r="L47" s="118">
        <f>IF(ISERROR($G$47*$J$47)=TRUE,0,$G$47*$J$47)</f>
        <v>0</v>
      </c>
      <c r="M47" s="119"/>
    </row>
    <row r="48" spans="2:13" ht="19.899999999999999" customHeight="1" x14ac:dyDescent="0.15">
      <c r="B48" s="148"/>
      <c r="C48" s="120" t="s">
        <v>25</v>
      </c>
      <c r="D48" s="121"/>
      <c r="E48" s="121"/>
      <c r="F48" s="122"/>
      <c r="G48" s="38">
        <v>0</v>
      </c>
      <c r="H48" s="155" t="s">
        <v>70</v>
      </c>
      <c r="I48" s="155"/>
      <c r="J48" s="116">
        <v>1</v>
      </c>
      <c r="K48" s="117"/>
      <c r="L48" s="118">
        <f>IF(ISERROR($G$48*$J$48)=TRUE,0,$G$48*$J$48)</f>
        <v>0</v>
      </c>
      <c r="M48" s="119"/>
    </row>
    <row r="49" spans="2:29" ht="19.899999999999999" customHeight="1" thickBot="1" x14ac:dyDescent="0.2">
      <c r="B49" s="148"/>
      <c r="C49" s="123" t="s">
        <v>26</v>
      </c>
      <c r="D49" s="124"/>
      <c r="E49" s="124"/>
      <c r="F49" s="125"/>
      <c r="G49" s="39">
        <v>0</v>
      </c>
      <c r="H49" s="211" t="s">
        <v>70</v>
      </c>
      <c r="I49" s="211"/>
      <c r="J49" s="212">
        <v>1.1000000000000001</v>
      </c>
      <c r="K49" s="213"/>
      <c r="L49" s="118">
        <f>IF(ISERROR($G$49*$J$49)=TRUE,0,$G$49*$J$49)</f>
        <v>0</v>
      </c>
      <c r="M49" s="119"/>
    </row>
    <row r="50" spans="2:29" ht="19.899999999999999" customHeight="1" thickBot="1" x14ac:dyDescent="0.2">
      <c r="B50" s="149"/>
      <c r="C50" s="126" t="s">
        <v>27</v>
      </c>
      <c r="D50" s="127"/>
      <c r="E50" s="127"/>
      <c r="F50" s="128"/>
      <c r="G50" s="40">
        <v>0</v>
      </c>
      <c r="H50" s="207" t="s">
        <v>61</v>
      </c>
      <c r="I50" s="208"/>
      <c r="J50" s="159">
        <v>0</v>
      </c>
      <c r="K50" s="160"/>
      <c r="L50" s="118">
        <f>IF(ISERROR($G$50*$J$50)=TRUE,0,$G$50*$J$50)</f>
        <v>0</v>
      </c>
      <c r="M50" s="119"/>
    </row>
    <row r="51" spans="2:29" ht="19.899999999999999" customHeight="1" thickBot="1" x14ac:dyDescent="0.2">
      <c r="B51" s="150"/>
      <c r="C51" s="146" t="s">
        <v>16</v>
      </c>
      <c r="D51" s="146"/>
      <c r="E51" s="146"/>
      <c r="F51" s="146"/>
      <c r="G51" s="12"/>
      <c r="H51" s="28"/>
      <c r="I51" s="28"/>
      <c r="J51" s="13"/>
      <c r="K51" s="13"/>
      <c r="L51" s="158">
        <f>SUM($L$38:$M$50)</f>
        <v>0</v>
      </c>
      <c r="M51" s="118"/>
    </row>
    <row r="52" spans="2:29" ht="19.899999999999999" customHeight="1" thickBot="1" x14ac:dyDescent="0.2">
      <c r="B52" s="203" t="s">
        <v>79</v>
      </c>
      <c r="C52" s="200" t="s">
        <v>23</v>
      </c>
      <c r="D52" s="201"/>
      <c r="E52" s="201"/>
      <c r="F52" s="202"/>
      <c r="G52" s="40">
        <v>0</v>
      </c>
      <c r="H52" s="152" t="s">
        <v>66</v>
      </c>
      <c r="I52" s="153"/>
      <c r="J52" s="154">
        <v>2.62</v>
      </c>
      <c r="K52" s="154"/>
      <c r="L52" s="119">
        <f>IF(ISERROR($G$52*$J$52)=TRUE,0,$G$52*$J$52)</f>
        <v>0</v>
      </c>
      <c r="M52" s="119"/>
    </row>
    <row r="53" spans="2:29" ht="19.899999999999999" customHeight="1" thickBot="1" x14ac:dyDescent="0.2">
      <c r="B53" s="149"/>
      <c r="C53" s="200" t="s">
        <v>80</v>
      </c>
      <c r="D53" s="201"/>
      <c r="E53" s="201"/>
      <c r="F53" s="202"/>
      <c r="G53" s="40">
        <v>0</v>
      </c>
      <c r="H53" s="205" t="s">
        <v>81</v>
      </c>
      <c r="I53" s="206"/>
      <c r="J53" s="159">
        <v>0</v>
      </c>
      <c r="K53" s="160"/>
      <c r="L53" s="119">
        <f>IF(ISERROR($G$53*$J$53)=TRUE,0,$G$53*$J$53)</f>
        <v>0</v>
      </c>
      <c r="M53" s="119"/>
    </row>
    <row r="54" spans="2:29" ht="19.899999999999999" customHeight="1" thickBot="1" x14ac:dyDescent="0.2">
      <c r="B54" s="149"/>
      <c r="C54" s="126" t="s">
        <v>27</v>
      </c>
      <c r="D54" s="127"/>
      <c r="E54" s="127"/>
      <c r="F54" s="128"/>
      <c r="G54" s="40">
        <v>0</v>
      </c>
      <c r="H54" s="207" t="s">
        <v>115</v>
      </c>
      <c r="I54" s="208"/>
      <c r="J54" s="159">
        <v>0</v>
      </c>
      <c r="K54" s="160"/>
      <c r="L54" s="118">
        <f>IF(ISERROR($G$54*$J$54)=TRUE,0,$G$54*$J$54)</f>
        <v>0</v>
      </c>
      <c r="M54" s="119"/>
    </row>
    <row r="55" spans="2:29" ht="19.899999999999999" customHeight="1" x14ac:dyDescent="0.15">
      <c r="B55" s="204"/>
      <c r="C55" s="146" t="s">
        <v>16</v>
      </c>
      <c r="D55" s="146"/>
      <c r="E55" s="146"/>
      <c r="F55" s="146"/>
      <c r="G55" s="14"/>
      <c r="H55" s="28"/>
      <c r="I55" s="28"/>
      <c r="J55" s="13"/>
      <c r="K55" s="13"/>
      <c r="L55" s="158">
        <f>SUM($L$52:$M$54)</f>
        <v>0</v>
      </c>
      <c r="M55" s="118"/>
    </row>
    <row r="56" spans="2:29" ht="19.899999999999999" customHeight="1" x14ac:dyDescent="0.15">
      <c r="B56" s="166" t="s">
        <v>33</v>
      </c>
      <c r="C56" s="166"/>
      <c r="D56" s="166"/>
      <c r="E56" s="166"/>
      <c r="F56" s="166"/>
      <c r="G56" s="166"/>
      <c r="H56" s="167"/>
      <c r="I56" s="167"/>
      <c r="J56" s="166"/>
      <c r="K56" s="166"/>
      <c r="L56" s="119">
        <f>SUM($L$55,$L$51)</f>
        <v>0</v>
      </c>
      <c r="M56" s="119"/>
    </row>
    <row r="57" spans="2:29" ht="3" customHeight="1" thickBot="1" x14ac:dyDescent="0.2">
      <c r="B57" s="48"/>
      <c r="C57" s="48"/>
      <c r="D57" s="48"/>
      <c r="E57" s="48"/>
      <c r="F57" s="48"/>
      <c r="G57" s="48"/>
      <c r="H57" s="48"/>
      <c r="I57" s="48"/>
      <c r="J57" s="48"/>
      <c r="K57" s="48"/>
      <c r="L57" s="48"/>
      <c r="M57" s="48"/>
    </row>
    <row r="58" spans="2:29" ht="21" customHeight="1" x14ac:dyDescent="0.15">
      <c r="B58" s="180" t="s">
        <v>156</v>
      </c>
      <c r="C58" s="181"/>
      <c r="D58" s="184"/>
      <c r="E58" s="185"/>
      <c r="F58" s="185"/>
      <c r="G58" s="185"/>
      <c r="H58" s="185"/>
      <c r="I58" s="186"/>
      <c r="J58" s="48"/>
      <c r="K58" s="174" t="s">
        <v>158</v>
      </c>
      <c r="L58" s="175"/>
      <c r="M58" s="176"/>
    </row>
    <row r="59" spans="2:29" ht="21" customHeight="1" thickBot="1" x14ac:dyDescent="0.2">
      <c r="B59" s="182"/>
      <c r="C59" s="183"/>
      <c r="D59" s="187"/>
      <c r="E59" s="188"/>
      <c r="F59" s="188"/>
      <c r="G59" s="188"/>
      <c r="H59" s="188"/>
      <c r="I59" s="189"/>
      <c r="J59" s="48"/>
      <c r="K59" s="177"/>
      <c r="L59" s="178"/>
      <c r="M59" s="179"/>
    </row>
    <row r="60" spans="2:29" ht="6" customHeight="1" thickBot="1" x14ac:dyDescent="0.2">
      <c r="B60" s="44"/>
      <c r="C60" s="44"/>
      <c r="D60" s="44"/>
      <c r="E60" s="44"/>
      <c r="F60" s="44"/>
      <c r="G60" s="44"/>
      <c r="H60" s="44"/>
      <c r="I60" s="44"/>
      <c r="J60" s="44"/>
      <c r="K60" s="44"/>
      <c r="L60" s="44"/>
      <c r="M60" s="44"/>
    </row>
    <row r="61" spans="2:29" ht="19.899999999999999" customHeight="1" x14ac:dyDescent="0.15">
      <c r="B61" s="233" t="s">
        <v>43</v>
      </c>
      <c r="C61" s="234"/>
      <c r="D61" s="235" t="s">
        <v>35</v>
      </c>
      <c r="E61" s="236"/>
      <c r="F61" s="233" t="s">
        <v>44</v>
      </c>
      <c r="G61" s="234"/>
      <c r="H61" s="239" t="s">
        <v>55</v>
      </c>
      <c r="I61" s="240"/>
      <c r="J61" s="232"/>
      <c r="K61" s="168" t="s">
        <v>85</v>
      </c>
      <c r="L61" s="169"/>
      <c r="M61" s="170"/>
      <c r="Z61" s="7"/>
      <c r="AA61" s="4"/>
      <c r="AB61" s="6"/>
      <c r="AC61" s="6"/>
    </row>
    <row r="62" spans="2:29" ht="19.899999999999999" customHeight="1" thickBot="1" x14ac:dyDescent="0.2">
      <c r="B62" s="233"/>
      <c r="C62" s="234"/>
      <c r="D62" s="237"/>
      <c r="E62" s="238"/>
      <c r="F62" s="233"/>
      <c r="G62" s="234"/>
      <c r="H62" s="241"/>
      <c r="I62" s="242"/>
      <c r="J62" s="232"/>
      <c r="K62" s="171"/>
      <c r="L62" s="172"/>
      <c r="M62" s="173"/>
      <c r="Z62" s="7"/>
      <c r="AA62" s="4"/>
      <c r="AB62" s="6"/>
      <c r="AC62" s="6"/>
    </row>
    <row r="63" spans="2:29" ht="7.15" customHeight="1" thickBot="1" x14ac:dyDescent="0.2">
      <c r="B63" s="64"/>
      <c r="C63" s="64"/>
      <c r="D63" s="64"/>
      <c r="E63" s="64"/>
      <c r="F63" s="64"/>
      <c r="G63" s="64"/>
      <c r="H63" s="64"/>
      <c r="I63" s="64"/>
      <c r="J63" s="64"/>
      <c r="K63" s="64"/>
      <c r="L63" s="64"/>
      <c r="M63" s="64"/>
      <c r="R63" s="2"/>
      <c r="Z63" s="7"/>
      <c r="AA63" s="4"/>
      <c r="AB63" s="6"/>
      <c r="AC63" s="6"/>
    </row>
    <row r="64" spans="2:29" ht="19.899999999999999" customHeight="1" x14ac:dyDescent="0.15">
      <c r="B64" s="102" t="s">
        <v>45</v>
      </c>
      <c r="C64" s="139"/>
      <c r="D64" s="162" t="s">
        <v>35</v>
      </c>
      <c r="E64" s="163"/>
      <c r="F64" s="134" t="s">
        <v>54</v>
      </c>
      <c r="G64" s="103"/>
      <c r="H64" s="135">
        <v>0</v>
      </c>
      <c r="I64" s="195" t="str">
        <f>IF($D$61="フォークリフト",VLOOKUP($D$64,$W$86:$AA$90,5,0),VLOOKUP($D$64,$W$86:$AA$90,3,0))</f>
        <v>-</v>
      </c>
      <c r="J64" s="133" t="s">
        <v>63</v>
      </c>
      <c r="K64" s="103"/>
      <c r="L64" s="135">
        <v>0</v>
      </c>
      <c r="M64" s="137" t="str">
        <f>VLOOKUP($D$61,$Q$86:$U$95,5,0)</f>
        <v>-</v>
      </c>
      <c r="AA64" s="4"/>
      <c r="AB64" s="6"/>
      <c r="AC64" s="6"/>
    </row>
    <row r="65" spans="2:29" ht="19.899999999999999" customHeight="1" thickBot="1" x14ac:dyDescent="0.2">
      <c r="B65" s="102"/>
      <c r="C65" s="139"/>
      <c r="D65" s="164"/>
      <c r="E65" s="165"/>
      <c r="F65" s="134"/>
      <c r="G65" s="103"/>
      <c r="H65" s="136"/>
      <c r="I65" s="196"/>
      <c r="J65" s="134"/>
      <c r="K65" s="103"/>
      <c r="L65" s="136"/>
      <c r="M65" s="138"/>
      <c r="AA65" s="4"/>
      <c r="AB65" s="6"/>
      <c r="AC65" s="6"/>
    </row>
    <row r="66" spans="2:29" ht="19.899999999999999" customHeight="1" x14ac:dyDescent="0.15">
      <c r="B66" s="129"/>
      <c r="C66" s="129"/>
      <c r="D66" s="129"/>
      <c r="E66" s="129"/>
      <c r="F66" s="129"/>
      <c r="G66" s="129"/>
      <c r="H66" s="129"/>
      <c r="I66" s="129"/>
      <c r="J66" s="129"/>
      <c r="K66" s="129"/>
      <c r="L66" s="129"/>
      <c r="M66" s="129"/>
      <c r="Z66" s="7"/>
      <c r="AA66" s="4"/>
      <c r="AB66" s="6"/>
      <c r="AC66" s="6"/>
    </row>
    <row r="67" spans="2:29" ht="19.899999999999999" customHeight="1" x14ac:dyDescent="0.15">
      <c r="B67" s="140" t="s">
        <v>62</v>
      </c>
      <c r="C67" s="141"/>
      <c r="D67" s="141"/>
      <c r="E67" s="141"/>
      <c r="F67" s="140" t="s">
        <v>91</v>
      </c>
      <c r="G67" s="141"/>
      <c r="H67" s="141"/>
      <c r="I67" s="141"/>
      <c r="J67" s="140" t="s">
        <v>92</v>
      </c>
      <c r="K67" s="141"/>
      <c r="L67" s="141"/>
      <c r="M67" s="190"/>
      <c r="Z67" s="7"/>
      <c r="AA67" s="4"/>
      <c r="AB67" s="6"/>
      <c r="AC67" s="6"/>
    </row>
    <row r="68" spans="2:29" ht="19.899999999999999" customHeight="1" x14ac:dyDescent="0.15">
      <c r="B68" s="142"/>
      <c r="C68" s="143"/>
      <c r="D68" s="143"/>
      <c r="E68" s="143"/>
      <c r="F68" s="142"/>
      <c r="G68" s="143"/>
      <c r="H68" s="143"/>
      <c r="I68" s="143"/>
      <c r="J68" s="142"/>
      <c r="K68" s="143"/>
      <c r="L68" s="143"/>
      <c r="M68" s="191"/>
      <c r="Z68" s="7"/>
      <c r="AA68" s="4"/>
      <c r="AB68" s="6"/>
      <c r="AC68" s="6"/>
    </row>
    <row r="69" spans="2:29" ht="19.899999999999999" customHeight="1" x14ac:dyDescent="0.15">
      <c r="B69" s="144"/>
      <c r="C69" s="145"/>
      <c r="D69" s="145"/>
      <c r="E69" s="145"/>
      <c r="F69" s="144"/>
      <c r="G69" s="145"/>
      <c r="H69" s="145"/>
      <c r="I69" s="145"/>
      <c r="J69" s="144"/>
      <c r="K69" s="145"/>
      <c r="L69" s="145"/>
      <c r="M69" s="192"/>
      <c r="Z69" s="7"/>
      <c r="AA69" s="4"/>
      <c r="AB69" s="6"/>
      <c r="AC69" s="6"/>
    </row>
    <row r="70" spans="2:29" ht="19.899999999999999" customHeight="1" x14ac:dyDescent="0.15">
      <c r="B70" s="230" t="s">
        <v>38</v>
      </c>
      <c r="C70" s="231"/>
      <c r="D70" s="231"/>
      <c r="E70" s="231"/>
      <c r="F70" s="243" t="s">
        <v>37</v>
      </c>
      <c r="G70" s="193"/>
      <c r="H70" s="193"/>
      <c r="I70" s="194"/>
      <c r="J70" s="193" t="s">
        <v>37</v>
      </c>
      <c r="K70" s="193"/>
      <c r="L70" s="193"/>
      <c r="M70" s="194"/>
      <c r="Z70" s="7"/>
      <c r="AA70" s="4"/>
      <c r="AB70" s="6"/>
      <c r="AC70" s="6"/>
    </row>
    <row r="71" spans="2:29" ht="19.899999999999999" customHeight="1" x14ac:dyDescent="0.15">
      <c r="B71" s="54" t="str">
        <f>VLOOKUP($D$61,$Q$86:$T$95,R$85,0)</f>
        <v>-</v>
      </c>
      <c r="C71" s="55"/>
      <c r="D71" s="55"/>
      <c r="E71" s="55"/>
      <c r="F71" s="56" t="str">
        <f>VLOOKUP($D$61,$Q$86:$T$95,S$85,0)</f>
        <v>-</v>
      </c>
      <c r="G71" s="57"/>
      <c r="H71" s="57"/>
      <c r="I71" s="58"/>
      <c r="J71" s="56" t="str">
        <f>VLOOKUP($D$61,$Q$86:$V$95,6,0)</f>
        <v>-</v>
      </c>
      <c r="K71" s="57"/>
      <c r="L71" s="57"/>
      <c r="M71" s="58"/>
      <c r="Z71" s="7"/>
      <c r="AA71" s="4"/>
      <c r="AB71" s="6"/>
      <c r="AC71" s="6"/>
    </row>
    <row r="72" spans="2:29" ht="7.15" customHeight="1" x14ac:dyDescent="0.15">
      <c r="B72" s="69"/>
      <c r="C72" s="69"/>
      <c r="D72" s="69"/>
      <c r="E72" s="69"/>
      <c r="F72" s="69"/>
      <c r="G72" s="69"/>
      <c r="H72" s="69"/>
      <c r="I72" s="69"/>
      <c r="J72" s="69"/>
      <c r="K72" s="69"/>
      <c r="L72" s="69"/>
      <c r="M72" s="69"/>
      <c r="Z72" s="7"/>
      <c r="AA72" s="4"/>
      <c r="AB72" s="6"/>
      <c r="AC72" s="6"/>
    </row>
    <row r="73" spans="2:29" ht="19.899999999999999" customHeight="1" x14ac:dyDescent="0.15">
      <c r="B73" s="59" t="s">
        <v>84</v>
      </c>
      <c r="C73" s="59"/>
      <c r="D73" s="59"/>
      <c r="E73" s="59"/>
      <c r="F73" s="59"/>
      <c r="G73" s="59"/>
      <c r="H73" s="59"/>
      <c r="I73" s="59"/>
      <c r="J73" s="59"/>
      <c r="K73" s="59"/>
      <c r="L73" s="59"/>
      <c r="M73" s="59"/>
      <c r="Z73" s="7"/>
      <c r="AA73" s="5"/>
      <c r="AB73" s="6"/>
    </row>
    <row r="74" spans="2:29" ht="19.899999999999999" customHeight="1" x14ac:dyDescent="0.15">
      <c r="B74" s="65" t="s">
        <v>41</v>
      </c>
      <c r="C74" s="65"/>
      <c r="D74" s="65"/>
      <c r="E74" s="65"/>
      <c r="F74" s="41">
        <f>IF(ISERROR(VALUE(VLOOKUP($D$64,$W$87:$X$90,2,0))*$L$64/$H$64)=TRUE,0,VALUE(VLOOKUP($D$64,$W$87:$X$90,2,0))*$L$64/$H$64)</f>
        <v>0</v>
      </c>
      <c r="G74" s="66" t="s">
        <v>77</v>
      </c>
      <c r="H74" s="67"/>
      <c r="I74" s="18"/>
      <c r="J74" s="19"/>
      <c r="K74" s="19"/>
      <c r="L74" s="19"/>
      <c r="M74" s="19"/>
      <c r="Z74" s="7"/>
      <c r="AA74" s="5"/>
      <c r="AB74" s="6"/>
    </row>
    <row r="75" spans="2:29" ht="19.899999999999999" customHeight="1" x14ac:dyDescent="0.15">
      <c r="B75" s="68" t="s">
        <v>95</v>
      </c>
      <c r="C75" s="68"/>
      <c r="D75" s="68"/>
      <c r="E75" s="68"/>
      <c r="F75" s="41" t="str">
        <f>IF(SUM($G$38:$G$50)=0,"0.00",$L$56)</f>
        <v>0.00</v>
      </c>
      <c r="G75" s="279" t="s">
        <v>76</v>
      </c>
      <c r="H75" s="279"/>
      <c r="I75" s="18"/>
      <c r="J75" s="19"/>
      <c r="K75" s="19"/>
      <c r="L75" s="19"/>
      <c r="M75" s="19"/>
      <c r="Z75" s="7"/>
      <c r="AA75" s="5"/>
      <c r="AB75" s="7"/>
    </row>
    <row r="76" spans="2:29" ht="19.899999999999999" customHeight="1" x14ac:dyDescent="0.15">
      <c r="B76" s="280" t="s">
        <v>17</v>
      </c>
      <c r="C76" s="280"/>
      <c r="D76" s="280"/>
      <c r="E76" s="280"/>
      <c r="F76" s="41">
        <f>IF(ISERROR($F$74-$F$75)=TRUE,0,$F$74-$F$75)</f>
        <v>0</v>
      </c>
      <c r="G76" s="279" t="s">
        <v>76</v>
      </c>
      <c r="H76" s="279"/>
      <c r="I76" s="18"/>
      <c r="J76" s="19"/>
      <c r="K76" s="19"/>
      <c r="L76" s="19"/>
      <c r="M76" s="19"/>
      <c r="Q76" t="s">
        <v>131</v>
      </c>
      <c r="R76" t="s">
        <v>132</v>
      </c>
      <c r="S76" t="s">
        <v>133</v>
      </c>
      <c r="T76" t="s">
        <v>134</v>
      </c>
    </row>
    <row r="77" spans="2:29" ht="10.15" customHeight="1" x14ac:dyDescent="0.15">
      <c r="B77" s="64"/>
      <c r="C77" s="64"/>
      <c r="D77" s="64"/>
      <c r="E77" s="64"/>
      <c r="F77" s="64"/>
      <c r="G77" s="64"/>
      <c r="H77" s="64"/>
      <c r="I77" s="64"/>
      <c r="J77" s="64"/>
      <c r="K77" s="64"/>
      <c r="L77" s="64"/>
      <c r="M77" s="64"/>
      <c r="Q77" t="s">
        <v>135</v>
      </c>
      <c r="R77">
        <v>10924822</v>
      </c>
      <c r="S77">
        <v>165242542</v>
      </c>
      <c r="T77" s="42">
        <f>S77/R77</f>
        <v>15.125421906187579</v>
      </c>
    </row>
    <row r="78" spans="2:29" x14ac:dyDescent="0.15">
      <c r="B78" s="70" t="s">
        <v>4</v>
      </c>
      <c r="C78" s="70"/>
      <c r="D78" s="70"/>
      <c r="E78" s="70"/>
      <c r="F78" s="70"/>
      <c r="G78" s="70"/>
      <c r="H78" s="70"/>
      <c r="I78" s="70"/>
      <c r="J78" s="70"/>
      <c r="K78" s="70"/>
      <c r="L78" s="70"/>
      <c r="M78" s="70"/>
      <c r="Q78" t="s">
        <v>128</v>
      </c>
      <c r="R78">
        <v>10441007</v>
      </c>
      <c r="S78">
        <v>100864495</v>
      </c>
      <c r="T78" s="42">
        <f t="shared" ref="T78:T83" si="0">S78/R78</f>
        <v>9.6604182910709664</v>
      </c>
    </row>
    <row r="79" spans="2:29" ht="4.1500000000000004" customHeight="1" x14ac:dyDescent="0.15">
      <c r="B79" s="64"/>
      <c r="C79" s="64"/>
      <c r="D79" s="64"/>
      <c r="E79" s="64"/>
      <c r="F79" s="64"/>
      <c r="G79" s="64"/>
      <c r="H79" s="64"/>
      <c r="I79" s="64"/>
      <c r="J79" s="64"/>
      <c r="K79" s="64"/>
      <c r="L79" s="64"/>
      <c r="M79" s="64"/>
      <c r="Q79" t="s">
        <v>136</v>
      </c>
      <c r="R79">
        <v>8261081</v>
      </c>
      <c r="S79">
        <v>101620807</v>
      </c>
      <c r="T79" s="42">
        <f t="shared" si="0"/>
        <v>12.301151265796813</v>
      </c>
    </row>
    <row r="80" spans="2:29" ht="33.75" customHeight="1" x14ac:dyDescent="0.15">
      <c r="B80" s="275" t="s">
        <v>108</v>
      </c>
      <c r="C80" s="276"/>
      <c r="D80" s="73">
        <f>IF(ISERROR(($E$20-$G$53)*$F$76)=TRUE,0,($E$20-$G$53)*$F$76)</f>
        <v>0</v>
      </c>
      <c r="E80" s="74"/>
      <c r="F80" s="27" t="s">
        <v>97</v>
      </c>
      <c r="G80" s="60" t="s">
        <v>86</v>
      </c>
      <c r="H80" s="61"/>
      <c r="I80" s="275" t="s">
        <v>108</v>
      </c>
      <c r="J80" s="276"/>
      <c r="K80" s="62">
        <f>IF(ISERROR($D$80/1000)=TRUE,0,$D$80/1000)</f>
        <v>0</v>
      </c>
      <c r="L80" s="63"/>
      <c r="M80" s="26" t="s">
        <v>98</v>
      </c>
      <c r="Q80" t="s">
        <v>7</v>
      </c>
      <c r="R80">
        <v>1059407</v>
      </c>
      <c r="S80">
        <v>3300671</v>
      </c>
      <c r="T80" s="42">
        <f t="shared" si="0"/>
        <v>3.1155835292762837</v>
      </c>
    </row>
    <row r="81" spans="2:27" ht="33.75" customHeight="1" x14ac:dyDescent="0.15">
      <c r="B81" s="277" t="s">
        <v>109</v>
      </c>
      <c r="C81" s="278"/>
      <c r="D81" s="73">
        <f>IF(ISERROR(($E$21-$G$53)*$F$76)=TRUE,0,($E$21-$G$53)*$F$76)</f>
        <v>0</v>
      </c>
      <c r="E81" s="74"/>
      <c r="F81" s="27" t="s">
        <v>97</v>
      </c>
      <c r="G81" s="60" t="s">
        <v>86</v>
      </c>
      <c r="H81" s="61"/>
      <c r="I81" s="277" t="s">
        <v>109</v>
      </c>
      <c r="J81" s="278"/>
      <c r="K81" s="62">
        <f>IF(ISERROR($D$81/1000)=TRUE,0,$D$81/1000)</f>
        <v>0</v>
      </c>
      <c r="L81" s="63"/>
      <c r="M81" s="26" t="s">
        <v>98</v>
      </c>
      <c r="Q81" t="s">
        <v>137</v>
      </c>
      <c r="R81">
        <v>514952</v>
      </c>
      <c r="S81">
        <v>5944822</v>
      </c>
      <c r="T81" s="42">
        <f t="shared" si="0"/>
        <v>11.54441967406671</v>
      </c>
    </row>
    <row r="82" spans="2:27" ht="33.75" customHeight="1" x14ac:dyDescent="0.15">
      <c r="B82" s="71" t="s">
        <v>110</v>
      </c>
      <c r="C82" s="72"/>
      <c r="D82" s="73">
        <f>IF(ISERROR(($E$22-$G$53)*$F$76)=TRUE,0,($E$22-$G$53)*$F$76)</f>
        <v>0</v>
      </c>
      <c r="E82" s="74"/>
      <c r="F82" s="27" t="s">
        <v>97</v>
      </c>
      <c r="G82" s="60" t="s">
        <v>86</v>
      </c>
      <c r="H82" s="61"/>
      <c r="I82" s="71" t="s">
        <v>110</v>
      </c>
      <c r="J82" s="72"/>
      <c r="K82" s="62">
        <f>IF(ISERROR($D$82/1000)=TRUE,0,$D$82/1000)</f>
        <v>0</v>
      </c>
      <c r="L82" s="63"/>
      <c r="M82" s="26" t="s">
        <v>98</v>
      </c>
      <c r="Q82" t="s">
        <v>138</v>
      </c>
      <c r="R82">
        <v>136257</v>
      </c>
      <c r="S82">
        <v>1107169</v>
      </c>
      <c r="T82" s="42">
        <f t="shared" si="0"/>
        <v>8.125593547487469</v>
      </c>
    </row>
    <row r="83" spans="2:27" ht="6" customHeight="1" x14ac:dyDescent="0.15">
      <c r="B83" s="21"/>
      <c r="C83" s="24"/>
      <c r="D83" s="24"/>
      <c r="E83" s="24"/>
      <c r="F83" s="24"/>
      <c r="G83" s="24"/>
      <c r="H83" s="24"/>
      <c r="I83" s="24"/>
      <c r="J83" s="24"/>
      <c r="K83" s="24"/>
      <c r="L83" s="24"/>
      <c r="M83" s="25"/>
      <c r="Q83" t="s">
        <v>139</v>
      </c>
      <c r="R83">
        <v>11318075</v>
      </c>
      <c r="S83">
        <v>42912202</v>
      </c>
      <c r="T83" s="42">
        <f t="shared" si="0"/>
        <v>3.7914753171365274</v>
      </c>
    </row>
    <row r="84" spans="2:27" ht="33.75" customHeight="1" x14ac:dyDescent="0.15">
      <c r="B84" s="75" t="s">
        <v>111</v>
      </c>
      <c r="C84" s="76"/>
      <c r="D84" s="74">
        <f>IF(ISERROR($D$82*$D$26)=TRUE,0,$D$82*$D$26)</f>
        <v>0</v>
      </c>
      <c r="E84" s="74"/>
      <c r="F84" s="27" t="s">
        <v>113</v>
      </c>
      <c r="G84" s="60" t="s">
        <v>112</v>
      </c>
      <c r="H84" s="61"/>
      <c r="I84" s="75" t="s">
        <v>111</v>
      </c>
      <c r="J84" s="76"/>
      <c r="K84" s="63">
        <f>IF(ISERROR($D$84/1000)=TRUE,0,$D$84/1000)</f>
        <v>0</v>
      </c>
      <c r="L84" s="63"/>
      <c r="M84" s="26" t="s">
        <v>114</v>
      </c>
    </row>
    <row r="85" spans="2:27" ht="10.15" customHeight="1" x14ac:dyDescent="0.15">
      <c r="B85" s="19"/>
      <c r="C85" s="19"/>
      <c r="D85" s="19"/>
      <c r="E85" s="19"/>
      <c r="F85" s="19"/>
      <c r="G85" s="19"/>
      <c r="H85" s="19"/>
      <c r="I85" s="19"/>
      <c r="J85" s="19"/>
      <c r="K85" s="19"/>
      <c r="L85" s="19"/>
      <c r="M85" s="19"/>
      <c r="R85">
        <v>2</v>
      </c>
      <c r="S85">
        <v>3</v>
      </c>
      <c r="T85">
        <v>4</v>
      </c>
    </row>
    <row r="86" spans="2:27" ht="13.15" customHeight="1" x14ac:dyDescent="0.15">
      <c r="B86" s="70" t="s">
        <v>96</v>
      </c>
      <c r="C86" s="70"/>
      <c r="D86" s="70"/>
      <c r="E86" s="70"/>
      <c r="F86" s="70"/>
      <c r="G86" s="70"/>
      <c r="H86" s="70"/>
      <c r="I86" s="70"/>
      <c r="J86" s="70"/>
      <c r="K86" s="70"/>
      <c r="L86" s="70"/>
      <c r="M86" s="70"/>
      <c r="Q86" t="s">
        <v>35</v>
      </c>
      <c r="R86" t="s">
        <v>39</v>
      </c>
      <c r="S86" t="s">
        <v>39</v>
      </c>
      <c r="T86" t="s">
        <v>39</v>
      </c>
      <c r="U86" t="s">
        <v>48</v>
      </c>
      <c r="V86" t="s">
        <v>48</v>
      </c>
      <c r="W86" t="s">
        <v>35</v>
      </c>
      <c r="X86" t="s">
        <v>39</v>
      </c>
      <c r="Y86" t="s">
        <v>48</v>
      </c>
      <c r="Z86" t="s">
        <v>35</v>
      </c>
      <c r="AA86" t="s">
        <v>36</v>
      </c>
    </row>
    <row r="87" spans="2:27" ht="4.1500000000000004" customHeight="1" x14ac:dyDescent="0.15">
      <c r="B87" s="19"/>
      <c r="C87" s="19"/>
      <c r="D87" s="19"/>
      <c r="E87" s="19"/>
      <c r="F87" s="19"/>
      <c r="G87" s="19"/>
      <c r="H87" s="19"/>
      <c r="I87" s="19"/>
      <c r="J87" s="19"/>
      <c r="K87" s="19"/>
      <c r="L87" s="19"/>
      <c r="M87" s="19"/>
      <c r="Q87" t="s">
        <v>5</v>
      </c>
      <c r="R87" t="s">
        <v>145</v>
      </c>
      <c r="S87" s="43">
        <f>T77</f>
        <v>15.125421906187579</v>
      </c>
      <c r="T87" t="s">
        <v>40</v>
      </c>
      <c r="U87" t="s">
        <v>74</v>
      </c>
      <c r="V87">
        <v>14.79</v>
      </c>
      <c r="W87" t="s">
        <v>145</v>
      </c>
      <c r="X87">
        <v>2.29</v>
      </c>
      <c r="Y87" t="s">
        <v>40</v>
      </c>
      <c r="Z87" t="s">
        <v>145</v>
      </c>
      <c r="AA87" t="s">
        <v>57</v>
      </c>
    </row>
    <row r="88" spans="2:27" ht="19.899999999999999" customHeight="1" x14ac:dyDescent="0.15">
      <c r="B88" s="281" t="s">
        <v>43</v>
      </c>
      <c r="C88" s="282"/>
      <c r="D88" s="285" t="str">
        <f>$D$61</f>
        <v>選択してください</v>
      </c>
      <c r="E88" s="286"/>
      <c r="F88" s="281" t="s">
        <v>44</v>
      </c>
      <c r="G88" s="282"/>
      <c r="H88" s="285" t="str">
        <f>$H$61</f>
        <v>記入してください
（その他の場合）</v>
      </c>
      <c r="I88" s="289"/>
      <c r="J88" s="289"/>
      <c r="K88" s="289"/>
      <c r="L88" s="289"/>
      <c r="M88" s="286"/>
      <c r="Q88" t="s">
        <v>129</v>
      </c>
      <c r="R88" t="s">
        <v>145</v>
      </c>
      <c r="S88" s="43">
        <f t="shared" ref="S88:S93" si="1">T78</f>
        <v>9.6604182910709664</v>
      </c>
      <c r="T88" t="s">
        <v>40</v>
      </c>
      <c r="U88" t="s">
        <v>73</v>
      </c>
      <c r="V88">
        <v>14.79</v>
      </c>
      <c r="W88" t="s">
        <v>6</v>
      </c>
      <c r="X88">
        <v>2.62</v>
      </c>
      <c r="Y88" t="s">
        <v>40</v>
      </c>
      <c r="Z88" t="s">
        <v>6</v>
      </c>
      <c r="AA88" t="s">
        <v>57</v>
      </c>
    </row>
    <row r="89" spans="2:27" ht="19.899999999999999" customHeight="1" x14ac:dyDescent="0.15">
      <c r="B89" s="283"/>
      <c r="C89" s="284"/>
      <c r="D89" s="287"/>
      <c r="E89" s="288"/>
      <c r="F89" s="283"/>
      <c r="G89" s="284"/>
      <c r="H89" s="287"/>
      <c r="I89" s="290"/>
      <c r="J89" s="290"/>
      <c r="K89" s="290"/>
      <c r="L89" s="290"/>
      <c r="M89" s="288"/>
      <c r="Q89" t="s">
        <v>130</v>
      </c>
      <c r="R89" t="s">
        <v>145</v>
      </c>
      <c r="S89" s="43">
        <f t="shared" si="1"/>
        <v>12.301151265796813</v>
      </c>
      <c r="T89" t="s">
        <v>40</v>
      </c>
      <c r="U89" t="s">
        <v>73</v>
      </c>
      <c r="V89">
        <v>14.79</v>
      </c>
      <c r="W89" t="s">
        <v>8</v>
      </c>
      <c r="X89">
        <v>2.99</v>
      </c>
      <c r="Y89" t="s">
        <v>52</v>
      </c>
      <c r="Z89" t="s">
        <v>8</v>
      </c>
      <c r="AA89" t="s">
        <v>59</v>
      </c>
    </row>
    <row r="90" spans="2:27" ht="7.9" customHeight="1" x14ac:dyDescent="0.15">
      <c r="B90" s="19"/>
      <c r="C90" s="19"/>
      <c r="D90" s="19"/>
      <c r="E90" s="19"/>
      <c r="F90" s="19"/>
      <c r="G90" s="19"/>
      <c r="H90" s="19"/>
      <c r="I90" s="19"/>
      <c r="J90" s="19"/>
      <c r="K90" s="19"/>
      <c r="L90" s="19"/>
      <c r="M90" s="19"/>
      <c r="Q90" t="s">
        <v>7</v>
      </c>
      <c r="R90" t="s">
        <v>6</v>
      </c>
      <c r="S90" s="43">
        <f t="shared" si="1"/>
        <v>3.1155835292762837</v>
      </c>
      <c r="T90" t="s">
        <v>40</v>
      </c>
      <c r="U90" t="s">
        <v>73</v>
      </c>
      <c r="V90">
        <v>14.79</v>
      </c>
      <c r="W90" t="s">
        <v>153</v>
      </c>
      <c r="X90">
        <v>0.438</v>
      </c>
      <c r="Y90" t="s">
        <v>56</v>
      </c>
      <c r="Z90" t="s">
        <v>153</v>
      </c>
      <c r="AA90" t="s">
        <v>58</v>
      </c>
    </row>
    <row r="91" spans="2:27" ht="19.899999999999999" customHeight="1" x14ac:dyDescent="0.15">
      <c r="B91" s="234" t="s">
        <v>106</v>
      </c>
      <c r="C91" s="133"/>
      <c r="D91" s="271" t="str">
        <f>$D$26&amp;"年"</f>
        <v>記入してください年</v>
      </c>
      <c r="E91" s="272"/>
      <c r="F91" s="273" t="str">
        <f>$H$26</f>
        <v>選択してください</v>
      </c>
      <c r="G91" s="274"/>
      <c r="H91" s="19"/>
      <c r="I91" s="19"/>
      <c r="J91" s="19"/>
      <c r="K91" s="19"/>
      <c r="L91" s="19"/>
      <c r="M91" s="19"/>
      <c r="Q91" t="s">
        <v>9</v>
      </c>
      <c r="R91" t="s">
        <v>145</v>
      </c>
      <c r="S91" s="43">
        <f t="shared" si="1"/>
        <v>11.54441967406671</v>
      </c>
      <c r="T91" t="s">
        <v>40</v>
      </c>
      <c r="U91" t="s">
        <v>73</v>
      </c>
      <c r="V91">
        <v>14.79</v>
      </c>
    </row>
    <row r="92" spans="2:27" ht="19.899999999999999" customHeight="1" x14ac:dyDescent="0.15">
      <c r="B92" s="19"/>
      <c r="C92" s="19"/>
      <c r="D92" s="19"/>
      <c r="E92" s="19"/>
      <c r="F92" s="19"/>
      <c r="G92" s="19"/>
      <c r="H92" s="19"/>
      <c r="I92" s="19"/>
      <c r="J92" s="19"/>
      <c r="K92" s="19"/>
      <c r="L92" s="19"/>
      <c r="M92" s="19"/>
      <c r="Q92" t="s">
        <v>10</v>
      </c>
      <c r="R92" t="s">
        <v>6</v>
      </c>
      <c r="S92" s="43">
        <f t="shared" si="1"/>
        <v>8.125593547487469</v>
      </c>
      <c r="T92" t="s">
        <v>40</v>
      </c>
      <c r="U92" t="s">
        <v>73</v>
      </c>
      <c r="V92">
        <v>14.79</v>
      </c>
    </row>
    <row r="93" spans="2:27" ht="19.899999999999999" customHeight="1" x14ac:dyDescent="0.15">
      <c r="Q93" t="s">
        <v>12</v>
      </c>
      <c r="R93" t="s">
        <v>6</v>
      </c>
      <c r="S93" s="43">
        <f t="shared" si="1"/>
        <v>3.7914753171365274</v>
      </c>
      <c r="T93" t="s">
        <v>40</v>
      </c>
      <c r="U93" t="s">
        <v>73</v>
      </c>
      <c r="V93">
        <v>14.79</v>
      </c>
    </row>
    <row r="94" spans="2:27" ht="19.899999999999999" customHeight="1" x14ac:dyDescent="0.15">
      <c r="Q94" t="s">
        <v>34</v>
      </c>
      <c r="R94" t="s">
        <v>6</v>
      </c>
      <c r="S94" t="s">
        <v>39</v>
      </c>
      <c r="T94" t="s">
        <v>47</v>
      </c>
      <c r="U94" t="s">
        <v>75</v>
      </c>
      <c r="V94" t="s">
        <v>46</v>
      </c>
    </row>
    <row r="95" spans="2:27" ht="19.899999999999999" customHeight="1" x14ac:dyDescent="0.15">
      <c r="Q95" t="s">
        <v>42</v>
      </c>
      <c r="R95" t="s">
        <v>46</v>
      </c>
      <c r="S95" t="s">
        <v>46</v>
      </c>
      <c r="T95" t="s">
        <v>46</v>
      </c>
      <c r="U95" t="s">
        <v>46</v>
      </c>
      <c r="V95" t="s">
        <v>46</v>
      </c>
    </row>
  </sheetData>
  <sheetProtection algorithmName="SHA-512" hashValue="hI1c2u3BEp/ukKcI1v0LjzYMA0I8VfogGwagcl6YWWcjYMTCbc83smRlwu8Mw0nfYvQK3EJkmoXrqJPh7MIcow==" saltValue="2Gzh29gCAU3z/6GQLZyOQw==" spinCount="100000" sheet="1" objects="1" scenarios="1" selectLockedCells="1"/>
  <customSheetViews>
    <customSheetView guid="{1300B86D-3FB6-4293-AFB1-0DBACA74ACB3}" scale="80" fitToPage="1" hiddenRows="1">
      <selection activeCell="M1" sqref="M1"/>
      <pageMargins left="1.0236220472440944" right="1.0236220472440944" top="0.74803149606299213" bottom="0.74803149606299213" header="0.31496062992125984" footer="0.31496062992125984"/>
      <pageSetup paperSize="9" scale="54" orientation="portrait" r:id="rId1"/>
      <headerFooter>
        <oddFooter>&amp;P / &amp;N ページ</oddFooter>
      </headerFooter>
    </customSheetView>
  </customSheetViews>
  <mergeCells count="181">
    <mergeCell ref="B91:C91"/>
    <mergeCell ref="D91:E91"/>
    <mergeCell ref="F91:G91"/>
    <mergeCell ref="I80:J80"/>
    <mergeCell ref="B80:C80"/>
    <mergeCell ref="D80:E80"/>
    <mergeCell ref="B81:C81"/>
    <mergeCell ref="G75:H75"/>
    <mergeCell ref="B76:E76"/>
    <mergeCell ref="G76:H76"/>
    <mergeCell ref="B78:M78"/>
    <mergeCell ref="I81:J81"/>
    <mergeCell ref="K81:L81"/>
    <mergeCell ref="B88:C89"/>
    <mergeCell ref="D88:E89"/>
    <mergeCell ref="F88:G89"/>
    <mergeCell ref="H88:M89"/>
    <mergeCell ref="B77:M77"/>
    <mergeCell ref="I82:J82"/>
    <mergeCell ref="K82:L82"/>
    <mergeCell ref="G81:H81"/>
    <mergeCell ref="G82:H82"/>
    <mergeCell ref="B2:M2"/>
    <mergeCell ref="B4:M4"/>
    <mergeCell ref="B6:M7"/>
    <mergeCell ref="B9:C9"/>
    <mergeCell ref="D9:M9"/>
    <mergeCell ref="B10:M10"/>
    <mergeCell ref="L39:M39"/>
    <mergeCell ref="L40:M40"/>
    <mergeCell ref="J40:K40"/>
    <mergeCell ref="H40:I40"/>
    <mergeCell ref="B22:D22"/>
    <mergeCell ref="B11:M11"/>
    <mergeCell ref="B13:C14"/>
    <mergeCell ref="D13:H14"/>
    <mergeCell ref="B24:M24"/>
    <mergeCell ref="B30:M30"/>
    <mergeCell ref="B35:F37"/>
    <mergeCell ref="F70:I70"/>
    <mergeCell ref="H54:I54"/>
    <mergeCell ref="J54:K54"/>
    <mergeCell ref="L54:M54"/>
    <mergeCell ref="L53:M53"/>
    <mergeCell ref="C39:F39"/>
    <mergeCell ref="C40:F40"/>
    <mergeCell ref="C38:F38"/>
    <mergeCell ref="L38:M38"/>
    <mergeCell ref="H39:I39"/>
    <mergeCell ref="J39:K39"/>
    <mergeCell ref="J41:K41"/>
    <mergeCell ref="C47:F47"/>
    <mergeCell ref="L41:M41"/>
    <mergeCell ref="H42:I42"/>
    <mergeCell ref="J42:K42"/>
    <mergeCell ref="L42:M42"/>
    <mergeCell ref="H43:I43"/>
    <mergeCell ref="J43:K43"/>
    <mergeCell ref="L43:M43"/>
    <mergeCell ref="J44:K44"/>
    <mergeCell ref="L44:M44"/>
    <mergeCell ref="H44:I44"/>
    <mergeCell ref="F67:I69"/>
    <mergeCell ref="J53:K53"/>
    <mergeCell ref="L55:M55"/>
    <mergeCell ref="J61:J62"/>
    <mergeCell ref="B66:M66"/>
    <mergeCell ref="B61:C62"/>
    <mergeCell ref="L56:M56"/>
    <mergeCell ref="D61:E62"/>
    <mergeCell ref="F61:G62"/>
    <mergeCell ref="H61:I62"/>
    <mergeCell ref="B63:M63"/>
    <mergeCell ref="F64:G65"/>
    <mergeCell ref="K58:M59"/>
    <mergeCell ref="B58:C59"/>
    <mergeCell ref="D58:I59"/>
    <mergeCell ref="J67:M69"/>
    <mergeCell ref="J70:M70"/>
    <mergeCell ref="H64:H65"/>
    <mergeCell ref="I64:I65"/>
    <mergeCell ref="H41:I41"/>
    <mergeCell ref="C41:F41"/>
    <mergeCell ref="C52:F52"/>
    <mergeCell ref="C55:F55"/>
    <mergeCell ref="B52:B55"/>
    <mergeCell ref="C53:F53"/>
    <mergeCell ref="H53:I53"/>
    <mergeCell ref="C42:F42"/>
    <mergeCell ref="H50:I50"/>
    <mergeCell ref="L46:M46"/>
    <mergeCell ref="H47:I47"/>
    <mergeCell ref="J47:K47"/>
    <mergeCell ref="L47:M47"/>
    <mergeCell ref="H48:I48"/>
    <mergeCell ref="H49:I49"/>
    <mergeCell ref="J49:K49"/>
    <mergeCell ref="B70:E70"/>
    <mergeCell ref="J64:K65"/>
    <mergeCell ref="L64:L65"/>
    <mergeCell ref="M64:M65"/>
    <mergeCell ref="B64:C65"/>
    <mergeCell ref="B67:E69"/>
    <mergeCell ref="C51:F51"/>
    <mergeCell ref="B38:B51"/>
    <mergeCell ref="L50:M50"/>
    <mergeCell ref="J38:K38"/>
    <mergeCell ref="H38:I38"/>
    <mergeCell ref="H52:I52"/>
    <mergeCell ref="J52:K52"/>
    <mergeCell ref="L52:M52"/>
    <mergeCell ref="H45:I45"/>
    <mergeCell ref="J45:K45"/>
    <mergeCell ref="L45:M45"/>
    <mergeCell ref="H46:I46"/>
    <mergeCell ref="L51:M51"/>
    <mergeCell ref="J50:K50"/>
    <mergeCell ref="J46:K46"/>
    <mergeCell ref="D64:E65"/>
    <mergeCell ref="B56:K56"/>
    <mergeCell ref="K61:M62"/>
    <mergeCell ref="C54:F54"/>
    <mergeCell ref="J48:K48"/>
    <mergeCell ref="L48:M48"/>
    <mergeCell ref="L49:M49"/>
    <mergeCell ref="C48:F48"/>
    <mergeCell ref="C49:F49"/>
    <mergeCell ref="C50:F50"/>
    <mergeCell ref="C45:F45"/>
    <mergeCell ref="C46:F46"/>
    <mergeCell ref="B23:M23"/>
    <mergeCell ref="B28:M28"/>
    <mergeCell ref="G35:I37"/>
    <mergeCell ref="J35:M35"/>
    <mergeCell ref="J36:K37"/>
    <mergeCell ref="L36:M37"/>
    <mergeCell ref="B29:M29"/>
    <mergeCell ref="B34:M34"/>
    <mergeCell ref="B32:G33"/>
    <mergeCell ref="H32:M33"/>
    <mergeCell ref="B26:C26"/>
    <mergeCell ref="D26:F26"/>
    <mergeCell ref="H26:J26"/>
    <mergeCell ref="G19:H19"/>
    <mergeCell ref="I19:M19"/>
    <mergeCell ref="H18:M18"/>
    <mergeCell ref="E19:F19"/>
    <mergeCell ref="E22:F22"/>
    <mergeCell ref="H22:I22"/>
    <mergeCell ref="B15:C16"/>
    <mergeCell ref="D15:H16"/>
    <mergeCell ref="B20:D20"/>
    <mergeCell ref="E20:F20"/>
    <mergeCell ref="H20:I20"/>
    <mergeCell ref="B21:D21"/>
    <mergeCell ref="E21:F21"/>
    <mergeCell ref="H21:I21"/>
    <mergeCell ref="B18:D19"/>
    <mergeCell ref="F18:G18"/>
    <mergeCell ref="B17:M17"/>
    <mergeCell ref="J20:M22"/>
    <mergeCell ref="B86:M86"/>
    <mergeCell ref="B82:C82"/>
    <mergeCell ref="D81:E81"/>
    <mergeCell ref="D82:E82"/>
    <mergeCell ref="B84:C84"/>
    <mergeCell ref="D84:E84"/>
    <mergeCell ref="G84:H84"/>
    <mergeCell ref="I84:J84"/>
    <mergeCell ref="K84:L84"/>
    <mergeCell ref="B71:E71"/>
    <mergeCell ref="F71:I71"/>
    <mergeCell ref="B73:M73"/>
    <mergeCell ref="G80:H80"/>
    <mergeCell ref="K80:L80"/>
    <mergeCell ref="B79:M79"/>
    <mergeCell ref="B74:E74"/>
    <mergeCell ref="G74:H74"/>
    <mergeCell ref="B75:E75"/>
    <mergeCell ref="J71:M71"/>
    <mergeCell ref="B72:M72"/>
  </mergeCells>
  <phoneticPr fontId="3"/>
  <conditionalFormatting sqref="B35 J35:J36 J50:J51 B38 B56 L38:L43 L45:L52 G38:G55 L54:L56">
    <cfRule type="expression" dxfId="12" priority="17" stopIfTrue="1">
      <formula>#REF!="Ⅲ[再生可能エネルギー供給量]"</formula>
    </cfRule>
    <cfRule type="expression" dxfId="11" priority="18" stopIfTrue="1">
      <formula>#REF!="Ⅰ[想定削減率]"</formula>
    </cfRule>
  </conditionalFormatting>
  <conditionalFormatting sqref="B71:M71">
    <cfRule type="cellIs" dxfId="10" priority="16" stopIfTrue="1" operator="greaterThan">
      <formula>0</formula>
    </cfRule>
  </conditionalFormatting>
  <conditionalFormatting sqref="J54">
    <cfRule type="expression" dxfId="9" priority="11" stopIfTrue="1">
      <formula>#REF!="Ⅲ[再生可能エネルギー供給量]"</formula>
    </cfRule>
    <cfRule type="expression" dxfId="8" priority="12" stopIfTrue="1">
      <formula>#REF!="Ⅰ[想定削減率]"</formula>
    </cfRule>
  </conditionalFormatting>
  <conditionalFormatting sqref="J55">
    <cfRule type="expression" dxfId="7" priority="9" stopIfTrue="1">
      <formula>#REF!="Ⅲ[再生可能エネルギー供給量]"</formula>
    </cfRule>
    <cfRule type="expression" dxfId="6" priority="10" stopIfTrue="1">
      <formula>#REF!="Ⅰ[想定削減率]"</formula>
    </cfRule>
  </conditionalFormatting>
  <conditionalFormatting sqref="L53">
    <cfRule type="expression" dxfId="5" priority="7" stopIfTrue="1">
      <formula>#REF!="Ⅲ[再生可能エネルギー供給量]"</formula>
    </cfRule>
    <cfRule type="expression" dxfId="4" priority="8" stopIfTrue="1">
      <formula>#REF!="Ⅰ[想定削減率]"</formula>
    </cfRule>
  </conditionalFormatting>
  <conditionalFormatting sqref="J53">
    <cfRule type="expression" dxfId="3" priority="5" stopIfTrue="1">
      <formula>#REF!="Ⅲ[再生可能エネルギー供給量]"</formula>
    </cfRule>
    <cfRule type="expression" dxfId="2" priority="6" stopIfTrue="1">
      <formula>#REF!="Ⅰ[想定削減率]"</formula>
    </cfRule>
  </conditionalFormatting>
  <conditionalFormatting sqref="L44">
    <cfRule type="expression" dxfId="1" priority="3" stopIfTrue="1">
      <formula>#REF!="Ⅲ[再生可能エネルギー供給量]"</formula>
    </cfRule>
    <cfRule type="expression" dxfId="0" priority="4" stopIfTrue="1">
      <formula>#REF!="Ⅰ[想定削減率]"</formula>
    </cfRule>
  </conditionalFormatting>
  <dataValidations count="3">
    <dataValidation type="list" allowBlank="1" showInputMessage="1" showErrorMessage="1" sqref="D64:E65" xr:uid="{00000000-0002-0000-0000-000000000000}">
      <formula1>$W$86:$W$90</formula1>
    </dataValidation>
    <dataValidation type="list" allowBlank="1" showInputMessage="1" showErrorMessage="1" sqref="H26:J26" xr:uid="{00000000-0002-0000-0000-000001000000}">
      <formula1>"選択してください,法定耐用年数を記入,想定使用年数を記入"</formula1>
    </dataValidation>
    <dataValidation type="list" allowBlank="1" showInputMessage="1" showErrorMessage="1" sqref="D61:E62" xr:uid="{00000000-0002-0000-0000-000002000000}">
      <formula1>$Q$86:$Q$95</formula1>
    </dataValidation>
  </dataValidations>
  <pageMargins left="1.0236220472440944" right="1.0236220472440944" top="0.74803149606299213" bottom="0.74803149606299213" header="0.31496062992125984" footer="0.31496062992125984"/>
  <pageSetup paperSize="9" scale="54" orientation="portrait" r:id="rId2"/>
  <headerFooter>
    <oddFooter>&amp;P / &amp;N ページ</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4"/>
  <sheetViews>
    <sheetView zoomScaleNormal="100" zoomScaleSheetLayoutView="100" workbookViewId="0">
      <selection activeCell="B1" sqref="B1"/>
    </sheetView>
  </sheetViews>
  <sheetFormatPr defaultColWidth="0" defaultRowHeight="13.5" x14ac:dyDescent="0.15"/>
  <cols>
    <col min="1" max="1" width="2" customWidth="1"/>
    <col min="2" max="2" width="11.5" customWidth="1"/>
    <col min="3" max="3" width="20.25" customWidth="1"/>
    <col min="4" max="4" width="48.375" customWidth="1"/>
    <col min="5" max="5" width="52" customWidth="1"/>
    <col min="6" max="6" width="2" customWidth="1"/>
  </cols>
  <sheetData>
    <row r="1" spans="2:5" s="36" customFormat="1" x14ac:dyDescent="0.15"/>
    <row r="2" spans="2:5" s="36" customFormat="1" ht="17.25" x14ac:dyDescent="0.15">
      <c r="B2" s="291" t="s">
        <v>124</v>
      </c>
      <c r="C2" s="291"/>
      <c r="D2" s="291"/>
      <c r="E2" s="291"/>
    </row>
    <row r="4" spans="2:5" x14ac:dyDescent="0.15">
      <c r="B4" s="35" t="s">
        <v>121</v>
      </c>
      <c r="C4" s="34" t="s">
        <v>120</v>
      </c>
      <c r="D4" s="34" t="s">
        <v>119</v>
      </c>
      <c r="E4" s="33" t="s">
        <v>118</v>
      </c>
    </row>
    <row r="5" spans="2:5" ht="27" x14ac:dyDescent="0.15">
      <c r="B5" s="32">
        <v>42865</v>
      </c>
      <c r="C5" s="31" t="s">
        <v>122</v>
      </c>
      <c r="D5" s="30" t="s">
        <v>117</v>
      </c>
      <c r="E5" s="29" t="s">
        <v>116</v>
      </c>
    </row>
    <row r="6" spans="2:5" ht="27" x14ac:dyDescent="0.15">
      <c r="B6" s="32">
        <v>42865</v>
      </c>
      <c r="C6" s="31" t="s">
        <v>123</v>
      </c>
      <c r="D6" s="30" t="s">
        <v>117</v>
      </c>
      <c r="E6" s="29" t="s">
        <v>116</v>
      </c>
    </row>
    <row r="7" spans="2:5" x14ac:dyDescent="0.15">
      <c r="B7" s="32">
        <v>42888</v>
      </c>
      <c r="C7" s="31" t="s">
        <v>125</v>
      </c>
      <c r="D7" s="30" t="s">
        <v>126</v>
      </c>
      <c r="E7" s="29" t="s">
        <v>127</v>
      </c>
    </row>
    <row r="8" spans="2:5" ht="27" x14ac:dyDescent="0.15">
      <c r="B8" s="49">
        <v>45387</v>
      </c>
      <c r="C8" s="50" t="s">
        <v>141</v>
      </c>
      <c r="D8" s="51" t="s">
        <v>142</v>
      </c>
      <c r="E8" s="52" t="s">
        <v>147</v>
      </c>
    </row>
    <row r="9" spans="2:5" x14ac:dyDescent="0.15">
      <c r="B9" s="49">
        <v>45387</v>
      </c>
      <c r="C9" s="53" t="s">
        <v>144</v>
      </c>
      <c r="D9" s="51" t="s">
        <v>143</v>
      </c>
      <c r="E9" s="52" t="s">
        <v>148</v>
      </c>
    </row>
    <row r="10" spans="2:5" x14ac:dyDescent="0.15">
      <c r="B10" s="49">
        <v>45387</v>
      </c>
      <c r="C10" s="53" t="s">
        <v>149</v>
      </c>
      <c r="D10" s="51" t="s">
        <v>150</v>
      </c>
      <c r="E10" s="52" t="s">
        <v>151</v>
      </c>
    </row>
    <row r="11" spans="2:5" x14ac:dyDescent="0.15">
      <c r="B11" s="49">
        <v>45387</v>
      </c>
      <c r="C11" s="53" t="s">
        <v>152</v>
      </c>
      <c r="D11" s="51" t="s">
        <v>157</v>
      </c>
      <c r="E11" s="52" t="s">
        <v>148</v>
      </c>
    </row>
    <row r="12" spans="2:5" x14ac:dyDescent="0.15">
      <c r="B12" s="49">
        <v>45387</v>
      </c>
      <c r="C12" s="53" t="s">
        <v>154</v>
      </c>
      <c r="D12" s="51" t="s">
        <v>155</v>
      </c>
      <c r="E12" s="52" t="s">
        <v>148</v>
      </c>
    </row>
    <row r="13" spans="2:5" x14ac:dyDescent="0.15">
      <c r="B13" s="32">
        <v>45673</v>
      </c>
      <c r="C13" s="53" t="s">
        <v>159</v>
      </c>
      <c r="D13" s="51" t="s">
        <v>143</v>
      </c>
      <c r="E13" s="52" t="s">
        <v>148</v>
      </c>
    </row>
    <row r="14" spans="2:5" x14ac:dyDescent="0.15">
      <c r="B14" s="32">
        <v>45673</v>
      </c>
      <c r="C14" s="53" t="s">
        <v>160</v>
      </c>
      <c r="D14" s="51" t="s">
        <v>150</v>
      </c>
      <c r="E14" s="52" t="s">
        <v>151</v>
      </c>
    </row>
  </sheetData>
  <sheetProtection algorithmName="SHA-512" hashValue="ZHpIhY7u7kCr0/YBSldQmt6MwixmtuJQHZyhs6s5pGBoMhckw/Rstwffr02lpbQm4f4+8AKh27Zvq3VFkXk3HQ==" saltValue="g2rar6n0MOJVqEVzvNfXZQ==" spinCount="100000" sheet="1" objects="1" scenarios="1" selectLockedCells="1"/>
  <mergeCells count="1">
    <mergeCell ref="B2:E2"/>
  </mergeCells>
  <phoneticPr fontId="6"/>
  <pageMargins left="0.7" right="0.7" top="0.75" bottom="0.75" header="0.3" footer="0.3"/>
  <pageSetup paperSize="9" scale="65"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輸送用水素 </vt:lpstr>
      <vt:lpstr>更新履歴</vt:lpstr>
      <vt:lpstr>'輸送用水素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2023-11-09T04:36:22Z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2808d908-ff69-44ce-9d4c-9b51a728368d</vt:lpwstr>
  </property>
  <property fmtid="{D5CDD505-2E9C-101B-9397-08002B2CF9AE}" pid="8" name="MSIP_Label_ea60d57e-af5b-4752-ac57-3e4f28ca11dc_ContentBits">
    <vt:lpwstr>0</vt:lpwstr>
  </property>
</Properties>
</file>