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ThisWorkbook"/>
  <xr:revisionPtr revIDLastSave="0" documentId="13_ncr:1_{3A7AE952-A271-4218-858E-4723746A078F}" xr6:coauthVersionLast="47" xr6:coauthVersionMax="47" xr10:uidLastSave="{00000000-0000-0000-0000-000000000000}"/>
  <bookViews>
    <workbookView xWindow="-110" yWindow="-110" windowWidth="19420" windowHeight="1042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4" sheetId="126" r:id="rId6"/>
    <sheet name="ｼｰﾄ6" sheetId="207" r:id="rId7"/>
    <sheet name="Sheet1" sheetId="228" state="hidden" r:id="rId8"/>
  </sheets>
  <definedNames>
    <definedName name="_xlnm._FilterDatabase" localSheetId="0" hidden="1">#REF!</definedName>
    <definedName name="_xlnm.Print_Area" localSheetId="2">ｼｰﾄ0!$B$1:$D$4</definedName>
    <definedName name="_xlnm.Print_Area" localSheetId="3">ｼｰﾄ1!$A$1:$F$28</definedName>
    <definedName name="_xlnm.Print_Area" localSheetId="6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0" i="207" l="1"/>
  <c r="S59" i="207"/>
  <c r="R59" i="207"/>
  <c r="Q59" i="207"/>
  <c r="Q60" i="207" s="1"/>
  <c r="P59" i="207"/>
  <c r="O59" i="207"/>
  <c r="O60" i="207" s="1"/>
  <c r="N59" i="207"/>
  <c r="N60" i="207" s="1"/>
  <c r="M59" i="207"/>
  <c r="L59" i="207"/>
  <c r="K59" i="207"/>
  <c r="J59" i="207"/>
  <c r="I59" i="207"/>
  <c r="I60" i="207" s="1"/>
  <c r="H59" i="207"/>
  <c r="G59" i="207"/>
  <c r="F59" i="207"/>
  <c r="F60" i="207" s="1"/>
  <c r="E59" i="207"/>
  <c r="S58" i="207"/>
  <c r="R58" i="207"/>
  <c r="Q58" i="207"/>
  <c r="P58" i="207"/>
  <c r="O58" i="207"/>
  <c r="N58" i="207"/>
  <c r="M58" i="207"/>
  <c r="L58" i="207"/>
  <c r="K58" i="207"/>
  <c r="J58" i="207"/>
  <c r="I58" i="207"/>
  <c r="H58" i="207"/>
  <c r="G58" i="207"/>
  <c r="F58" i="207"/>
  <c r="E58" i="207"/>
  <c r="S57" i="207"/>
  <c r="R57" i="207"/>
  <c r="Q57" i="207"/>
  <c r="P57" i="207"/>
  <c r="O57" i="207"/>
  <c r="N57" i="207"/>
  <c r="M57" i="207"/>
  <c r="L57" i="207"/>
  <c r="K57" i="207"/>
  <c r="J57" i="207"/>
  <c r="I57" i="207"/>
  <c r="H57" i="207"/>
  <c r="G57" i="207"/>
  <c r="F57" i="207"/>
  <c r="E57" i="207"/>
  <c r="S56" i="207"/>
  <c r="R56" i="207"/>
  <c r="Q56" i="207"/>
  <c r="P56" i="207"/>
  <c r="O56" i="207"/>
  <c r="N56" i="207"/>
  <c r="M56" i="207"/>
  <c r="L56" i="207"/>
  <c r="K56" i="207"/>
  <c r="J56" i="207"/>
  <c r="I56" i="207"/>
  <c r="H56" i="207"/>
  <c r="G56" i="207"/>
  <c r="F56" i="207"/>
  <c r="E56" i="207"/>
  <c r="S55" i="207"/>
  <c r="R55" i="207"/>
  <c r="Q55" i="207"/>
  <c r="P55" i="207"/>
  <c r="O55" i="207"/>
  <c r="N55" i="207"/>
  <c r="M55" i="207"/>
  <c r="L55" i="207"/>
  <c r="K55" i="207"/>
  <c r="J55" i="207"/>
  <c r="I55" i="207"/>
  <c r="H55" i="207"/>
  <c r="G55" i="207"/>
  <c r="F55" i="207"/>
  <c r="E55" i="207"/>
  <c r="S54" i="207"/>
  <c r="R54" i="207"/>
  <c r="Q54" i="207"/>
  <c r="P54" i="207"/>
  <c r="O54" i="207"/>
  <c r="N54" i="207"/>
  <c r="M54" i="207"/>
  <c r="L54" i="207"/>
  <c r="K54" i="207"/>
  <c r="J54" i="207"/>
  <c r="I54" i="207"/>
  <c r="H54" i="207"/>
  <c r="G54" i="207"/>
  <c r="F54" i="207"/>
  <c r="E54" i="207"/>
  <c r="B49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B43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B37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B31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B25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B19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B13" i="207"/>
  <c r="S12" i="207"/>
  <c r="R12" i="207"/>
  <c r="Q12" i="207"/>
  <c r="P12" i="207"/>
  <c r="O12" i="207"/>
  <c r="N12" i="207"/>
  <c r="M12" i="207"/>
  <c r="L12" i="207"/>
  <c r="K12" i="207"/>
  <c r="J12" i="207"/>
  <c r="I12" i="207"/>
  <c r="H12" i="207"/>
  <c r="G12" i="207"/>
  <c r="F12" i="207"/>
  <c r="E12" i="207"/>
  <c r="B7" i="207"/>
  <c r="A3" i="207"/>
  <c r="AC11" i="128"/>
  <c r="B8" i="126"/>
  <c r="A3" i="126"/>
  <c r="Y11" i="128"/>
  <c r="F11" i="128"/>
  <c r="V11" i="128"/>
  <c r="U11" i="128"/>
  <c r="T11" i="128"/>
  <c r="S11" i="128"/>
  <c r="B3" i="218"/>
  <c r="A2" i="218"/>
  <c r="D3" i="216"/>
  <c r="AO11" i="128"/>
  <c r="AN11" i="128"/>
  <c r="AM11" i="128"/>
  <c r="AL11" i="128"/>
  <c r="AK11" i="128"/>
  <c r="AJ11" i="128"/>
  <c r="AI11" i="128"/>
  <c r="AH11" i="128"/>
  <c r="AG11" i="128"/>
  <c r="AF11" i="128"/>
  <c r="AE11" i="128"/>
  <c r="AD11" i="128"/>
  <c r="AA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E11" i="128"/>
  <c r="D11" i="128"/>
  <c r="C11" i="128"/>
  <c r="B11" i="128"/>
  <c r="S60" i="207" l="1"/>
  <c r="R60" i="207"/>
  <c r="M60" i="207"/>
  <c r="L60" i="207"/>
  <c r="K60" i="207"/>
  <c r="J60" i="207"/>
  <c r="H60" i="207"/>
  <c r="G60" i="207"/>
  <c r="E60" i="207"/>
  <c r="AB11" i="128"/>
</calcChain>
</file>

<file path=xl/sharedStrings.xml><?xml version="1.0" encoding="utf-8"?>
<sst xmlns="http://schemas.openxmlformats.org/spreadsheetml/2006/main" count="652" uniqueCount="398">
  <si>
    <t>2cm/年
以上</t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</si>
  <si>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25"/>
  </si>
  <si>
    <t>岐阜県</t>
  </si>
  <si>
    <t>都道府県</t>
    <rPh sb="0" eb="4">
      <t>トドウフケン</t>
    </rPh>
    <phoneticPr fontId="25"/>
  </si>
  <si>
    <t>□ ◇</t>
  </si>
  <si>
    <t>工業用</t>
  </si>
  <si>
    <t>工業用水法第９条に基づく届出書受理状況</t>
  </si>
  <si>
    <t>工業用水法第５条第２項の適用状況</t>
  </si>
  <si>
    <t>工業用水法
指定地域の面積</t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</si>
  <si>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25"/>
  </si>
  <si>
    <t>筑後・佐賀平野</t>
  </si>
  <si>
    <t xml:space="preserve"> 地下水の塩水化</t>
    <rPh sb="7" eb="8">
      <t>カ</t>
    </rPh>
    <phoneticPr fontId="25"/>
  </si>
  <si>
    <t>５－16．</t>
  </si>
  <si>
    <t>所在地</t>
  </si>
  <si>
    <t>洪水・高潮の危険性大</t>
  </si>
  <si>
    <t>一般施設</t>
    <rPh sb="0" eb="2">
      <t>イッパン</t>
    </rPh>
    <rPh sb="2" eb="4">
      <t>シセツ</t>
    </rPh>
    <phoneticPr fontId="25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</si>
  <si>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25"/>
  </si>
  <si>
    <t>公共施設</t>
    <rPh sb="0" eb="2">
      <t>コウキョウ</t>
    </rPh>
    <rPh sb="2" eb="4">
      <t>シセツ</t>
    </rPh>
    <phoneticPr fontId="25"/>
  </si>
  <si>
    <t>1cm/年
以上</t>
  </si>
  <si>
    <t>3cm/年
以上</t>
  </si>
  <si>
    <t>５－７．</t>
  </si>
  <si>
    <t xml:space="preserve"> 建築物の破損または脆弱化</t>
    <rPh sb="5" eb="7">
      <t>ハソン</t>
    </rPh>
    <phoneticPr fontId="25"/>
  </si>
  <si>
    <t>区分</t>
    <rPh sb="0" eb="2">
      <t>クブン</t>
    </rPh>
    <phoneticPr fontId="25"/>
  </si>
  <si>
    <t>②直近の測量がR元年～Ｒ５年度の間に行われた水準点のうち、５年間の累計沈下量が最大の水準点</t>
    <rPh sb="8" eb="10">
      <t>ガンネン</t>
    </rPh>
    <phoneticPr fontId="25"/>
  </si>
  <si>
    <t>地下
水位
のみ</t>
    <rPh sb="0" eb="2">
      <t>チカ</t>
    </rPh>
    <rPh sb="3" eb="5">
      <t>スイイ</t>
    </rPh>
    <phoneticPr fontId="25"/>
  </si>
  <si>
    <t>平成26年度</t>
  </si>
  <si>
    <t>井戸等の抜け上がり</t>
  </si>
  <si>
    <t>秋田県</t>
  </si>
  <si>
    <t>地　域</t>
    <rPh sb="0" eb="1">
      <t>チ</t>
    </rPh>
    <rPh sb="2" eb="3">
      <t>イキ</t>
    </rPh>
    <phoneticPr fontId="25"/>
  </si>
  <si>
    <t>埋設物の破損</t>
  </si>
  <si>
    <t>象潟・金浦</t>
  </si>
  <si>
    <t xml:space="preserve"> 港湾・海岸施 設の沈下　　　　　　</t>
  </si>
  <si>
    <t>堤防・護岸等の沈下</t>
  </si>
  <si>
    <t>京都府</t>
  </si>
  <si>
    <t>地方の規制等</t>
    <rPh sb="3" eb="5">
      <t>キセイ</t>
    </rPh>
    <phoneticPr fontId="25"/>
  </si>
  <si>
    <t xml:space="preserve">
</t>
  </si>
  <si>
    <t>県央湘南</t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</si>
  <si>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25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</si>
  <si>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25"/>
  </si>
  <si>
    <t>上水道用</t>
  </si>
  <si>
    <t>令和４年度</t>
    <rPh sb="4" eb="5">
      <t>ド</t>
    </rPh>
    <phoneticPr fontId="25"/>
  </si>
  <si>
    <t>静岡
（静清）</t>
  </si>
  <si>
    <t>ゼロメートル地帯面積(㎢)</t>
  </si>
  <si>
    <t>足柄平野</t>
    <rPh sb="0" eb="4">
      <t>アシガラヘイヤ</t>
    </rPh>
    <phoneticPr fontId="25"/>
  </si>
  <si>
    <t>長野県</t>
  </si>
  <si>
    <t>港湾・海岸施設の沈下　　　　　　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</si>
  <si>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25"/>
  </si>
  <si>
    <t>沼津・三島</t>
  </si>
  <si>
    <t>ビル用水法第６条第３項に基づく届出書受理状況</t>
  </si>
  <si>
    <t>建築物用</t>
  </si>
  <si>
    <t>奈良</t>
    <rPh sb="0" eb="2">
      <t>ナラ</t>
    </rPh>
    <phoneticPr fontId="25"/>
  </si>
  <si>
    <t>千㎥/日</t>
    <rPh sb="0" eb="1">
      <t>セン</t>
    </rPh>
    <rPh sb="3" eb="4">
      <t>ヒ</t>
    </rPh>
    <phoneticPr fontId="25"/>
  </si>
  <si>
    <t>水位の説明</t>
  </si>
  <si>
    <t>地下水の類別</t>
  </si>
  <si>
    <t>水位</t>
    <rPh sb="0" eb="2">
      <t>スイイ</t>
    </rPh>
    <phoneticPr fontId="25"/>
  </si>
  <si>
    <t>観測井標高(T.P.m)</t>
  </si>
  <si>
    <t>山梨県</t>
  </si>
  <si>
    <t>4cm/年
以上</t>
  </si>
  <si>
    <t>間接被害</t>
  </si>
  <si>
    <t>その他</t>
    <rPh sb="2" eb="3">
      <t>タ</t>
    </rPh>
    <phoneticPr fontId="25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</si>
  <si>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25"/>
  </si>
  <si>
    <t>６－４．</t>
  </si>
  <si>
    <t>和歌山</t>
    <rPh sb="0" eb="3">
      <t>ワカヤマ</t>
    </rPh>
    <phoneticPr fontId="25"/>
  </si>
  <si>
    <t>道路・橋梁等の沈下・破損</t>
    <rPh sb="7" eb="9">
      <t>チンカ</t>
    </rPh>
    <phoneticPr fontId="25"/>
  </si>
  <si>
    <t>地域内での水準点の
累計沈下量</t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</si>
  <si>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25"/>
  </si>
  <si>
    <t>農業用水路の沈下・破損</t>
    <rPh sb="6" eb="8">
      <t>チンカ</t>
    </rPh>
    <phoneticPr fontId="25"/>
  </si>
  <si>
    <t>９．</t>
  </si>
  <si>
    <t>石狩平野</t>
  </si>
  <si>
    <t>直　　接　　被　　害</t>
  </si>
  <si>
    <t>地下水の塩水化</t>
    <rPh sb="6" eb="7">
      <t>カ</t>
    </rPh>
    <phoneticPr fontId="25"/>
  </si>
  <si>
    <t>島原半島基部</t>
  </si>
  <si>
    <t>建築物の破損または脆弱化</t>
    <rPh sb="4" eb="6">
      <t>ハソン</t>
    </rPh>
    <phoneticPr fontId="25"/>
  </si>
  <si>
    <t>直接被害</t>
  </si>
  <si>
    <t>ビル用水法第４条第１項の許可状況</t>
    <rPh sb="2" eb="3">
      <t>ヨウ</t>
    </rPh>
    <rPh sb="4" eb="5">
      <t>ホウ</t>
    </rPh>
    <rPh sb="5" eb="6">
      <t>ダイ</t>
    </rPh>
    <phoneticPr fontId="25"/>
  </si>
  <si>
    <t xml:space="preserve"> 洪水・高潮の危険性大</t>
  </si>
  <si>
    <t>地盤環境に係る情報システムの整備状況</t>
  </si>
  <si>
    <t>地域名</t>
    <rPh sb="0" eb="3">
      <t>チイキメイ</t>
    </rPh>
    <phoneticPr fontId="25"/>
  </si>
  <si>
    <t>排水不良</t>
  </si>
  <si>
    <t xml:space="preserve"> </t>
  </si>
  <si>
    <t>ストレーナー位置
（地表面下深さ）</t>
  </si>
  <si>
    <t>所轄機関</t>
  </si>
  <si>
    <t>既往最低水位</t>
  </si>
  <si>
    <t>５－13．</t>
  </si>
  <si>
    <t>熊本県</t>
  </si>
  <si>
    <t>(m)</t>
  </si>
  <si>
    <t xml:space="preserve"> 排水不良</t>
  </si>
  <si>
    <t>地盤沈下監視体制（水準測量）</t>
  </si>
  <si>
    <t>３－１．</t>
  </si>
  <si>
    <t>水準点番号</t>
  </si>
  <si>
    <t>沈下量(cm)</t>
  </si>
  <si>
    <t>鹿児島</t>
  </si>
  <si>
    <t>観測井名称</t>
  </si>
  <si>
    <t>平成27年度</t>
  </si>
  <si>
    <t>平成29年度</t>
  </si>
  <si>
    <t>津軽平野</t>
  </si>
  <si>
    <t>平成28年度</t>
  </si>
  <si>
    <t>豊橋平野(東三河)</t>
    <rPh sb="5" eb="8">
      <t>ヒガシミカワ</t>
    </rPh>
    <phoneticPr fontId="25"/>
  </si>
  <si>
    <t>本</t>
  </si>
  <si>
    <t>用　途</t>
  </si>
  <si>
    <t>井戸
本数</t>
  </si>
  <si>
    <t>百万
㎥/年</t>
  </si>
  <si>
    <t>１－２．</t>
  </si>
  <si>
    <t>５－15．</t>
  </si>
  <si>
    <t>１－３．</t>
  </si>
  <si>
    <t>諏訪盆地</t>
  </si>
  <si>
    <t>設置年度</t>
    <rPh sb="2" eb="3">
      <t>ネン</t>
    </rPh>
    <rPh sb="3" eb="4">
      <t>ド</t>
    </rPh>
    <phoneticPr fontId="25"/>
  </si>
  <si>
    <t>地盤沈下地域の面積</t>
  </si>
  <si>
    <t>例：　消雪用、融雪用、養魚用、温泉などを含む</t>
    <rPh sb="15" eb="17">
      <t>オンセン</t>
    </rPh>
    <phoneticPr fontId="25"/>
  </si>
  <si>
    <t>１－４．</t>
  </si>
  <si>
    <t>水位低下等による被害の状況</t>
  </si>
  <si>
    <t xml:space="preserve">
シート3で入力された内容がコピーされます。</t>
  </si>
  <si>
    <t>２－１．</t>
  </si>
  <si>
    <t>都道府県名</t>
    <rPh sb="0" eb="4">
      <t>トドウフケン</t>
    </rPh>
    <rPh sb="4" eb="5">
      <t>メイ</t>
    </rPh>
    <phoneticPr fontId="25"/>
  </si>
  <si>
    <t>６．</t>
  </si>
  <si>
    <t>関連制度の種類</t>
  </si>
  <si>
    <t>五所川原市岩木町</t>
  </si>
  <si>
    <t>３－２．</t>
  </si>
  <si>
    <t>関連制度の経緯及び改定等の内容</t>
  </si>
  <si>
    <t>徳島平野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</si>
  <si>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</si>
  <si>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</si>
  <si>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</si>
  <si>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</si>
  <si>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</si>
  <si>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</si>
  <si>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</si>
  <si>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</si>
  <si>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</si>
  <si>
    <t>地下水採取量の用途別削減量</t>
  </si>
  <si>
    <t>４－２．</t>
  </si>
  <si>
    <t>合理化施策による地下水採取削減量</t>
  </si>
  <si>
    <t>福島盆地</t>
  </si>
  <si>
    <t>アンケート</t>
  </si>
  <si>
    <t>現行法による
地下水採取規制地域</t>
  </si>
  <si>
    <t>１５．</t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</si>
  <si>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47"/>
  </si>
  <si>
    <t>４－３．</t>
  </si>
  <si>
    <t>大分県</t>
  </si>
  <si>
    <t>代替水対策による地下水採取削減量</t>
  </si>
  <si>
    <t>累計沈下量</t>
    <rPh sb="0" eb="2">
      <t>ルイケイ</t>
    </rPh>
    <rPh sb="2" eb="4">
      <t>チンカ</t>
    </rPh>
    <rPh sb="4" eb="5">
      <t>リョウ</t>
    </rPh>
    <phoneticPr fontId="25"/>
  </si>
  <si>
    <t>４－４．</t>
  </si>
  <si>
    <t>地盤沈下対策事業及び調査事業費の推移</t>
  </si>
  <si>
    <t>４－５．</t>
  </si>
  <si>
    <t>180ｍ</t>
  </si>
  <si>
    <t>地盤沈下対策事業（代替水事業）の内容</t>
  </si>
  <si>
    <t>大阪府</t>
  </si>
  <si>
    <t>４－６．</t>
  </si>
  <si>
    <t>沖縄県</t>
    <rPh sb="0" eb="3">
      <t>オキナワケン</t>
    </rPh>
    <phoneticPr fontId="25"/>
  </si>
  <si>
    <t>地盤沈下対策事業（防災事業等）の内容</t>
  </si>
  <si>
    <t>５－６．</t>
  </si>
  <si>
    <t>観測井所在地</t>
  </si>
  <si>
    <t>４－７．</t>
  </si>
  <si>
    <t>３．関連制度の状況</t>
    <rPh sb="2" eb="4">
      <t>カンレン</t>
    </rPh>
    <rPh sb="4" eb="6">
      <t>セイド</t>
    </rPh>
    <rPh sb="7" eb="9">
      <t>ジョウキョウ</t>
    </rPh>
    <phoneticPr fontId="25"/>
  </si>
  <si>
    <t>調査等事業の内容</t>
  </si>
  <si>
    <t>４－８．</t>
  </si>
  <si>
    <t>福島県</t>
  </si>
  <si>
    <t>地下水・地盤環境保全施策の組織</t>
  </si>
  <si>
    <t>５－11．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</si>
  <si>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25"/>
  </si>
  <si>
    <t>地域
合計</t>
    <rPh sb="0" eb="2">
      <t>チイキ</t>
    </rPh>
    <rPh sb="3" eb="5">
      <t>ゴウケイ</t>
    </rPh>
    <phoneticPr fontId="25"/>
  </si>
  <si>
    <t>工業用水法第３条第１項及び第７条第１項の許可状況</t>
  </si>
  <si>
    <t>ビル用水法第４条第３項の適用状況</t>
    <rPh sb="2" eb="3">
      <t>ヨウ</t>
    </rPh>
    <rPh sb="4" eb="5">
      <t>ホウ</t>
    </rPh>
    <rPh sb="5" eb="6">
      <t>ダイ</t>
    </rPh>
    <phoneticPr fontId="25"/>
  </si>
  <si>
    <t>④　計</t>
    <rPh sb="2" eb="3">
      <t>ケイ</t>
    </rPh>
    <phoneticPr fontId="25"/>
  </si>
  <si>
    <t>６．地下水の利用状況</t>
    <rPh sb="2" eb="5">
      <t>チカスイ</t>
    </rPh>
    <rPh sb="6" eb="8">
      <t>リヨウ</t>
    </rPh>
    <rPh sb="8" eb="10">
      <t>ジョウキョウ</t>
    </rPh>
    <phoneticPr fontId="25"/>
  </si>
  <si>
    <t>５－２．</t>
  </si>
  <si>
    <t>４．</t>
  </si>
  <si>
    <t>工業用水法第６条第３項に基づく届出書受理状況</t>
  </si>
  <si>
    <t>５－５．</t>
  </si>
  <si>
    <t>５－８．</t>
  </si>
  <si>
    <t>奈良県</t>
    <rPh sb="0" eb="3">
      <t>ナラケン</t>
    </rPh>
    <phoneticPr fontId="25"/>
  </si>
  <si>
    <t>５－９．</t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</si>
  <si>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25"/>
  </si>
  <si>
    <t>５－10．</t>
  </si>
  <si>
    <t>５－12．</t>
  </si>
  <si>
    <t>仙台平野</t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</si>
  <si>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25"/>
  </si>
  <si>
    <t>５－14．</t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</si>
  <si>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25"/>
  </si>
  <si>
    <t>６－１．</t>
  </si>
  <si>
    <t>地区別、用途別、井戸本数及び地下水採取量経年変化</t>
  </si>
  <si>
    <t>６－２．</t>
  </si>
  <si>
    <t>大阪平野</t>
  </si>
  <si>
    <t>地下水採取量等の調査の内容</t>
  </si>
  <si>
    <t>６－３．</t>
  </si>
  <si>
    <t>地盤沈下等の概況</t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</si>
  <si>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25"/>
  </si>
  <si>
    <t>地下水の月別採取量</t>
  </si>
  <si>
    <t>特定用途の地下水採取量（天然ガスかん水）</t>
  </si>
  <si>
    <t>６－５．</t>
  </si>
  <si>
    <t>特定用途の地下水採取量（温泉水）</t>
  </si>
  <si>
    <t>６－６．</t>
  </si>
  <si>
    <t>１　主な水準点における過去10年の沈下量経年変化</t>
  </si>
  <si>
    <t>特定用途の地下水採取量（農業用水）</t>
  </si>
  <si>
    <t>６－７．</t>
  </si>
  <si>
    <t>特定用途の地下水採取量（道路消雪用水）</t>
  </si>
  <si>
    <t xml:space="preserve">
シート１で入力された内容がコピーされます。</t>
  </si>
  <si>
    <t>対象　　　期間</t>
    <rPh sb="0" eb="2">
      <t>タイショウ</t>
    </rPh>
    <phoneticPr fontId="25"/>
  </si>
  <si>
    <t>７．その他</t>
    <rPh sb="4" eb="5">
      <t>タ</t>
    </rPh>
    <phoneticPr fontId="25"/>
  </si>
  <si>
    <t>７－１．</t>
  </si>
  <si>
    <t>健全な水循環の確保に向けての取組みに関する調査（地下水保全計画等を含む）</t>
  </si>
  <si>
    <t>７－２．</t>
  </si>
  <si>
    <t>７－３．</t>
  </si>
  <si>
    <t>地盤環境に係る情報開示の状況</t>
  </si>
  <si>
    <t>※ 地域により該当のデータがない場合があります。</t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</si>
  <si>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25"/>
  </si>
  <si>
    <t>千㎥/日</t>
  </si>
  <si>
    <t>備考欄</t>
    <rPh sb="0" eb="2">
      <t>ビコウ</t>
    </rPh>
    <rPh sb="2" eb="3">
      <t>ラン</t>
    </rPh>
    <phoneticPr fontId="25"/>
  </si>
  <si>
    <t>７－４．</t>
  </si>
  <si>
    <t>原町</t>
  </si>
  <si>
    <t>京都盆地</t>
  </si>
  <si>
    <t>水準点番号</t>
    <rPh sb="0" eb="2">
      <t>スイジュン</t>
    </rPh>
    <phoneticPr fontId="25"/>
  </si>
  <si>
    <t>平成30年度</t>
  </si>
  <si>
    <t>観測状況</t>
    <rPh sb="0" eb="2">
      <t>カンソク</t>
    </rPh>
    <rPh sb="2" eb="4">
      <t>ジョウキョウ</t>
    </rPh>
    <phoneticPr fontId="25"/>
  </si>
  <si>
    <t xml:space="preserve">  観測地域 ：◆</t>
  </si>
  <si>
    <t>八戸</t>
  </si>
  <si>
    <t>水準
測量</t>
    <rPh sb="0" eb="2">
      <t>スイジュン</t>
    </rPh>
    <rPh sb="3" eb="5">
      <t>ソクリョウ</t>
    </rPh>
    <phoneticPr fontId="25"/>
  </si>
  <si>
    <t>青森平野</t>
    <rPh sb="0" eb="4">
      <t>アオモリヘイヤ</t>
    </rPh>
    <phoneticPr fontId="25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</si>
  <si>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25"/>
  </si>
  <si>
    <t>岳南</t>
  </si>
  <si>
    <t>最大値
（ｃｍ）</t>
  </si>
  <si>
    <t>測量
距離
(km)</t>
  </si>
  <si>
    <t>地盤
収縮
のみ</t>
    <rPh sb="0" eb="2">
      <t>ジバン</t>
    </rPh>
    <rPh sb="3" eb="5">
      <t>シュウシュク</t>
    </rPh>
    <phoneticPr fontId="47"/>
  </si>
  <si>
    <t>豊岡盆地</t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</si>
  <si>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47"/>
  </si>
  <si>
    <t>兵庫県</t>
  </si>
  <si>
    <t>青森県</t>
  </si>
  <si>
    <t>農業用</t>
  </si>
  <si>
    <t>ビル用水法第７条に基づく届出書受理状況</t>
  </si>
  <si>
    <t>淡路島南部</t>
  </si>
  <si>
    <t>番号</t>
    <rPh sb="0" eb="2">
      <t>バンゴウ</t>
    </rPh>
    <phoneticPr fontId="25"/>
  </si>
  <si>
    <t>　条例 　　　：□　</t>
  </si>
  <si>
    <t>　要綱等　　：◇　</t>
  </si>
  <si>
    <t>令和２年度</t>
    <rPh sb="4" eb="5">
      <t>ド</t>
    </rPh>
    <phoneticPr fontId="25"/>
  </si>
  <si>
    <t>測量実施期間</t>
    <rPh sb="0" eb="2">
      <t>ソクリョウ</t>
    </rPh>
    <rPh sb="2" eb="4">
      <t>ジッシ</t>
    </rPh>
    <rPh sb="4" eb="6">
      <t>キカン</t>
    </rPh>
    <phoneticPr fontId="25"/>
  </si>
  <si>
    <t>佐賀県</t>
  </si>
  <si>
    <t>栃木県</t>
  </si>
  <si>
    <t>交6112</t>
  </si>
  <si>
    <t>①　計</t>
    <rPh sb="2" eb="3">
      <t>ケイ</t>
    </rPh>
    <phoneticPr fontId="25"/>
  </si>
  <si>
    <t>水準点所在地</t>
  </si>
  <si>
    <t xml:space="preserve">  規制地域 ：■</t>
  </si>
  <si>
    <t>&lt;備考&gt;</t>
  </si>
  <si>
    <t>工業用水法第10条第３項に基づく届出書受理状況</t>
  </si>
  <si>
    <t>長岡</t>
  </si>
  <si>
    <t>十勝平野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</si>
  <si>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</si>
  <si>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</si>
  <si>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</si>
  <si>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主な水準点における過去10年の沈下量経年変化</t>
  </si>
  <si>
    <t>代表的な観測井における過去10年の地下水位経年変化</t>
  </si>
  <si>
    <t>富山県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</si>
  <si>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</si>
  <si>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</si>
  <si>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</si>
  <si>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</si>
  <si>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令和元年度</t>
    <rPh sb="0" eb="2">
      <t>レイワ</t>
    </rPh>
    <rPh sb="2" eb="4">
      <t>ガンネン</t>
    </rPh>
    <rPh sb="4" eb="5">
      <t>ド</t>
    </rPh>
    <phoneticPr fontId="25"/>
  </si>
  <si>
    <t>鳥取平野</t>
    <rPh sb="2" eb="4">
      <t>ヘイヤ</t>
    </rPh>
    <phoneticPr fontId="25"/>
  </si>
  <si>
    <t>令和元年度</t>
    <rPh sb="0" eb="2">
      <t>レイワ</t>
    </rPh>
    <rPh sb="2" eb="3">
      <t>ガン</t>
    </rPh>
    <rPh sb="4" eb="5">
      <t>ド</t>
    </rPh>
    <phoneticPr fontId="25"/>
  </si>
  <si>
    <t>徳島県</t>
  </si>
  <si>
    <t>地域の
合計</t>
    <rPh sb="0" eb="2">
      <t>チイキ</t>
    </rPh>
    <rPh sb="4" eb="5">
      <t>ゴウ</t>
    </rPh>
    <rPh sb="5" eb="6">
      <t>ケイ</t>
    </rPh>
    <phoneticPr fontId="25"/>
  </si>
  <si>
    <t>地区名</t>
    <rPh sb="0" eb="2">
      <t>チク</t>
    </rPh>
    <phoneticPr fontId="25"/>
  </si>
  <si>
    <t>令和３年度</t>
    <rPh sb="4" eb="5">
      <t>ド</t>
    </rPh>
    <phoneticPr fontId="25"/>
  </si>
  <si>
    <t>調査名：</t>
    <rPh sb="0" eb="2">
      <t>チョウサ</t>
    </rPh>
    <rPh sb="2" eb="3">
      <t>メイ</t>
    </rPh>
    <phoneticPr fontId="25"/>
  </si>
  <si>
    <t>令和2年度</t>
    <rPh sb="0" eb="2">
      <t>レイワ</t>
    </rPh>
    <rPh sb="4" eb="5">
      <t>ド</t>
    </rPh>
    <phoneticPr fontId="25"/>
  </si>
  <si>
    <t>測量の
年度</t>
  </si>
  <si>
    <t>②　計</t>
    <rPh sb="2" eb="3">
      <t>ケイ</t>
    </rPh>
    <phoneticPr fontId="25"/>
  </si>
  <si>
    <t>③　計</t>
    <rPh sb="2" eb="3">
      <t>ケイ</t>
    </rPh>
    <phoneticPr fontId="25"/>
  </si>
  <si>
    <t>⑤　計</t>
    <rPh sb="2" eb="3">
      <t>ケイ</t>
    </rPh>
    <phoneticPr fontId="25"/>
  </si>
  <si>
    <t>⑥　計</t>
    <rPh sb="2" eb="3">
      <t>ケイ</t>
    </rPh>
    <phoneticPr fontId="25"/>
  </si>
  <si>
    <t>愛媛</t>
    <rPh sb="0" eb="2">
      <t>エヒメ</t>
    </rPh>
    <phoneticPr fontId="25"/>
  </si>
  <si>
    <t>⑦　計</t>
    <rPh sb="2" eb="3">
      <t>ケイ</t>
    </rPh>
    <phoneticPr fontId="25"/>
  </si>
  <si>
    <t>⑧　計</t>
    <rPh sb="2" eb="3">
      <t>ケイ</t>
    </rPh>
    <phoneticPr fontId="25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</si>
  <si>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25"/>
  </si>
  <si>
    <t>&lt;記載の注意点&gt;</t>
    <rPh sb="1" eb="3">
      <t>キサイ</t>
    </rPh>
    <rPh sb="4" eb="7">
      <t>チュウイテン</t>
    </rPh>
    <phoneticPr fontId="25"/>
  </si>
  <si>
    <t>旧  ＜詳細データ目次＞　</t>
    <rPh sb="4" eb="6">
      <t>ショウサイ</t>
    </rPh>
    <rPh sb="9" eb="11">
      <t>モクジ</t>
    </rPh>
    <phoneticPr fontId="25"/>
  </si>
  <si>
    <t>その他（内訳）</t>
    <rPh sb="2" eb="3">
      <t>タ</t>
    </rPh>
    <rPh sb="4" eb="6">
      <t>ウチワケ</t>
    </rPh>
    <phoneticPr fontId="25"/>
  </si>
  <si>
    <t>採取量</t>
    <rPh sb="0" eb="2">
      <t>サイシュ</t>
    </rPh>
    <phoneticPr fontId="25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</si>
  <si>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25"/>
  </si>
  <si>
    <t>１．</t>
  </si>
  <si>
    <t>２．</t>
  </si>
  <si>
    <t>３．</t>
  </si>
  <si>
    <t>５．</t>
  </si>
  <si>
    <t>７．</t>
  </si>
  <si>
    <t>８．</t>
  </si>
  <si>
    <t>１０．</t>
  </si>
  <si>
    <t>１１．</t>
  </si>
  <si>
    <t>地盤沈下防止等対策要綱</t>
  </si>
  <si>
    <t>１２．</t>
  </si>
  <si>
    <t>１３．</t>
  </si>
  <si>
    <t>弘前市</t>
    <rPh sb="0" eb="3">
      <t>ヒロサキシ</t>
    </rPh>
    <phoneticPr fontId="25"/>
  </si>
  <si>
    <t>１４．</t>
  </si>
  <si>
    <t>１６．</t>
  </si>
  <si>
    <t>主要地域の地盤沈下等の状況（市町村別内訳）</t>
  </si>
  <si>
    <t>山形県</t>
  </si>
  <si>
    <t>神奈川県</t>
  </si>
  <si>
    <t>米沢盆地</t>
  </si>
  <si>
    <t>福井県</t>
  </si>
  <si>
    <t>静岡県</t>
  </si>
  <si>
    <t>愛知県</t>
  </si>
  <si>
    <t>三重県</t>
  </si>
  <si>
    <t>鳥取県</t>
  </si>
  <si>
    <t>令和５年度</t>
    <rPh sb="4" eb="5">
      <t>ド</t>
    </rPh>
    <phoneticPr fontId="25"/>
  </si>
  <si>
    <t>香川県</t>
  </si>
  <si>
    <t>岡山県</t>
  </si>
  <si>
    <t>０．</t>
  </si>
  <si>
    <t>地名など</t>
    <rPh sb="0" eb="2">
      <t>チメイ</t>
    </rPh>
    <phoneticPr fontId="25"/>
  </si>
  <si>
    <t>２　代表的な観測井における過去10年の地下水位経年変化</t>
  </si>
  <si>
    <t>①累計沈下量が最大
の水準点</t>
    <rPh sb="7" eb="9">
      <t>サイダイ</t>
    </rPh>
    <rPh sb="11" eb="14">
      <t>スイジュンテン</t>
    </rPh>
    <phoneticPr fontId="25"/>
  </si>
  <si>
    <t>山形盆地</t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</si>
  <si>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25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</si>
  <si>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25"/>
  </si>
  <si>
    <t>九十九里平野</t>
  </si>
  <si>
    <t>令和3年度</t>
    <rPh sb="0" eb="2">
      <t>レイワ</t>
    </rPh>
    <rPh sb="4" eb="5">
      <t>ド</t>
    </rPh>
    <phoneticPr fontId="25"/>
  </si>
  <si>
    <t>播磨平野（姫路平野）</t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</si>
  <si>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25"/>
  </si>
  <si>
    <t>群馬県</t>
  </si>
  <si>
    <r>
      <t>または
期間</t>
    </r>
    <r>
      <rPr>
        <vertAlign val="superscript"/>
        <sz val="10"/>
        <rFont val="メイリオ"/>
        <family val="3"/>
        <charset val="128"/>
      </rPr>
      <t>※</t>
    </r>
  </si>
  <si>
    <t>ビル用水法
指定地域の面積</t>
  </si>
  <si>
    <t>うち(  )はゼロメートル地帯面積
(㎢)</t>
  </si>
  <si>
    <t>令和4年度</t>
    <rPh sb="0" eb="2">
      <t>レイワ</t>
    </rPh>
    <rPh sb="4" eb="5">
      <t>ド</t>
    </rPh>
    <phoneticPr fontId="25"/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</si>
  <si>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25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</si>
  <si>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25"/>
  </si>
  <si>
    <t>高田平野</t>
  </si>
  <si>
    <t>滋賀</t>
    <rPh sb="0" eb="2">
      <t>シガ</t>
    </rPh>
    <phoneticPr fontId="25"/>
  </si>
  <si>
    <t>釧路平野</t>
  </si>
  <si>
    <t>宮城県</t>
  </si>
  <si>
    <t>石巻地域</t>
  </si>
  <si>
    <t>気仙沼</t>
  </si>
  <si>
    <t>いわき</t>
  </si>
  <si>
    <t>茨城県</t>
  </si>
  <si>
    <t>関東平野</t>
  </si>
  <si>
    <t>埼玉県</t>
  </si>
  <si>
    <t>千葉県</t>
  </si>
  <si>
    <t>関東平野南部</t>
  </si>
  <si>
    <t>福井平野</t>
  </si>
  <si>
    <t>東京都</t>
  </si>
  <si>
    <t>新潟県</t>
  </si>
  <si>
    <t>島根県</t>
    <rPh sb="0" eb="3">
      <t>シマネケン</t>
    </rPh>
    <phoneticPr fontId="25"/>
  </si>
  <si>
    <t>新潟平野</t>
  </si>
  <si>
    <t>柏崎</t>
  </si>
  <si>
    <t>南魚沼</t>
  </si>
  <si>
    <t>富山・砺波平野</t>
  </si>
  <si>
    <t>讃岐平野（高松市周辺）</t>
  </si>
  <si>
    <t>大分平野</t>
  </si>
  <si>
    <t>石川県</t>
  </si>
  <si>
    <t>七尾</t>
  </si>
  <si>
    <t>金沢平野</t>
  </si>
  <si>
    <t>甲府盆地</t>
  </si>
  <si>
    <t>濃尾平野</t>
  </si>
  <si>
    <t>濃尾平野（北勢）</t>
  </si>
  <si>
    <t>岡山平野</t>
  </si>
  <si>
    <t>広島県</t>
  </si>
  <si>
    <t>讃岐平野（丸亀・坂出市周辺）</t>
  </si>
  <si>
    <t>和歌山県</t>
    <rPh sb="0" eb="4">
      <t>ワカヤマケン</t>
    </rPh>
    <phoneticPr fontId="25"/>
  </si>
  <si>
    <t>高知県</t>
  </si>
  <si>
    <t>福岡県</t>
  </si>
  <si>
    <t>長崎県</t>
  </si>
  <si>
    <t>熊本平野</t>
  </si>
  <si>
    <t>宮崎県</t>
  </si>
  <si>
    <t>宮崎平野</t>
  </si>
  <si>
    <t>鹿児島県</t>
  </si>
  <si>
    <t>沖縄</t>
    <rPh sb="0" eb="2">
      <t>オキナワ</t>
    </rPh>
    <phoneticPr fontId="25"/>
  </si>
  <si>
    <t>岩手県</t>
    <rPh sb="0" eb="3">
      <t>イワテケン</t>
    </rPh>
    <phoneticPr fontId="25"/>
  </si>
  <si>
    <t>滋賀県</t>
    <rPh sb="0" eb="3">
      <t>シガケン</t>
    </rPh>
    <phoneticPr fontId="25"/>
  </si>
  <si>
    <t>山口県</t>
    <rPh sb="0" eb="3">
      <t>ヤマグチケン</t>
    </rPh>
    <phoneticPr fontId="25"/>
  </si>
  <si>
    <t>愛媛県</t>
    <rPh sb="0" eb="3">
      <t>エヒメケン</t>
    </rPh>
    <phoneticPr fontId="25"/>
  </si>
  <si>
    <t>島根</t>
    <rPh sb="0" eb="2">
      <t>シマネ</t>
    </rPh>
    <phoneticPr fontId="25"/>
  </si>
  <si>
    <t>北海道</t>
    <rPh sb="0" eb="3">
      <t>ホッカイドウ</t>
    </rPh>
    <phoneticPr fontId="25"/>
  </si>
  <si>
    <t>山口</t>
    <rPh sb="0" eb="2">
      <t>ヤマグチ</t>
    </rPh>
    <phoneticPr fontId="25"/>
  </si>
  <si>
    <t>岩手</t>
    <rPh sb="0" eb="2">
      <t>イワテ</t>
    </rPh>
    <phoneticPr fontId="25"/>
  </si>
  <si>
    <t>地域内での水準点の直近５年間の
累計沈下量</t>
  </si>
  <si>
    <t>高知平野</t>
  </si>
  <si>
    <t>古川(仙北平野）</t>
  </si>
  <si>
    <t>広島平野</t>
    <rPh sb="2" eb="4">
      <t>ヘイヤ</t>
    </rPh>
    <phoneticPr fontId="25"/>
  </si>
  <si>
    <t>　＜詳細データ目次＞</t>
    <rPh sb="2" eb="4">
      <t>ショウサイ</t>
    </rPh>
    <rPh sb="7" eb="9">
      <t>モクジ</t>
    </rPh>
    <phoneticPr fontId="25"/>
  </si>
  <si>
    <t>岡崎平野(西三河)</t>
    <rPh sb="5" eb="8">
      <t>ニシミカワ</t>
    </rPh>
    <phoneticPr fontId="25"/>
  </si>
  <si>
    <t>水位の説明：各年度の平均水位</t>
    <rPh sb="0" eb="2">
      <t>スイイ</t>
    </rPh>
    <rPh sb="3" eb="5">
      <t>セツメイ</t>
    </rPh>
    <rPh sb="6" eb="7">
      <t>カク</t>
    </rPh>
    <rPh sb="7" eb="9">
      <t>ネン</t>
    </rPh>
    <rPh sb="10" eb="12">
      <t>ヘイキン</t>
    </rPh>
    <rPh sb="12" eb="14">
      <t>スイイ</t>
    </rPh>
    <phoneticPr fontId="25"/>
  </si>
  <si>
    <t>●：これまでに発生したすべての被害について、令和５年度に対策を行い、被害が解消された。（令和４年度までに、すべての対策が終了していれば「（空欄）」になります。）</t>
  </si>
  <si>
    <t>弘前観測井</t>
    <rPh sb="0" eb="2">
      <t>ヒロサキ</t>
    </rPh>
    <rPh sb="2" eb="4">
      <t>カンソク</t>
    </rPh>
    <rPh sb="4" eb="5">
      <t>イ</t>
    </rPh>
    <phoneticPr fontId="25"/>
  </si>
  <si>
    <t>0.都道府県名、地域名</t>
    <rPh sb="2" eb="7">
      <t>トドウフケンメイ</t>
    </rPh>
    <rPh sb="8" eb="11">
      <t>チイキメイ</t>
    </rPh>
    <phoneticPr fontId="25"/>
  </si>
  <si>
    <t>　</t>
  </si>
  <si>
    <t>令和５年度</t>
    <rPh sb="0" eb="2">
      <t>レイワ</t>
    </rPh>
    <rPh sb="4" eb="5">
      <t>ド</t>
    </rPh>
    <phoneticPr fontId="25"/>
  </si>
  <si>
    <t>（空欄）：「令和５年度に新たな被害が認められない場合」又は「令和４年度までに、これまでに発生したすべての被害について対策済みである場合」</t>
  </si>
  <si>
    <t>弘前市大字平岡町72
（弘前市立第二中学校）</t>
    <rPh sb="0" eb="3">
      <t>ヒロサキシ</t>
    </rPh>
    <rPh sb="3" eb="5">
      <t>オオアザ</t>
    </rPh>
    <rPh sb="5" eb="8">
      <t>ヒラオカマチ</t>
    </rPh>
    <rPh sb="12" eb="16">
      <t>ヒロサキシリツ</t>
    </rPh>
    <rPh sb="16" eb="18">
      <t>ダイニ</t>
    </rPh>
    <rPh sb="18" eb="21">
      <t>チュウガッコウ</t>
    </rPh>
    <phoneticPr fontId="25"/>
  </si>
  <si>
    <t>36.2ｍ</t>
  </si>
  <si>
    <t>○ ：令和５度末時点において、過去の被害も含め一部対策を行っている。（すべての被害について対策が終了していない場合）</t>
  </si>
  <si>
    <t>△ ：令和５年度末時点において、過去の被害も含め対策は行っていない。（被害の大小に関係なくご記入願います。）</t>
  </si>
  <si>
    <t>地盤沈下監視体制（水準測量、干渉SAR解析を用いた測量、観測井戸数）</t>
  </si>
  <si>
    <t>S58</t>
  </si>
  <si>
    <t>欠測</t>
    <rPh sb="0" eb="2">
      <t>ケッソク</t>
    </rPh>
    <phoneticPr fontId="25"/>
  </si>
  <si>
    <t>S43～S61</t>
  </si>
  <si>
    <t>S58～S61</t>
  </si>
  <si>
    <t>S61</t>
  </si>
  <si>
    <t>水位の基準：地盤高（観測井の管頭高）</t>
    <rPh sb="0" eb="2">
      <t>スイイ</t>
    </rPh>
    <rPh sb="3" eb="5">
      <t>キジュン</t>
    </rPh>
    <rPh sb="6" eb="8">
      <t>ジバン</t>
    </rPh>
    <rPh sb="8" eb="9">
      <t>タカ</t>
    </rPh>
    <rPh sb="10" eb="12">
      <t>カンソク</t>
    </rPh>
    <rPh sb="12" eb="13">
      <t>イ</t>
    </rPh>
    <rPh sb="14" eb="15">
      <t>カン</t>
    </rPh>
    <rPh sb="15" eb="16">
      <t>ズ</t>
    </rPh>
    <rPh sb="16" eb="17">
      <t>タカ</t>
    </rPh>
    <phoneticPr fontId="25"/>
  </si>
  <si>
    <t>深度：GL-180.0m　　孔口高：GL0.33m</t>
    <rPh sb="0" eb="2">
      <t>シンド</t>
    </rPh>
    <rPh sb="14" eb="15">
      <t>アナ</t>
    </rPh>
    <rPh sb="15" eb="16">
      <t>コウ</t>
    </rPh>
    <rPh sb="16" eb="17">
      <t>タカ</t>
    </rPh>
    <phoneticPr fontId="25"/>
  </si>
  <si>
    <t>中南</t>
    <rPh sb="0" eb="2">
      <t>チュウナン</t>
    </rPh>
    <phoneticPr fontId="25"/>
  </si>
  <si>
    <t xml:space="preserve">②青森県自然保護課による温泉利用状況調査（ 中南地区とは弘前市及び中・南津軽郡をいう）								</t>
    <rPh sb="22" eb="24">
      <t>チュウナン</t>
    </rPh>
    <rPh sb="28" eb="31">
      <t>ヒロサキシ</t>
    </rPh>
    <rPh sb="33" eb="34">
      <t>ナカ</t>
    </rPh>
    <rPh sb="35" eb="36">
      <t>ミナミ</t>
    </rPh>
    <phoneticPr fontId="25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</si>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</sst>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0.0_);[Red]\(0.0\)"/>
    <numFmt numFmtId="178" formatCode="0.00_);[Red]\(0.00\)"/>
    <numFmt numFmtId="179" formatCode="0.0_ "/>
    <numFmt numFmtId="180" formatCode="0.00_ "/>
    <numFmt numFmtId="181" formatCode="0_);[Red]\(0\)"/>
    <numFmt numFmtId="182" formatCode="0.00;&quot;▲ &quot;0.00"/>
    <numFmt numFmtId="186" formatCode="#,##0.0_ "/>
    <numFmt numFmtId="187" formatCode="#,##0.0_);[Red]\(#,##0.0\)"/>
  </numFmts>
  <fonts count="54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indexed="8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name val="ＭＳ Ｐゴシック"/>
      <family val="3"/>
    </font>
    <font>
      <sz val="12"/>
      <color theme="1"/>
      <name val="ＭＳ 明朝"/>
      <family val="1"/>
    </font>
    <font>
      <sz val="11"/>
      <color theme="1"/>
      <name val="Meiryo UI"/>
      <family val="2"/>
    </font>
    <font>
      <sz val="11"/>
      <name val="ＭＳ Ｐ明朝"/>
      <family val="1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メイリオ"/>
      <family val="3"/>
    </font>
    <font>
      <b/>
      <sz val="14"/>
      <name val="メイリオ"/>
      <family val="3"/>
    </font>
    <font>
      <sz val="12"/>
      <name val="メイリオ"/>
      <family val="3"/>
    </font>
    <font>
      <sz val="9"/>
      <name val="メイリオ"/>
      <family val="3"/>
    </font>
    <font>
      <b/>
      <sz val="13"/>
      <name val="メイリオ"/>
      <family val="3"/>
    </font>
    <font>
      <sz val="10"/>
      <name val="メイリオ"/>
      <family val="3"/>
    </font>
    <font>
      <sz val="13"/>
      <name val="メイリオ"/>
      <family val="3"/>
    </font>
    <font>
      <sz val="8"/>
      <name val="メイリオ"/>
      <family val="3"/>
    </font>
    <font>
      <sz val="10"/>
      <color theme="1"/>
      <name val="メイリオ"/>
      <family val="3"/>
    </font>
    <font>
      <b/>
      <sz val="10"/>
      <color theme="1"/>
      <name val="メイリオ"/>
      <family val="3"/>
    </font>
    <font>
      <sz val="11"/>
      <color indexed="8"/>
      <name val="メイリオ"/>
      <family val="3"/>
    </font>
    <font>
      <b/>
      <sz val="12"/>
      <color indexed="8"/>
      <name val="メイリオ"/>
      <family val="3"/>
    </font>
    <font>
      <sz val="12"/>
      <color indexed="8"/>
      <name val="メイリオ"/>
      <family val="3"/>
    </font>
    <font>
      <b/>
      <sz val="12"/>
      <color rgb="FF000000"/>
      <name val="メイリオ"/>
      <family val="3"/>
    </font>
    <font>
      <sz val="11"/>
      <color rgb="FF000000"/>
      <name val="メイリオ"/>
      <family val="3"/>
    </font>
    <font>
      <b/>
      <sz val="11"/>
      <name val="メイリオ"/>
      <family val="3"/>
    </font>
    <font>
      <sz val="9"/>
      <color theme="1"/>
      <name val="メイリオ"/>
      <family val="3"/>
    </font>
    <font>
      <sz val="9"/>
      <color indexed="8"/>
      <name val="メイリオ"/>
      <family val="3"/>
    </font>
    <font>
      <b/>
      <sz val="9"/>
      <color indexed="8"/>
      <name val="メイリオ"/>
      <family val="3"/>
    </font>
    <font>
      <b/>
      <sz val="11"/>
      <color indexed="8"/>
      <name val="メイリオ"/>
      <family val="3"/>
    </font>
    <font>
      <b/>
      <sz val="9"/>
      <color rgb="FFFF0000"/>
      <name val="メイリオ"/>
      <family val="3"/>
    </font>
    <font>
      <u/>
      <sz val="11"/>
      <color indexed="12"/>
      <name val="ＭＳ Ｐゴシック"/>
      <family val="3"/>
    </font>
    <font>
      <sz val="10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b/>
      <sz val="1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ＭＳ Ｐゴシック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8" fillId="28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9" borderId="4" applyNumberFormat="0" applyAlignment="0" applyProtection="0">
      <alignment vertical="center"/>
    </xf>
    <xf numFmtId="0" fontId="11" fillId="30" borderId="5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26" fillId="0" borderId="0" xfId="55" applyFont="1" applyProtection="1">
      <alignment vertical="center"/>
      <protection locked="0"/>
    </xf>
    <xf numFmtId="0" fontId="26" fillId="0" borderId="0" xfId="55" applyFont="1" applyAlignment="1" applyProtection="1">
      <alignment horizontal="center" vertical="center"/>
      <protection locked="0"/>
    </xf>
    <xf numFmtId="0" fontId="26" fillId="33" borderId="0" xfId="55" applyFont="1" applyFill="1" applyProtection="1">
      <alignment vertical="center"/>
      <protection locked="0"/>
    </xf>
    <xf numFmtId="0" fontId="26" fillId="0" borderId="0" xfId="55" applyFont="1" applyAlignment="1" applyProtection="1">
      <alignment horizontal="left" vertical="center"/>
      <protection locked="0"/>
    </xf>
    <xf numFmtId="176" fontId="26" fillId="0" borderId="13" xfId="55" applyNumberFormat="1" applyFont="1" applyBorder="1" applyAlignment="1" applyProtection="1">
      <alignment horizontal="center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29" fillId="0" borderId="13" xfId="55" applyFont="1" applyBorder="1" applyAlignment="1">
      <alignment horizontal="left" vertical="top" wrapText="1"/>
    </xf>
    <xf numFmtId="0" fontId="29" fillId="34" borderId="13" xfId="55" applyFont="1" applyFill="1" applyBorder="1" applyAlignment="1">
      <alignment horizontal="center" vertical="center" wrapText="1"/>
    </xf>
    <xf numFmtId="0" fontId="28" fillId="0" borderId="0" xfId="55" applyFont="1" applyAlignment="1" applyProtection="1">
      <alignment horizontal="left" vertical="center"/>
      <protection locked="0"/>
    </xf>
    <xf numFmtId="0" fontId="30" fillId="0" borderId="0" xfId="55" applyFont="1" applyAlignment="1" applyProtection="1">
      <alignment horizontal="left" vertical="center"/>
      <protection locked="0"/>
    </xf>
    <xf numFmtId="0" fontId="30" fillId="0" borderId="0" xfId="55" applyFont="1" applyAlignment="1" applyProtection="1">
      <alignment horizontal="center" vertical="center"/>
      <protection locked="0"/>
    </xf>
    <xf numFmtId="0" fontId="29" fillId="0" borderId="13" xfId="55" applyFont="1" applyBorder="1" applyAlignment="1">
      <alignment horizontal="center" vertical="top" wrapText="1"/>
    </xf>
    <xf numFmtId="177" fontId="29" fillId="34" borderId="13" xfId="70" applyNumberFormat="1" applyFont="1" applyFill="1" applyBorder="1" applyAlignment="1" applyProtection="1">
      <alignment horizontal="center" vertical="center" wrapText="1"/>
    </xf>
    <xf numFmtId="0" fontId="28" fillId="0" borderId="0" xfId="55" applyFont="1" applyProtection="1">
      <alignment vertical="center"/>
      <protection locked="0"/>
    </xf>
    <xf numFmtId="0" fontId="31" fillId="0" borderId="18" xfId="55" applyFont="1" applyBorder="1" applyAlignment="1">
      <alignment vertical="center" wrapText="1"/>
    </xf>
    <xf numFmtId="0" fontId="31" fillId="0" borderId="19" xfId="55" applyFont="1" applyBorder="1">
      <alignment vertical="center"/>
    </xf>
    <xf numFmtId="0" fontId="31" fillId="0" borderId="0" xfId="55" applyFont="1" applyProtection="1">
      <alignment vertical="center"/>
      <protection locked="0"/>
    </xf>
    <xf numFmtId="0" fontId="28" fillId="0" borderId="0" xfId="55" applyFont="1" applyAlignment="1" applyProtection="1">
      <alignment vertical="top" wrapText="1"/>
      <protection locked="0"/>
    </xf>
    <xf numFmtId="0" fontId="28" fillId="0" borderId="0" xfId="55" applyFont="1" applyAlignment="1" applyProtection="1">
      <alignment vertical="top"/>
      <protection locked="0"/>
    </xf>
    <xf numFmtId="0" fontId="29" fillId="0" borderId="14" xfId="55" applyFont="1" applyBorder="1" applyAlignment="1">
      <alignment horizontal="centerContinuous" vertical="top" wrapText="1"/>
    </xf>
    <xf numFmtId="178" fontId="29" fillId="34" borderId="13" xfId="55" applyNumberFormat="1" applyFont="1" applyFill="1" applyBorder="1" applyAlignment="1">
      <alignment horizontal="center" vertical="center" wrapText="1"/>
    </xf>
    <xf numFmtId="0" fontId="31" fillId="0" borderId="0" xfId="55" applyFont="1" applyAlignment="1" applyProtection="1">
      <alignment horizontal="left" vertical="center"/>
      <protection locked="0"/>
    </xf>
    <xf numFmtId="0" fontId="29" fillId="0" borderId="17" xfId="55" applyFont="1" applyBorder="1" applyAlignment="1">
      <alignment horizontal="centerContinuous" vertical="top" wrapText="1"/>
    </xf>
    <xf numFmtId="177" fontId="29" fillId="34" borderId="13" xfId="55" applyNumberFormat="1" applyFont="1" applyFill="1" applyBorder="1" applyAlignment="1">
      <alignment horizontal="center" vertical="center" wrapText="1"/>
    </xf>
    <xf numFmtId="0" fontId="29" fillId="0" borderId="21" xfId="55" applyFont="1" applyBorder="1" applyAlignment="1">
      <alignment horizontal="centerContinuous" vertical="top" wrapText="1"/>
    </xf>
    <xf numFmtId="0" fontId="30" fillId="0" borderId="0" xfId="55" applyFont="1" applyProtection="1">
      <alignment vertical="center"/>
      <protection locked="0"/>
    </xf>
    <xf numFmtId="0" fontId="29" fillId="0" borderId="13" xfId="55" applyFont="1" applyBorder="1" applyAlignment="1">
      <alignment horizontal="centerContinuous" vertical="top" wrapText="1"/>
    </xf>
    <xf numFmtId="0" fontId="29" fillId="0" borderId="13" xfId="55" applyFont="1" applyBorder="1" applyAlignment="1">
      <alignment horizontal="centerContinuous" vertical="top"/>
    </xf>
    <xf numFmtId="179" fontId="31" fillId="0" borderId="0" xfId="55" applyNumberFormat="1" applyFont="1" applyProtection="1">
      <alignment vertical="center"/>
      <protection locked="0"/>
    </xf>
    <xf numFmtId="0" fontId="31" fillId="33" borderId="11" xfId="55" applyFont="1" applyFill="1" applyBorder="1" applyAlignment="1">
      <alignment horizontal="center" vertical="center" wrapText="1"/>
    </xf>
    <xf numFmtId="0" fontId="31" fillId="33" borderId="0" xfId="55" applyFont="1" applyFill="1" applyProtection="1">
      <alignment vertical="center"/>
      <protection locked="0"/>
    </xf>
    <xf numFmtId="0" fontId="26" fillId="33" borderId="0" xfId="55" applyFont="1" applyFill="1" applyAlignment="1" applyProtection="1">
      <alignment horizontal="left" vertical="center"/>
      <protection locked="0"/>
    </xf>
    <xf numFmtId="0" fontId="31" fillId="33" borderId="14" xfId="55" applyFont="1" applyFill="1" applyBorder="1" applyAlignment="1">
      <alignment horizontal="centerContinuous" vertical="center" wrapText="1"/>
    </xf>
    <xf numFmtId="0" fontId="29" fillId="0" borderId="13" xfId="55" applyFont="1" applyBorder="1" applyAlignment="1">
      <alignment vertical="top"/>
    </xf>
    <xf numFmtId="177" fontId="29" fillId="34" borderId="14" xfId="55" applyNumberFormat="1" applyFont="1" applyFill="1" applyBorder="1" applyAlignment="1">
      <alignment horizontal="center" vertical="center" wrapText="1"/>
    </xf>
    <xf numFmtId="0" fontId="31" fillId="33" borderId="17" xfId="55" applyFont="1" applyFill="1" applyBorder="1" applyAlignment="1">
      <alignment horizontal="centerContinuous" vertical="center"/>
    </xf>
    <xf numFmtId="0" fontId="31" fillId="33" borderId="22" xfId="55" applyFont="1" applyFill="1" applyBorder="1" applyAlignment="1">
      <alignment horizontal="center" vertical="center" wrapText="1"/>
    </xf>
    <xf numFmtId="0" fontId="31" fillId="0" borderId="13" xfId="57" applyFont="1" applyBorder="1" applyAlignment="1">
      <alignment horizontal="center" vertical="center" wrapText="1"/>
    </xf>
    <xf numFmtId="0" fontId="26" fillId="0" borderId="0" xfId="57" applyFont="1" applyAlignment="1">
      <alignment horizontal="center" vertical="center"/>
    </xf>
    <xf numFmtId="0" fontId="26" fillId="0" borderId="23" xfId="57" applyFont="1" applyBorder="1" applyAlignment="1">
      <alignment horizontal="center" vertical="top"/>
    </xf>
    <xf numFmtId="0" fontId="26" fillId="0" borderId="0" xfId="55" applyFont="1">
      <alignment vertical="center"/>
    </xf>
    <xf numFmtId="0" fontId="28" fillId="0" borderId="23" xfId="55" applyFont="1" applyBorder="1" applyAlignment="1">
      <alignment horizontal="center" vertical="center"/>
    </xf>
    <xf numFmtId="0" fontId="26" fillId="0" borderId="0" xfId="57" applyFont="1" applyAlignment="1">
      <alignment horizontal="center" vertical="top"/>
    </xf>
    <xf numFmtId="0" fontId="26" fillId="33" borderId="23" xfId="55" applyFont="1" applyFill="1" applyBorder="1">
      <alignment vertical="center"/>
    </xf>
    <xf numFmtId="0" fontId="26" fillId="0" borderId="0" xfId="55" applyFont="1" applyAlignment="1">
      <alignment vertical="center" wrapText="1"/>
    </xf>
    <xf numFmtId="0" fontId="29" fillId="0" borderId="14" xfId="55" applyFont="1" applyBorder="1" applyAlignment="1">
      <alignment horizontal="center" vertical="top" wrapText="1"/>
    </xf>
    <xf numFmtId="180" fontId="29" fillId="34" borderId="14" xfId="55" applyNumberFormat="1" applyFont="1" applyFill="1" applyBorder="1" applyAlignment="1">
      <alignment horizontal="center" vertical="center" wrapText="1"/>
    </xf>
    <xf numFmtId="0" fontId="29" fillId="34" borderId="14" xfId="55" applyFont="1" applyFill="1" applyBorder="1" applyAlignment="1">
      <alignment horizontal="center" vertical="center" wrapText="1"/>
    </xf>
    <xf numFmtId="0" fontId="31" fillId="0" borderId="0" xfId="55" applyFont="1" applyAlignment="1" applyProtection="1">
      <alignment horizontal="left" vertical="center" wrapText="1"/>
      <protection locked="0"/>
    </xf>
    <xf numFmtId="49" fontId="26" fillId="0" borderId="0" xfId="55" applyNumberFormat="1" applyFont="1" applyAlignment="1" applyProtection="1">
      <alignment horizontal="center" vertical="center"/>
      <protection locked="0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49" fontId="31" fillId="0" borderId="13" xfId="0" applyNumberFormat="1" applyFont="1" applyBorder="1">
      <alignment vertical="center"/>
    </xf>
    <xf numFmtId="0" fontId="34" fillId="35" borderId="14" xfId="0" applyFont="1" applyFill="1" applyBorder="1">
      <alignment vertical="center"/>
    </xf>
    <xf numFmtId="49" fontId="31" fillId="0" borderId="0" xfId="0" applyNumberFormat="1" applyFont="1">
      <alignment vertical="center"/>
    </xf>
    <xf numFmtId="0" fontId="31" fillId="0" borderId="21" xfId="0" applyFont="1" applyBorder="1" applyAlignment="1">
      <alignment vertical="center" wrapText="1"/>
    </xf>
    <xf numFmtId="0" fontId="31" fillId="0" borderId="13" xfId="0" applyFont="1" applyBorder="1">
      <alignment vertical="center"/>
    </xf>
    <xf numFmtId="0" fontId="34" fillId="35" borderId="21" xfId="0" applyFont="1" applyFill="1" applyBorder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4" fillId="35" borderId="13" xfId="0" applyFont="1" applyFill="1" applyBorder="1">
      <alignment vertical="center"/>
    </xf>
    <xf numFmtId="0" fontId="34" fillId="0" borderId="14" xfId="0" applyFont="1" applyBorder="1">
      <alignment vertical="center"/>
    </xf>
    <xf numFmtId="0" fontId="34" fillId="35" borderId="17" xfId="0" applyFont="1" applyFill="1" applyBorder="1">
      <alignment vertical="center"/>
    </xf>
    <xf numFmtId="0" fontId="34" fillId="0" borderId="17" xfId="0" applyFont="1" applyBorder="1" applyAlignment="1">
      <alignment horizontal="left" vertical="center"/>
    </xf>
    <xf numFmtId="0" fontId="34" fillId="35" borderId="17" xfId="0" applyFont="1" applyFill="1" applyBorder="1" applyAlignment="1">
      <alignment horizontal="left" vertical="center"/>
    </xf>
    <xf numFmtId="0" fontId="34" fillId="36" borderId="17" xfId="0" applyFont="1" applyFill="1" applyBorder="1" applyAlignment="1">
      <alignment horizontal="left" vertical="center"/>
    </xf>
    <xf numFmtId="0" fontId="34" fillId="33" borderId="0" xfId="0" applyFont="1" applyFill="1" applyAlignment="1">
      <alignment horizontal="left" vertical="center"/>
    </xf>
    <xf numFmtId="0" fontId="34" fillId="36" borderId="0" xfId="0" applyFont="1" applyFill="1" applyAlignment="1">
      <alignment horizontal="left" vertical="center"/>
    </xf>
    <xf numFmtId="0" fontId="34" fillId="0" borderId="21" xfId="0" applyFont="1" applyBorder="1" applyAlignment="1">
      <alignment horizontal="justify" vertical="center" wrapText="1"/>
    </xf>
    <xf numFmtId="0" fontId="34" fillId="36" borderId="21" xfId="0" applyFont="1" applyFill="1" applyBorder="1" applyAlignment="1">
      <alignment horizontal="justify" vertical="center" wrapText="1"/>
    </xf>
    <xf numFmtId="0" fontId="34" fillId="0" borderId="0" xfId="0" applyFont="1" applyAlignment="1">
      <alignment horizontal="justify" vertical="center" wrapText="1"/>
    </xf>
    <xf numFmtId="0" fontId="36" fillId="0" borderId="0" xfId="58" applyFont="1">
      <alignment vertical="center"/>
    </xf>
    <xf numFmtId="0" fontId="36" fillId="0" borderId="0" xfId="58" applyFont="1" applyProtection="1">
      <alignment vertical="center"/>
      <protection locked="0"/>
    </xf>
    <xf numFmtId="0" fontId="37" fillId="0" borderId="0" xfId="58" applyFont="1" applyProtection="1">
      <alignment vertical="center"/>
      <protection locked="0"/>
    </xf>
    <xf numFmtId="0" fontId="38" fillId="0" borderId="0" xfId="58" applyFont="1" applyProtection="1">
      <alignment vertical="center"/>
      <protection locked="0"/>
    </xf>
    <xf numFmtId="0" fontId="36" fillId="0" borderId="14" xfId="58" applyFont="1" applyBorder="1" applyAlignment="1" applyProtection="1">
      <alignment horizontal="center" vertical="center"/>
      <protection locked="0"/>
    </xf>
    <xf numFmtId="0" fontId="36" fillId="37" borderId="0" xfId="58" applyFont="1" applyFill="1">
      <alignment vertical="center"/>
    </xf>
    <xf numFmtId="0" fontId="29" fillId="0" borderId="0" xfId="53" applyFont="1" applyAlignment="1" applyProtection="1">
      <alignment horizontal="center" vertical="center"/>
      <protection locked="0" hidden="1"/>
    </xf>
    <xf numFmtId="0" fontId="29" fillId="0" borderId="0" xfId="53" applyFont="1" applyAlignment="1" applyProtection="1">
      <alignment horizontal="left" vertical="center"/>
      <protection locked="0"/>
    </xf>
    <xf numFmtId="0" fontId="43" fillId="0" borderId="0" xfId="60" applyFont="1">
      <alignment vertical="center"/>
    </xf>
    <xf numFmtId="0" fontId="43" fillId="0" borderId="0" xfId="60" applyFont="1" applyProtection="1">
      <alignment vertical="center"/>
      <protection locked="0"/>
    </xf>
    <xf numFmtId="0" fontId="44" fillId="0" borderId="0" xfId="60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29" fillId="0" borderId="0" xfId="60" applyFont="1">
      <alignment vertical="center"/>
    </xf>
    <xf numFmtId="0" fontId="45" fillId="0" borderId="0" xfId="0" applyFont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locked="0" hidden="1"/>
    </xf>
    <xf numFmtId="0" fontId="29" fillId="0" borderId="0" xfId="56" applyFont="1" applyProtection="1">
      <alignment vertical="center"/>
      <protection locked="0" hidden="1"/>
    </xf>
    <xf numFmtId="0" fontId="46" fillId="0" borderId="0" xfId="0" applyFont="1" applyAlignment="1" applyProtection="1">
      <alignment horizontal="right" vertical="center"/>
      <protection locked="0" hidden="1"/>
    </xf>
    <xf numFmtId="0" fontId="29" fillId="0" borderId="0" xfId="0" applyFont="1" applyAlignment="1" applyProtection="1">
      <alignment horizontal="left" vertical="center"/>
      <protection locked="0" hidden="1"/>
    </xf>
    <xf numFmtId="0" fontId="29" fillId="0" borderId="15" xfId="56" applyFont="1" applyBorder="1" applyAlignment="1" applyProtection="1">
      <alignment horizontal="left" vertical="top" wrapText="1"/>
      <protection locked="0" hidden="1"/>
    </xf>
    <xf numFmtId="49" fontId="29" fillId="0" borderId="0" xfId="56" applyNumberFormat="1" applyFont="1" applyAlignment="1" applyProtection="1">
      <alignment horizontal="center" vertical="center"/>
      <protection locked="0" hidden="1"/>
    </xf>
    <xf numFmtId="0" fontId="29" fillId="0" borderId="0" xfId="0" applyFont="1" applyAlignment="1" applyProtection="1">
      <alignment vertical="center" textRotation="255"/>
      <protection locked="0"/>
    </xf>
    <xf numFmtId="181" fontId="29" fillId="0" borderId="0" xfId="0" applyNumberFormat="1" applyFont="1" applyProtection="1">
      <alignment vertical="center"/>
      <protection locked="0"/>
    </xf>
    <xf numFmtId="0" fontId="29" fillId="0" borderId="14" xfId="0" applyFont="1" applyBorder="1" applyAlignment="1" applyProtection="1">
      <alignment horizontal="centerContinuous" vertical="center" wrapText="1"/>
      <protection locked="0" hidden="1"/>
    </xf>
    <xf numFmtId="181" fontId="29" fillId="0" borderId="38" xfId="0" applyNumberFormat="1" applyFont="1" applyBorder="1" applyAlignment="1" applyProtection="1">
      <alignment horizontal="center" vertical="center" wrapText="1"/>
      <protection locked="0" hidden="1"/>
    </xf>
    <xf numFmtId="181" fontId="29" fillId="0" borderId="13" xfId="0" applyNumberFormat="1" applyFont="1" applyBorder="1" applyAlignment="1" applyProtection="1">
      <alignment horizontal="center" vertical="center" wrapText="1"/>
      <protection locked="0" hidden="1"/>
    </xf>
    <xf numFmtId="0" fontId="29" fillId="0" borderId="17" xfId="0" applyFont="1" applyBorder="1" applyAlignment="1" applyProtection="1">
      <alignment horizontal="centerContinuous" vertical="center" wrapText="1"/>
      <protection locked="0" hidden="1"/>
    </xf>
    <xf numFmtId="0" fontId="29" fillId="0" borderId="12" xfId="0" applyFont="1" applyBorder="1" applyAlignment="1" applyProtection="1">
      <alignment horizontal="centerContinuous" vertical="center" wrapText="1"/>
      <protection locked="0" hidden="1"/>
    </xf>
    <xf numFmtId="0" fontId="29" fillId="0" borderId="0" xfId="0" applyFont="1" applyAlignment="1" applyProtection="1">
      <alignment horizontal="center" vertical="center" wrapText="1"/>
      <protection locked="0" hidden="1"/>
    </xf>
    <xf numFmtId="0" fontId="29" fillId="0" borderId="21" xfId="0" applyFont="1" applyBorder="1" applyAlignment="1" applyProtection="1">
      <alignment horizontal="centerContinuous" vertical="center" wrapText="1"/>
      <protection locked="0" hidden="1"/>
    </xf>
    <xf numFmtId="0" fontId="29" fillId="0" borderId="0" xfId="0" applyFont="1" applyAlignment="1" applyProtection="1">
      <alignment horizontal="centerContinuous" vertical="center"/>
      <protection locked="0"/>
    </xf>
    <xf numFmtId="0" fontId="29" fillId="0" borderId="27" xfId="0" applyFont="1" applyBorder="1" applyAlignment="1" applyProtection="1">
      <alignment horizontal="center" vertical="center"/>
      <protection locked="0" hidden="1"/>
    </xf>
    <xf numFmtId="0" fontId="29" fillId="0" borderId="13" xfId="0" applyFont="1" applyBorder="1" applyAlignment="1" applyProtection="1">
      <alignment horizontal="centerContinuous" vertical="center" wrapText="1"/>
      <protection locked="0" hidden="1"/>
    </xf>
    <xf numFmtId="0" fontId="29" fillId="0" borderId="39" xfId="0" applyFont="1" applyBorder="1" applyAlignment="1" applyProtection="1">
      <alignment horizontal="centerContinuous" vertical="center"/>
      <protection locked="0"/>
    </xf>
    <xf numFmtId="179" fontId="29" fillId="0" borderId="0" xfId="0" applyNumberFormat="1" applyFont="1" applyProtection="1">
      <alignment vertical="center"/>
      <protection locked="0"/>
    </xf>
    <xf numFmtId="0" fontId="32" fillId="0" borderId="0" xfId="55" applyFont="1" applyProtection="1">
      <alignment vertical="center"/>
      <protection locked="0"/>
    </xf>
    <xf numFmtId="0" fontId="26" fillId="0" borderId="0" xfId="55" applyFont="1" applyProtection="1">
      <alignment vertical="center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26" fillId="0" borderId="0" xfId="55" applyFont="1" applyAlignment="1" applyProtection="1">
      <alignment vertical="center" shrinkToFit="1"/>
      <protection locked="0"/>
    </xf>
    <xf numFmtId="0" fontId="28" fillId="0" borderId="14" xfId="55" applyFont="1" applyBorder="1" applyAlignment="1">
      <alignment horizontal="center" vertical="center"/>
    </xf>
    <xf numFmtId="0" fontId="28" fillId="0" borderId="17" xfId="55" applyFont="1" applyBorder="1" applyAlignment="1">
      <alignment horizontal="center" vertical="center"/>
    </xf>
    <xf numFmtId="0" fontId="28" fillId="0" borderId="21" xfId="55" applyFont="1" applyBorder="1" applyAlignment="1">
      <alignment horizontal="center" vertical="center"/>
    </xf>
    <xf numFmtId="0" fontId="28" fillId="0" borderId="14" xfId="55" applyFont="1" applyBorder="1" applyAlignment="1">
      <alignment horizontal="center" vertical="center" wrapText="1"/>
    </xf>
    <xf numFmtId="0" fontId="28" fillId="0" borderId="17" xfId="55" applyFont="1" applyBorder="1" applyAlignment="1">
      <alignment horizontal="center" vertical="center" wrapText="1"/>
    </xf>
    <xf numFmtId="0" fontId="31" fillId="0" borderId="15" xfId="55" applyFont="1" applyBorder="1" applyAlignment="1">
      <alignment horizontal="center" vertical="center" wrapText="1"/>
    </xf>
    <xf numFmtId="0" fontId="31" fillId="0" borderId="18" xfId="55" applyFont="1" applyBorder="1" applyAlignment="1">
      <alignment horizontal="center" vertical="center" wrapText="1"/>
    </xf>
    <xf numFmtId="0" fontId="31" fillId="0" borderId="20" xfId="55" applyFont="1" applyBorder="1" applyAlignment="1">
      <alignment horizontal="center" vertical="center" wrapText="1"/>
    </xf>
    <xf numFmtId="0" fontId="31" fillId="0" borderId="19" xfId="55" applyFont="1" applyBorder="1" applyAlignment="1">
      <alignment horizontal="center" vertical="center" wrapText="1"/>
    </xf>
    <xf numFmtId="0" fontId="33" fillId="33" borderId="10" xfId="55" applyFont="1" applyFill="1" applyBorder="1" applyAlignment="1">
      <alignment horizontal="center" vertical="center" wrapText="1"/>
    </xf>
    <xf numFmtId="0" fontId="33" fillId="33" borderId="12" xfId="55" applyFont="1" applyFill="1" applyBorder="1" applyAlignment="1">
      <alignment horizontal="center" vertical="center" wrapText="1"/>
    </xf>
    <xf numFmtId="0" fontId="28" fillId="0" borderId="10" xfId="55" applyFont="1" applyBorder="1" applyAlignment="1">
      <alignment horizontal="center" vertical="center"/>
    </xf>
    <xf numFmtId="0" fontId="28" fillId="0" borderId="11" xfId="55" applyFont="1" applyBorder="1" applyAlignment="1">
      <alignment horizontal="center" vertical="center"/>
    </xf>
    <xf numFmtId="0" fontId="28" fillId="0" borderId="12" xfId="55" applyFont="1" applyBorder="1" applyAlignment="1">
      <alignment horizontal="center" vertical="center"/>
    </xf>
    <xf numFmtId="0" fontId="28" fillId="0" borderId="15" xfId="55" applyFont="1" applyBorder="1" applyAlignment="1">
      <alignment horizontal="center" vertical="center"/>
    </xf>
    <xf numFmtId="0" fontId="28" fillId="0" borderId="18" xfId="55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3" xfId="55" applyFont="1" applyBorder="1" applyAlignment="1">
      <alignment horizontal="center" vertical="center"/>
    </xf>
    <xf numFmtId="0" fontId="28" fillId="0" borderId="15" xfId="55" applyFont="1" applyBorder="1" applyAlignment="1">
      <alignment horizontal="center" vertical="center" wrapText="1"/>
    </xf>
    <xf numFmtId="0" fontId="28" fillId="0" borderId="18" xfId="55" applyFont="1" applyBorder="1" applyAlignment="1">
      <alignment horizontal="center" vertical="center" wrapText="1"/>
    </xf>
    <xf numFmtId="0" fontId="28" fillId="0" borderId="20" xfId="55" applyFont="1" applyBorder="1" applyAlignment="1">
      <alignment horizontal="center" vertical="center" wrapText="1"/>
    </xf>
    <xf numFmtId="0" fontId="28" fillId="0" borderId="19" xfId="55" applyFont="1" applyBorder="1" applyAlignment="1">
      <alignment horizontal="center" vertical="center" wrapText="1"/>
    </xf>
    <xf numFmtId="0" fontId="26" fillId="0" borderId="15" xfId="55" applyFont="1" applyBorder="1" applyAlignment="1">
      <alignment horizontal="center" vertical="center" wrapText="1"/>
    </xf>
    <xf numFmtId="0" fontId="26" fillId="0" borderId="16" xfId="55" applyFont="1" applyBorder="1" applyAlignment="1">
      <alignment horizontal="center" vertical="center" wrapText="1"/>
    </xf>
    <xf numFmtId="0" fontId="31" fillId="0" borderId="10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1" fillId="0" borderId="12" xfId="55" applyFont="1" applyBorder="1" applyAlignment="1">
      <alignment horizontal="center" vertical="center" wrapText="1"/>
    </xf>
    <xf numFmtId="0" fontId="31" fillId="0" borderId="10" xfId="55" applyFont="1" applyBorder="1" applyAlignment="1">
      <alignment horizontal="center" vertical="top" wrapText="1"/>
    </xf>
    <xf numFmtId="0" fontId="31" fillId="0" borderId="11" xfId="55" applyFont="1" applyBorder="1" applyAlignment="1">
      <alignment horizontal="center" vertical="top" wrapText="1"/>
    </xf>
    <xf numFmtId="0" fontId="31" fillId="0" borderId="12" xfId="55" applyFont="1" applyBorder="1" applyAlignment="1">
      <alignment horizontal="center" vertical="top" wrapText="1"/>
    </xf>
    <xf numFmtId="0" fontId="26" fillId="0" borderId="10" xfId="55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0" xfId="55" applyFont="1" applyBorder="1" applyAlignment="1">
      <alignment horizontal="center" vertical="center" textRotation="255"/>
    </xf>
    <xf numFmtId="0" fontId="26" fillId="0" borderId="11" xfId="55" applyFont="1" applyBorder="1" applyAlignment="1">
      <alignment horizontal="center" vertical="center" textRotation="255"/>
    </xf>
    <xf numFmtId="0" fontId="26" fillId="0" borderId="12" xfId="55" applyFont="1" applyBorder="1" applyAlignment="1">
      <alignment horizontal="center" vertical="center" textRotation="255"/>
    </xf>
    <xf numFmtId="0" fontId="28" fillId="0" borderId="10" xfId="55" applyFont="1" applyBorder="1" applyAlignment="1">
      <alignment horizontal="center" vertical="center" wrapText="1"/>
    </xf>
    <xf numFmtId="0" fontId="28" fillId="0" borderId="11" xfId="55" applyFont="1" applyBorder="1" applyAlignment="1">
      <alignment horizontal="center" vertical="center" wrapText="1"/>
    </xf>
    <xf numFmtId="181" fontId="33" fillId="0" borderId="10" xfId="55" applyNumberFormat="1" applyFont="1" applyBorder="1" applyAlignment="1">
      <alignment horizontal="center" vertical="center" wrapText="1"/>
    </xf>
    <xf numFmtId="181" fontId="33" fillId="0" borderId="11" xfId="55" applyNumberFormat="1" applyFont="1" applyBorder="1" applyAlignment="1">
      <alignment horizontal="center" vertical="center" wrapText="1"/>
    </xf>
    <xf numFmtId="181" fontId="33" fillId="0" borderId="12" xfId="55" applyNumberFormat="1" applyFont="1" applyBorder="1" applyAlignment="1">
      <alignment horizontal="center" vertical="center" wrapText="1"/>
    </xf>
    <xf numFmtId="0" fontId="33" fillId="33" borderId="11" xfId="55" applyFont="1" applyFill="1" applyBorder="1" applyAlignment="1">
      <alignment horizontal="center" vertical="top" wrapText="1"/>
    </xf>
    <xf numFmtId="0" fontId="33" fillId="33" borderId="12" xfId="55" applyFont="1" applyFill="1" applyBorder="1" applyAlignment="1">
      <alignment horizontal="center" vertical="top" wrapText="1"/>
    </xf>
    <xf numFmtId="0" fontId="26" fillId="0" borderId="10" xfId="55" applyFont="1" applyBorder="1" applyAlignment="1">
      <alignment horizontal="center" vertical="center"/>
    </xf>
    <xf numFmtId="0" fontId="26" fillId="0" borderId="11" xfId="55" applyFont="1" applyBorder="1" applyAlignment="1">
      <alignment horizontal="center" vertical="center"/>
    </xf>
    <xf numFmtId="0" fontId="26" fillId="0" borderId="12" xfId="55" applyFont="1" applyBorder="1" applyAlignment="1">
      <alignment horizontal="center" vertical="center"/>
    </xf>
    <xf numFmtId="181" fontId="31" fillId="0" borderId="10" xfId="55" applyNumberFormat="1" applyFont="1" applyBorder="1" applyAlignment="1">
      <alignment horizontal="center" vertical="center" wrapText="1"/>
    </xf>
    <xf numFmtId="181" fontId="31" fillId="0" borderId="11" xfId="55" applyNumberFormat="1" applyFont="1" applyBorder="1" applyAlignment="1">
      <alignment horizontal="center" vertical="center" wrapText="1"/>
    </xf>
    <xf numFmtId="181" fontId="31" fillId="0" borderId="12" xfId="55" applyNumberFormat="1" applyFont="1" applyBorder="1" applyAlignment="1">
      <alignment horizontal="center" vertical="center" wrapText="1"/>
    </xf>
    <xf numFmtId="0" fontId="31" fillId="0" borderId="16" xfId="55" applyFont="1" applyBorder="1" applyAlignment="1">
      <alignment horizontal="center" vertical="center" wrapText="1"/>
    </xf>
    <xf numFmtId="0" fontId="31" fillId="33" borderId="10" xfId="55" applyFont="1" applyFill="1" applyBorder="1" applyAlignment="1">
      <alignment horizontal="center" vertical="center" wrapText="1"/>
    </xf>
    <xf numFmtId="0" fontId="31" fillId="33" borderId="11" xfId="55" applyFont="1" applyFill="1" applyBorder="1" applyAlignment="1">
      <alignment horizontal="center" vertical="center" wrapText="1"/>
    </xf>
    <xf numFmtId="0" fontId="31" fillId="33" borderId="12" xfId="55" applyFont="1" applyFill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4" fillId="0" borderId="14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0" fontId="29" fillId="0" borderId="10" xfId="56" applyFont="1" applyBorder="1" applyAlignment="1" applyProtection="1">
      <alignment horizontal="center" vertical="center" wrapText="1"/>
      <protection locked="0" hidden="1"/>
    </xf>
    <xf numFmtId="0" fontId="29" fillId="0" borderId="11" xfId="56" applyFont="1" applyBorder="1" applyAlignment="1" applyProtection="1">
      <alignment horizontal="center" vertical="center" wrapText="1"/>
      <protection locked="0" hidden="1"/>
    </xf>
    <xf numFmtId="0" fontId="29" fillId="0" borderId="15" xfId="56" applyFont="1" applyBorder="1" applyAlignment="1" applyProtection="1">
      <alignment horizontal="center" vertical="center" wrapText="1"/>
      <protection locked="0" hidden="1"/>
    </xf>
    <xf numFmtId="0" fontId="29" fillId="0" borderId="16" xfId="56" applyFont="1" applyBorder="1" applyAlignment="1" applyProtection="1">
      <alignment horizontal="center" vertical="center" wrapText="1"/>
      <protection locked="0" hidden="1"/>
    </xf>
    <xf numFmtId="0" fontId="29" fillId="0" borderId="10" xfId="56" applyFont="1" applyBorder="1" applyAlignment="1" applyProtection="1">
      <alignment horizontal="left" vertical="center" wrapText="1"/>
      <protection locked="0" hidden="1"/>
    </xf>
    <xf numFmtId="0" fontId="29" fillId="0" borderId="12" xfId="56" applyFont="1" applyBorder="1" applyAlignment="1" applyProtection="1">
      <alignment horizontal="left" vertical="center" wrapText="1"/>
      <protection locked="0" hidden="1"/>
    </xf>
    <xf numFmtId="0" fontId="29" fillId="0" borderId="14" xfId="56" applyFont="1" applyBorder="1" applyAlignment="1" applyProtection="1">
      <alignment horizontal="center" vertical="center"/>
      <protection locked="0" hidden="1"/>
    </xf>
    <xf numFmtId="0" fontId="29" fillId="0" borderId="17" xfId="56" applyFont="1" applyBorder="1" applyAlignment="1" applyProtection="1">
      <alignment horizontal="center" vertical="center"/>
      <protection locked="0" hidden="1"/>
    </xf>
    <xf numFmtId="0" fontId="29" fillId="0" borderId="21" xfId="56" applyFont="1" applyBorder="1" applyAlignment="1" applyProtection="1">
      <alignment horizontal="center" vertical="center"/>
      <protection locked="0" hidden="1"/>
    </xf>
    <xf numFmtId="0" fontId="29" fillId="0" borderId="14" xfId="56" applyFont="1" applyBorder="1" applyAlignment="1" applyProtection="1">
      <alignment horizontal="center" vertical="center" wrapText="1"/>
      <protection locked="0" hidden="1"/>
    </xf>
    <xf numFmtId="0" fontId="29" fillId="0" borderId="17" xfId="56" applyFont="1" applyBorder="1" applyAlignment="1" applyProtection="1">
      <alignment horizontal="center" vertical="center" wrapText="1"/>
      <protection locked="0" hidden="1"/>
    </xf>
    <xf numFmtId="0" fontId="29" fillId="0" borderId="18" xfId="56" applyFont="1" applyBorder="1" applyAlignment="1" applyProtection="1">
      <alignment horizontal="center" vertical="center" wrapText="1"/>
      <protection locked="0" hidden="1"/>
    </xf>
    <xf numFmtId="0" fontId="29" fillId="0" borderId="10" xfId="0" applyFont="1" applyBorder="1" applyAlignment="1" applyProtection="1">
      <alignment horizontal="center" vertical="center" textRotation="255"/>
      <protection locked="0" hidden="1"/>
    </xf>
    <xf numFmtId="0" fontId="29" fillId="0" borderId="11" xfId="0" applyFont="1" applyBorder="1" applyAlignment="1" applyProtection="1">
      <alignment horizontal="center" vertical="center" textRotation="255"/>
      <protection locked="0" hidden="1"/>
    </xf>
    <xf numFmtId="0" fontId="29" fillId="0" borderId="12" xfId="0" applyFont="1" applyBorder="1" applyAlignment="1" applyProtection="1">
      <alignment horizontal="center" vertical="center" textRotation="255"/>
      <protection locked="0" hidden="1"/>
    </xf>
    <xf numFmtId="0" fontId="29" fillId="0" borderId="13" xfId="0" applyFont="1" applyBorder="1" applyAlignment="1" applyProtection="1">
      <alignment horizontal="center" vertical="center" textRotation="255" wrapText="1"/>
      <protection locked="0" hidden="1"/>
    </xf>
    <xf numFmtId="0" fontId="29" fillId="0" borderId="12" xfId="0" applyFont="1" applyBorder="1" applyAlignment="1" applyProtection="1">
      <alignment horizontal="center" vertical="center" wrapText="1"/>
      <protection locked="0" hidden="1"/>
    </xf>
    <xf numFmtId="0" fontId="39" fillId="0" borderId="13" xfId="0" applyFont="1" applyFill="1" applyBorder="1" applyAlignment="1" applyProtection="1">
      <alignment horizontal="center" vertical="center" wrapText="1"/>
      <protection locked="0"/>
    </xf>
    <xf numFmtId="0" fontId="40" fillId="0" borderId="13" xfId="0" applyFont="1" applyFill="1" applyBorder="1" applyAlignment="1" applyProtection="1">
      <alignment horizontal="center" vertical="center" wrapText="1"/>
      <protection locked="0"/>
    </xf>
    <xf numFmtId="0" fontId="42" fillId="0" borderId="14" xfId="56" applyFont="1" applyFill="1" applyBorder="1" applyAlignment="1" applyProtection="1">
      <alignment horizontal="center" vertical="center"/>
      <protection locked="0"/>
    </xf>
    <xf numFmtId="0" fontId="52" fillId="0" borderId="21" xfId="56" applyFont="1" applyFill="1" applyBorder="1" applyAlignment="1" applyProtection="1">
      <alignment horizontal="center" vertical="center"/>
      <protection locked="0"/>
    </xf>
    <xf numFmtId="0" fontId="52" fillId="0" borderId="13" xfId="56" applyFont="1" applyFill="1" applyBorder="1" applyAlignment="1" applyProtection="1">
      <alignment horizontal="center" vertical="center"/>
      <protection locked="0" hidden="1"/>
    </xf>
    <xf numFmtId="0" fontId="52" fillId="0" borderId="13" xfId="60" applyFont="1" applyFill="1" applyBorder="1" applyAlignment="1" applyProtection="1">
      <alignment horizontal="center" vertical="center" wrapText="1"/>
      <protection locked="0"/>
    </xf>
    <xf numFmtId="0" fontId="52" fillId="0" borderId="21" xfId="60" applyFont="1" applyFill="1" applyBorder="1" applyAlignment="1" applyProtection="1">
      <alignment horizontal="center" vertical="center" wrapText="1"/>
      <protection locked="0"/>
    </xf>
    <xf numFmtId="0" fontId="52" fillId="0" borderId="12" xfId="0" applyFont="1" applyFill="1" applyBorder="1" applyAlignment="1" applyProtection="1">
      <alignment horizontal="center" vertical="center"/>
      <protection locked="0"/>
    </xf>
    <xf numFmtId="49" fontId="52" fillId="0" borderId="12" xfId="60" applyNumberFormat="1" applyFont="1" applyFill="1" applyBorder="1" applyAlignment="1" applyProtection="1">
      <alignment horizontal="center" vertical="center"/>
      <protection locked="0"/>
    </xf>
    <xf numFmtId="49" fontId="52" fillId="0" borderId="23" xfId="60" applyNumberFormat="1" applyFont="1" applyFill="1" applyBorder="1" applyAlignment="1" applyProtection="1">
      <alignment horizontal="center" vertical="center"/>
      <protection locked="0"/>
    </xf>
    <xf numFmtId="0" fontId="52" fillId="0" borderId="13" xfId="0" applyFont="1" applyFill="1" applyBorder="1" applyAlignment="1" applyProtection="1">
      <alignment horizontal="center" vertical="center"/>
      <protection locked="0"/>
    </xf>
    <xf numFmtId="49" fontId="52" fillId="0" borderId="13" xfId="60" applyNumberFormat="1" applyFont="1" applyFill="1" applyBorder="1" applyAlignment="1" applyProtection="1">
      <alignment horizontal="center" vertical="center"/>
      <protection locked="0"/>
    </xf>
    <xf numFmtId="49" fontId="52" fillId="0" borderId="21" xfId="60" applyNumberFormat="1" applyFont="1" applyFill="1" applyBorder="1" applyAlignment="1" applyProtection="1">
      <alignment horizontal="center" vertical="center"/>
      <protection locked="0"/>
    </xf>
    <xf numFmtId="0" fontId="52" fillId="0" borderId="10" xfId="0" applyFont="1" applyFill="1" applyBorder="1" applyAlignment="1" applyProtection="1">
      <alignment horizontal="center" vertical="center"/>
      <protection locked="0"/>
    </xf>
    <xf numFmtId="49" fontId="52" fillId="0" borderId="28" xfId="60" applyNumberFormat="1" applyFont="1" applyFill="1" applyBorder="1" applyAlignment="1" applyProtection="1">
      <alignment horizontal="center" vertical="center" wrapText="1"/>
      <protection locked="0"/>
    </xf>
    <xf numFmtId="49" fontId="52" fillId="0" borderId="30" xfId="60" applyNumberFormat="1" applyFont="1" applyFill="1" applyBorder="1" applyAlignment="1" applyProtection="1">
      <alignment horizontal="center" vertical="center" wrapText="1"/>
      <protection locked="0"/>
    </xf>
    <xf numFmtId="49" fontId="52" fillId="0" borderId="29" xfId="60" applyNumberFormat="1" applyFont="1" applyFill="1" applyBorder="1" applyAlignment="1" applyProtection="1">
      <alignment horizontal="center" vertical="center" wrapText="1"/>
      <protection locked="0"/>
    </xf>
    <xf numFmtId="49" fontId="52" fillId="0" borderId="25" xfId="60" applyNumberFormat="1" applyFont="1" applyFill="1" applyBorder="1" applyAlignment="1" applyProtection="1">
      <alignment horizontal="center" vertical="center" wrapText="1"/>
      <protection locked="0"/>
    </xf>
    <xf numFmtId="49" fontId="52" fillId="0" borderId="10" xfId="60" applyNumberFormat="1" applyFont="1" applyFill="1" applyBorder="1" applyAlignment="1" applyProtection="1">
      <alignment horizontal="center" vertical="center"/>
      <protection locked="0"/>
    </xf>
    <xf numFmtId="49" fontId="52" fillId="0" borderId="26" xfId="60" applyNumberFormat="1" applyFont="1" applyFill="1" applyBorder="1" applyAlignment="1" applyProtection="1">
      <alignment horizontal="center" vertical="center" wrapText="1"/>
      <protection locked="0"/>
    </xf>
    <xf numFmtId="182" fontId="52" fillId="0" borderId="31" xfId="60" applyNumberFormat="1" applyFont="1" applyFill="1" applyBorder="1" applyProtection="1">
      <alignment vertical="center"/>
      <protection locked="0"/>
    </xf>
    <xf numFmtId="182" fontId="52" fillId="0" borderId="10" xfId="60" applyNumberFormat="1" applyFont="1" applyFill="1" applyBorder="1" applyAlignment="1" applyProtection="1">
      <alignment horizontal="center" vertical="center"/>
      <protection locked="0"/>
    </xf>
    <xf numFmtId="0" fontId="52" fillId="0" borderId="16" xfId="60" applyFont="1" applyFill="1" applyBorder="1" applyAlignment="1" applyProtection="1">
      <alignment horizontal="center" vertical="center" textRotation="255"/>
      <protection locked="0"/>
    </xf>
    <xf numFmtId="0" fontId="52" fillId="0" borderId="13" xfId="0" applyFont="1" applyFill="1" applyBorder="1" applyAlignment="1" applyProtection="1">
      <alignment horizontal="center" vertical="center" shrinkToFit="1"/>
      <protection locked="0"/>
    </xf>
    <xf numFmtId="182" fontId="52" fillId="0" borderId="14" xfId="60" applyNumberFormat="1" applyFont="1" applyFill="1" applyBorder="1" applyAlignment="1" applyProtection="1">
      <alignment horizontal="center" vertical="center"/>
      <protection locked="0"/>
    </xf>
    <xf numFmtId="182" fontId="52" fillId="0" borderId="13" xfId="60" applyNumberFormat="1" applyFont="1" applyFill="1" applyBorder="1" applyAlignment="1" applyProtection="1">
      <alignment horizontal="center" vertical="center"/>
      <protection locked="0"/>
    </xf>
    <xf numFmtId="0" fontId="52" fillId="0" borderId="13" xfId="0" applyFont="1" applyFill="1" applyBorder="1" applyAlignment="1" applyProtection="1">
      <alignment horizontal="center" vertical="center" wrapText="1" shrinkToFit="1"/>
      <protection locked="0"/>
    </xf>
    <xf numFmtId="182" fontId="52" fillId="0" borderId="31" xfId="60" applyNumberFormat="1" applyFont="1" applyFill="1" applyBorder="1" applyAlignment="1" applyProtection="1">
      <alignment vertical="center" wrapText="1"/>
      <protection locked="0"/>
    </xf>
    <xf numFmtId="0" fontId="52" fillId="0" borderId="11" xfId="60" applyFont="1" applyFill="1" applyBorder="1" applyAlignment="1" applyProtection="1">
      <alignment horizontal="center" vertical="center" textRotation="255"/>
      <protection locked="0"/>
    </xf>
    <xf numFmtId="0" fontId="52" fillId="0" borderId="13" xfId="0" applyFont="1" applyFill="1" applyBorder="1" applyAlignment="1" applyProtection="1">
      <alignment horizontal="center" vertical="center"/>
      <protection locked="0"/>
    </xf>
    <xf numFmtId="182" fontId="52" fillId="0" borderId="12" xfId="60" applyNumberFormat="1" applyFont="1" applyFill="1" applyBorder="1" applyProtection="1">
      <alignment vertical="center"/>
      <protection locked="0"/>
    </xf>
    <xf numFmtId="0" fontId="52" fillId="0" borderId="13" xfId="60" applyFont="1" applyFill="1" applyBorder="1" applyAlignment="1" applyProtection="1">
      <alignment horizontal="center" vertical="center"/>
      <protection locked="0"/>
    </xf>
    <xf numFmtId="0" fontId="52" fillId="0" borderId="12" xfId="60" applyFont="1" applyFill="1" applyBorder="1" applyAlignment="1" applyProtection="1">
      <alignment horizontal="center" vertical="center" textRotation="255"/>
      <protection locked="0"/>
    </xf>
    <xf numFmtId="0" fontId="52" fillId="0" borderId="0" xfId="60" applyFont="1" applyFill="1" applyProtection="1">
      <alignment vertical="center"/>
      <protection locked="0"/>
    </xf>
    <xf numFmtId="0" fontId="52" fillId="0" borderId="0" xfId="0" applyFont="1" applyFill="1" applyAlignment="1" applyProtection="1">
      <alignment horizontal="right" vertical="top"/>
      <protection locked="0"/>
    </xf>
    <xf numFmtId="0" fontId="52" fillId="0" borderId="15" xfId="0" applyFont="1" applyFill="1" applyBorder="1" applyAlignment="1" applyProtection="1">
      <alignment horizontal="left" vertical="center" wrapText="1"/>
      <protection locked="0"/>
    </xf>
    <xf numFmtId="0" fontId="52" fillId="0" borderId="0" xfId="0" applyFont="1" applyFill="1" applyAlignment="1" applyProtection="1">
      <alignment horizontal="left" vertical="center" wrapText="1"/>
      <protection locked="0"/>
    </xf>
    <xf numFmtId="0" fontId="52" fillId="0" borderId="24" xfId="0" applyFont="1" applyFill="1" applyBorder="1" applyAlignment="1" applyProtection="1">
      <alignment horizontal="left" vertical="center" wrapText="1"/>
      <protection locked="0"/>
    </xf>
    <xf numFmtId="0" fontId="52" fillId="0" borderId="0" xfId="53" applyFont="1" applyFill="1" applyAlignment="1" applyProtection="1">
      <alignment horizontal="left" vertical="center"/>
      <protection locked="0"/>
    </xf>
    <xf numFmtId="0" fontId="52" fillId="0" borderId="16" xfId="0" applyFont="1" applyFill="1" applyBorder="1" applyAlignment="1" applyProtection="1">
      <alignment horizontal="left" vertical="center" wrapText="1"/>
      <protection locked="0"/>
    </xf>
    <xf numFmtId="0" fontId="52" fillId="0" borderId="22" xfId="0" applyFont="1" applyFill="1" applyBorder="1" applyAlignment="1" applyProtection="1">
      <alignment horizontal="left" vertical="center" wrapText="1"/>
      <protection locked="0"/>
    </xf>
    <xf numFmtId="0" fontId="52" fillId="0" borderId="20" xfId="0" applyFont="1" applyFill="1" applyBorder="1" applyAlignment="1" applyProtection="1">
      <alignment horizontal="left" vertical="center" wrapText="1"/>
      <protection locked="0"/>
    </xf>
    <xf numFmtId="0" fontId="52" fillId="0" borderId="19" xfId="0" applyFont="1" applyFill="1" applyBorder="1" applyAlignment="1" applyProtection="1">
      <alignment horizontal="left" vertical="center" wrapText="1"/>
      <protection locked="0"/>
    </xf>
    <xf numFmtId="0" fontId="52" fillId="0" borderId="23" xfId="0" applyFont="1" applyFill="1" applyBorder="1" applyAlignment="1" applyProtection="1">
      <alignment horizontal="left" vertical="center" wrapText="1"/>
      <protection locked="0"/>
    </xf>
    <xf numFmtId="0" fontId="42" fillId="0" borderId="19" xfId="59" applyFont="1" applyFill="1" applyBorder="1" applyAlignment="1">
      <alignment horizontal="center" vertical="center" wrapText="1"/>
    </xf>
    <xf numFmtId="49" fontId="42" fillId="0" borderId="0" xfId="59" applyNumberFormat="1" applyFont="1" applyFill="1" applyAlignment="1" applyProtection="1">
      <alignment vertical="center" wrapText="1"/>
      <protection locked="0"/>
    </xf>
    <xf numFmtId="49" fontId="42" fillId="0" borderId="14" xfId="59" applyNumberFormat="1" applyFont="1" applyFill="1" applyBorder="1" applyAlignment="1" applyProtection="1">
      <alignment horizontal="center" vertical="center" wrapText="1"/>
      <protection locked="0"/>
    </xf>
    <xf numFmtId="49" fontId="52" fillId="0" borderId="21" xfId="59" applyNumberFormat="1" applyFont="1" applyFill="1" applyBorder="1" applyAlignment="1" applyProtection="1">
      <alignment horizontal="center" vertical="center" wrapText="1"/>
      <protection locked="0"/>
    </xf>
    <xf numFmtId="49" fontId="52" fillId="0" borderId="13" xfId="59" applyNumberFormat="1" applyFont="1" applyFill="1" applyBorder="1" applyAlignment="1" applyProtection="1">
      <alignment horizontal="center" vertical="center" wrapText="1"/>
      <protection locked="0"/>
    </xf>
    <xf numFmtId="180" fontId="52" fillId="0" borderId="13" xfId="59" applyNumberFormat="1" applyFont="1" applyFill="1" applyBorder="1" applyAlignment="1" applyProtection="1">
      <alignment horizontal="center" vertical="center" wrapText="1"/>
      <protection locked="0"/>
    </xf>
    <xf numFmtId="0" fontId="52" fillId="0" borderId="14" xfId="0" applyFont="1" applyFill="1" applyBorder="1" applyAlignment="1" applyProtection="1">
      <alignment horizontal="center" vertical="center" wrapText="1"/>
      <protection locked="0"/>
    </xf>
    <xf numFmtId="0" fontId="52" fillId="0" borderId="21" xfId="60" applyFont="1" applyFill="1" applyBorder="1" applyAlignment="1" applyProtection="1">
      <alignment horizontal="center" vertical="center" wrapText="1"/>
      <protection locked="0"/>
    </xf>
    <xf numFmtId="180" fontId="52" fillId="0" borderId="13" xfId="59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59" applyFont="1" applyFill="1" applyBorder="1" applyAlignment="1" applyProtection="1">
      <alignment horizontal="center" textRotation="255"/>
      <protection locked="0"/>
    </xf>
    <xf numFmtId="178" fontId="52" fillId="0" borderId="13" xfId="59" applyNumberFormat="1" applyFont="1" applyFill="1" applyBorder="1" applyAlignment="1" applyProtection="1">
      <alignment horizontal="right" vertical="center" wrapText="1"/>
      <protection locked="0"/>
    </xf>
    <xf numFmtId="0" fontId="52" fillId="0" borderId="11" xfId="59" applyFont="1" applyFill="1" applyBorder="1" applyAlignment="1" applyProtection="1">
      <alignment horizontal="center" textRotation="255"/>
      <protection locked="0"/>
    </xf>
    <xf numFmtId="0" fontId="52" fillId="0" borderId="11" xfId="59" applyFont="1" applyFill="1" applyBorder="1" applyAlignment="1" applyProtection="1">
      <alignment horizontal="center" vertical="top"/>
      <protection locked="0"/>
    </xf>
    <xf numFmtId="0" fontId="52" fillId="0" borderId="12" xfId="59" applyFont="1" applyFill="1" applyBorder="1" applyAlignment="1" applyProtection="1">
      <alignment horizontal="center" vertical="top"/>
      <protection locked="0"/>
    </xf>
    <xf numFmtId="49" fontId="52" fillId="0" borderId="0" xfId="59" applyNumberFormat="1" applyFont="1" applyFill="1" applyAlignment="1" applyProtection="1">
      <alignment horizontal="right" vertical="center"/>
      <protection locked="0"/>
    </xf>
    <xf numFmtId="49" fontId="52" fillId="0" borderId="15" xfId="59" applyNumberFormat="1" applyFont="1" applyFill="1" applyBorder="1" applyAlignment="1" applyProtection="1">
      <alignment horizontal="left" vertical="center" wrapText="1"/>
      <protection locked="0"/>
    </xf>
    <xf numFmtId="0" fontId="52" fillId="0" borderId="16" xfId="59" applyFont="1" applyFill="1" applyBorder="1" applyAlignment="1" applyProtection="1">
      <alignment horizontal="left" vertical="center" wrapText="1"/>
      <protection locked="0"/>
    </xf>
    <xf numFmtId="0" fontId="42" fillId="0" borderId="13" xfId="0" applyFont="1" applyFill="1" applyBorder="1" applyAlignment="1" applyProtection="1">
      <alignment horizontal="center" vertical="center" wrapText="1"/>
      <protection hidden="1"/>
    </xf>
    <xf numFmtId="0" fontId="42" fillId="0" borderId="13" xfId="0" applyFont="1" applyFill="1" applyBorder="1" applyAlignment="1" applyProtection="1">
      <alignment horizontal="center" vertical="center" wrapText="1"/>
      <protection locked="0" hidden="1"/>
    </xf>
    <xf numFmtId="0" fontId="42" fillId="0" borderId="13" xfId="56" applyFont="1" applyFill="1" applyBorder="1" applyAlignment="1" applyProtection="1">
      <alignment horizontal="center" vertical="center" wrapText="1"/>
      <protection locked="0" hidden="1"/>
    </xf>
    <xf numFmtId="0" fontId="42" fillId="0" borderId="10" xfId="0" applyFont="1" applyFill="1" applyBorder="1" applyAlignment="1" applyProtection="1">
      <alignment horizontal="center" vertical="center" wrapText="1"/>
      <protection locked="0" hidden="1"/>
    </xf>
    <xf numFmtId="0" fontId="42" fillId="0" borderId="10" xfId="0" applyFont="1" applyFill="1" applyBorder="1" applyAlignment="1" applyProtection="1">
      <alignment horizontal="center" vertical="center" textRotation="255" wrapText="1"/>
      <protection locked="0"/>
    </xf>
    <xf numFmtId="49" fontId="42" fillId="0" borderId="13" xfId="59" applyNumberFormat="1" applyFont="1" applyFill="1" applyBorder="1" applyAlignment="1" applyProtection="1">
      <alignment horizontal="center" vertical="center" wrapText="1"/>
      <protection locked="0"/>
    </xf>
    <xf numFmtId="176" fontId="42" fillId="0" borderId="13" xfId="0" applyNumberFormat="1" applyFont="1" applyFill="1" applyBorder="1" applyAlignment="1" applyProtection="1">
      <alignment horizontal="center" vertical="center" wrapText="1"/>
      <protection locked="0"/>
    </xf>
    <xf numFmtId="186" fontId="4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1" xfId="0" applyFont="1" applyFill="1" applyBorder="1" applyAlignment="1" applyProtection="1">
      <alignment horizontal="center" vertical="center" wrapText="1"/>
      <protection locked="0" hidden="1"/>
    </xf>
    <xf numFmtId="0" fontId="53" fillId="0" borderId="11" xfId="0" applyFont="1" applyFill="1" applyBorder="1" applyAlignment="1" applyProtection="1">
      <alignment horizontal="center" vertical="center" textRotation="255" wrapText="1"/>
      <protection locked="0"/>
    </xf>
    <xf numFmtId="0" fontId="42" fillId="0" borderId="13" xfId="60" applyFont="1" applyFill="1" applyBorder="1" applyAlignment="1" applyProtection="1">
      <alignment horizontal="center" vertical="center" wrapText="1"/>
      <protection locked="0"/>
    </xf>
    <xf numFmtId="0" fontId="42" fillId="0" borderId="12" xfId="0" applyFont="1" applyFill="1" applyBorder="1" applyAlignment="1" applyProtection="1">
      <alignment horizontal="center" vertical="center" wrapText="1"/>
      <protection locked="0" hidden="1"/>
    </xf>
    <xf numFmtId="0" fontId="53" fillId="0" borderId="12" xfId="0" applyFont="1" applyFill="1" applyBorder="1" applyAlignment="1" applyProtection="1">
      <alignment horizontal="center" vertical="center" textRotation="255" wrapText="1"/>
      <protection locked="0"/>
    </xf>
    <xf numFmtId="181" fontId="42" fillId="0" borderId="13" xfId="0" applyNumberFormat="1" applyFont="1" applyFill="1" applyBorder="1" applyAlignment="1">
      <alignment horizontal="center" vertical="center" wrapText="1"/>
    </xf>
    <xf numFmtId="177" fontId="42" fillId="0" borderId="13" xfId="0" applyNumberFormat="1" applyFont="1" applyFill="1" applyBorder="1" applyAlignment="1">
      <alignment horizontal="center" vertical="center" wrapText="1"/>
    </xf>
    <xf numFmtId="187" fontId="42" fillId="0" borderId="13" xfId="0" applyNumberFormat="1" applyFont="1" applyFill="1" applyBorder="1" applyAlignment="1">
      <alignment horizontal="center" vertical="center" wrapText="1"/>
    </xf>
    <xf numFmtId="0" fontId="42" fillId="0" borderId="10" xfId="0" applyFont="1" applyFill="1" applyBorder="1" applyAlignment="1" applyProtection="1">
      <alignment horizontal="center" vertical="center" textRotation="255"/>
      <protection locked="0"/>
    </xf>
    <xf numFmtId="0" fontId="42" fillId="0" borderId="13" xfId="57" applyFont="1" applyFill="1" applyBorder="1" applyAlignment="1" applyProtection="1">
      <alignment horizontal="center" vertical="center" wrapText="1"/>
      <protection locked="0"/>
    </xf>
    <xf numFmtId="181" fontId="4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11" xfId="0" applyFont="1" applyFill="1" applyBorder="1" applyAlignment="1" applyProtection="1">
      <alignment horizontal="center" vertical="center" textRotation="255"/>
      <protection locked="0"/>
    </xf>
    <xf numFmtId="0" fontId="53" fillId="0" borderId="12" xfId="0" applyFont="1" applyFill="1" applyBorder="1" applyAlignment="1" applyProtection="1">
      <alignment horizontal="center" vertical="center" textRotation="255"/>
      <protection locked="0"/>
    </xf>
    <xf numFmtId="0" fontId="42" fillId="0" borderId="11" xfId="0" applyFont="1" applyFill="1" applyBorder="1" applyAlignment="1" applyProtection="1">
      <alignment horizontal="center" vertical="center" textRotation="255" wrapText="1"/>
      <protection locked="0"/>
    </xf>
    <xf numFmtId="0" fontId="42" fillId="0" borderId="12" xfId="0" applyFont="1" applyFill="1" applyBorder="1" applyAlignment="1" applyProtection="1">
      <alignment horizontal="center" vertical="center" textRotation="255" wrapText="1"/>
      <protection locked="0"/>
    </xf>
    <xf numFmtId="177" fontId="42" fillId="0" borderId="13" xfId="0" applyNumberFormat="1" applyFont="1" applyFill="1" applyBorder="1" applyAlignment="1" applyProtection="1">
      <alignment horizontal="center" vertical="center" wrapText="1"/>
      <protection locked="0"/>
    </xf>
    <xf numFmtId="187" fontId="4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2" xfId="56" applyFont="1" applyFill="1" applyBorder="1" applyAlignment="1" applyProtection="1">
      <alignment horizontal="center" vertical="center" wrapText="1"/>
      <protection locked="0"/>
    </xf>
    <xf numFmtId="0" fontId="42" fillId="0" borderId="32" xfId="0" applyFont="1" applyFill="1" applyBorder="1" applyAlignment="1" applyProtection="1">
      <alignment horizontal="center" vertical="center" wrapText="1"/>
      <protection locked="0" hidden="1"/>
    </xf>
    <xf numFmtId="0" fontId="53" fillId="0" borderId="32" xfId="0" applyFont="1" applyFill="1" applyBorder="1" applyAlignment="1" applyProtection="1">
      <alignment horizontal="center" vertical="center" textRotation="255" wrapText="1"/>
      <protection locked="0"/>
    </xf>
    <xf numFmtId="0" fontId="42" fillId="0" borderId="37" xfId="0" applyFont="1" applyFill="1" applyBorder="1" applyAlignment="1" applyProtection="1">
      <alignment horizontal="center" vertical="center" wrapText="1"/>
      <protection locked="0"/>
    </xf>
    <xf numFmtId="0" fontId="42" fillId="0" borderId="33" xfId="0" applyFont="1" applyFill="1" applyBorder="1" applyAlignment="1" applyProtection="1">
      <alignment horizontal="center" vertical="center"/>
      <protection locked="0"/>
    </xf>
    <xf numFmtId="0" fontId="42" fillId="0" borderId="34" xfId="0" applyFont="1" applyFill="1" applyBorder="1" applyAlignment="1" applyProtection="1">
      <alignment horizontal="center" vertical="center"/>
      <protection locked="0"/>
    </xf>
    <xf numFmtId="49" fontId="42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4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22" xfId="0" applyFont="1" applyFill="1" applyBorder="1" applyAlignment="1" applyProtection="1">
      <alignment horizontal="center" vertical="center"/>
      <protection locked="0"/>
    </xf>
    <xf numFmtId="0" fontId="42" fillId="0" borderId="35" xfId="0" applyFont="1" applyFill="1" applyBorder="1" applyAlignment="1" applyProtection="1">
      <alignment horizontal="center" vertical="center"/>
      <protection locked="0"/>
    </xf>
    <xf numFmtId="0" fontId="42" fillId="0" borderId="23" xfId="0" applyFont="1" applyFill="1" applyBorder="1" applyAlignment="1" applyProtection="1">
      <alignment horizontal="center" vertical="center"/>
      <protection locked="0"/>
    </xf>
    <xf numFmtId="0" fontId="42" fillId="0" borderId="36" xfId="0" applyFont="1" applyFill="1" applyBorder="1" applyAlignment="1" applyProtection="1">
      <alignment horizontal="center" vertical="center"/>
      <protection locked="0"/>
    </xf>
    <xf numFmtId="0" fontId="42" fillId="0" borderId="0" xfId="60" applyFont="1" applyFill="1" applyProtection="1">
      <alignment vertical="center"/>
      <protection locked="0"/>
    </xf>
    <xf numFmtId="0" fontId="42" fillId="0" borderId="0" xfId="0" applyFont="1" applyFill="1" applyAlignment="1" applyProtection="1">
      <alignment vertical="center" textRotation="255"/>
      <protection locked="0"/>
    </xf>
    <xf numFmtId="181" fontId="42" fillId="0" borderId="0" xfId="0" applyNumberFormat="1" applyFont="1" applyFill="1" applyProtection="1">
      <alignment vertical="center"/>
      <protection locked="0"/>
    </xf>
    <xf numFmtId="0" fontId="42" fillId="0" borderId="17" xfId="0" applyFont="1" applyFill="1" applyBorder="1" applyProtection="1">
      <alignment vertical="center"/>
      <protection locked="0"/>
    </xf>
    <xf numFmtId="0" fontId="42" fillId="0" borderId="10" xfId="0" applyFont="1" applyFill="1" applyBorder="1" applyProtection="1">
      <alignment vertical="center"/>
      <protection locked="0"/>
    </xf>
    <xf numFmtId="181" fontId="42" fillId="0" borderId="14" xfId="0" applyNumberFormat="1" applyFont="1" applyFill="1" applyBorder="1" applyProtection="1">
      <alignment vertical="center"/>
      <protection locked="0"/>
    </xf>
    <xf numFmtId="181" fontId="42" fillId="0" borderId="17" xfId="0" applyNumberFormat="1" applyFont="1" applyFill="1" applyBorder="1" applyProtection="1">
      <alignment vertical="center"/>
      <protection locked="0"/>
    </xf>
    <xf numFmtId="0" fontId="42" fillId="0" borderId="18" xfId="0" applyFont="1" applyFill="1" applyBorder="1" applyProtection="1">
      <alignment vertical="center"/>
      <protection locked="0"/>
    </xf>
    <xf numFmtId="0" fontId="42" fillId="0" borderId="21" xfId="0" applyFont="1" applyFill="1" applyBorder="1" applyProtection="1">
      <alignment vertical="center"/>
      <protection locked="0"/>
    </xf>
    <xf numFmtId="0" fontId="42" fillId="0" borderId="0" xfId="0" applyFont="1" applyFill="1" applyAlignment="1" applyProtection="1">
      <alignment horizontal="center" vertical="center" wrapText="1"/>
      <protection locked="0"/>
    </xf>
    <xf numFmtId="0" fontId="42" fillId="0" borderId="0" xfId="56" applyFont="1" applyFill="1" applyAlignment="1" applyProtection="1">
      <alignment horizontal="center" vertical="center"/>
      <protection locked="0"/>
    </xf>
    <xf numFmtId="0" fontId="42" fillId="0" borderId="13" xfId="0" applyFont="1" applyFill="1" applyBorder="1" applyAlignment="1" applyProtection="1">
      <alignment horizontal="center" vertical="center"/>
      <protection locked="0"/>
    </xf>
    <xf numFmtId="181" fontId="4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7" xfId="0" applyFont="1" applyFill="1" applyBorder="1" applyAlignment="1" applyProtection="1">
      <alignment horizontal="center" vertical="center" wrapText="1"/>
      <protection locked="0"/>
    </xf>
    <xf numFmtId="181" fontId="4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21" xfId="0" applyFont="1" applyFill="1" applyBorder="1" applyAlignment="1" applyProtection="1">
      <alignment horizontal="center" vertical="center" wrapText="1"/>
      <protection locked="0"/>
    </xf>
    <xf numFmtId="0" fontId="42" fillId="0" borderId="0" xfId="56" applyFont="1" applyFill="1" applyAlignment="1" applyProtection="1">
      <alignment horizontal="center" vertical="center"/>
      <protection locked="0"/>
    </xf>
    <xf numFmtId="0" fontId="42" fillId="0" borderId="10" xfId="0" applyFont="1" applyFill="1" applyBorder="1" applyAlignment="1" applyProtection="1">
      <alignment horizontal="center" vertical="center"/>
      <protection locked="0"/>
    </xf>
    <xf numFmtId="0" fontId="42" fillId="0" borderId="40" xfId="0" applyFont="1" applyFill="1" applyBorder="1" applyAlignment="1" applyProtection="1">
      <alignment horizontal="left" vertical="center" wrapText="1"/>
      <protection locked="0"/>
    </xf>
    <xf numFmtId="0" fontId="42" fillId="0" borderId="41" xfId="0" applyFont="1" applyFill="1" applyBorder="1" applyAlignment="1" applyProtection="1">
      <alignment horizontal="left" vertical="center" wrapText="1"/>
      <protection locked="0"/>
    </xf>
    <xf numFmtId="0" fontId="42" fillId="0" borderId="42" xfId="0" applyFont="1" applyFill="1" applyBorder="1" applyAlignment="1" applyProtection="1">
      <alignment horizontal="left" vertical="center" wrapText="1"/>
      <protection locked="0"/>
    </xf>
    <xf numFmtId="0" fontId="42" fillId="0" borderId="11" xfId="0" applyFont="1" applyFill="1" applyBorder="1" applyAlignment="1" applyProtection="1">
      <alignment horizontal="center" vertical="center"/>
      <protection locked="0"/>
    </xf>
    <xf numFmtId="0" fontId="42" fillId="0" borderId="14" xfId="0" applyFont="1" applyFill="1" applyBorder="1" applyAlignment="1" applyProtection="1">
      <alignment horizontal="left" vertical="center" wrapText="1"/>
      <protection locked="0"/>
    </xf>
    <xf numFmtId="0" fontId="42" fillId="0" borderId="17" xfId="0" applyFont="1" applyFill="1" applyBorder="1" applyAlignment="1" applyProtection="1">
      <alignment horizontal="left" vertical="center" wrapText="1"/>
      <protection locked="0"/>
    </xf>
    <xf numFmtId="0" fontId="42" fillId="0" borderId="21" xfId="0" applyFont="1" applyFill="1" applyBorder="1" applyAlignment="1" applyProtection="1">
      <alignment horizontal="left" vertical="center" wrapText="1"/>
      <protection locked="0"/>
    </xf>
    <xf numFmtId="0" fontId="42" fillId="0" borderId="12" xfId="0" applyFont="1" applyFill="1" applyBorder="1" applyAlignment="1" applyProtection="1">
      <alignment horizontal="center" vertical="center"/>
      <protection locked="0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19" xr:uid="{00000000-0005-0000-0000-000012000000}"/>
    <cellStyle name="ハイパーリンク 2" xfId="28" xr:uid="{00000000-0005-0000-0000-00001B000000}"/>
    <cellStyle name="ハイパーリンク 2 2" xfId="29" xr:uid="{00000000-0005-0000-0000-00001C000000}"/>
    <cellStyle name="ハイパーリンク 2 2 2" xfId="30" xr:uid="{00000000-0005-0000-0000-00001D000000}"/>
    <cellStyle name="ハイパーリンク 3" xfId="31" xr:uid="{00000000-0005-0000-0000-00001E000000}"/>
    <cellStyle name="メモ 2" xfId="32" xr:uid="{00000000-0005-0000-0000-00001F000000}"/>
    <cellStyle name="リンク セル 2" xfId="33" xr:uid="{00000000-0005-0000-0000-000020000000}"/>
    <cellStyle name="悪い 2" xfId="36" xr:uid="{00000000-0005-0000-0000-000023000000}"/>
    <cellStyle name="計算 2" xfId="66" xr:uid="{00000000-0005-0000-0000-000044000000}"/>
    <cellStyle name="警告文 2" xfId="68" xr:uid="{00000000-0005-0000-0000-000046000000}"/>
    <cellStyle name="桁区切り" xfId="70" builtinId="6"/>
    <cellStyle name="桁区切り 2" xfId="37" xr:uid="{00000000-0005-0000-0000-000024000000}"/>
    <cellStyle name="桁区切り 3" xfId="38" xr:uid="{00000000-0005-0000-0000-000025000000}"/>
    <cellStyle name="桁区切り 4" xfId="39" xr:uid="{00000000-0005-0000-0000-000026000000}"/>
    <cellStyle name="桁区切り 5" xfId="40" xr:uid="{00000000-0005-0000-0000-000027000000}"/>
    <cellStyle name="見出し 1 2" xfId="62" xr:uid="{00000000-0005-0000-0000-000040000000}"/>
    <cellStyle name="見出し 2 2" xfId="63" xr:uid="{00000000-0005-0000-0000-000041000000}"/>
    <cellStyle name="見出し 3 2" xfId="64" xr:uid="{00000000-0005-0000-0000-000042000000}"/>
    <cellStyle name="見出し 4 2" xfId="65" xr:uid="{00000000-0005-0000-0000-000043000000}"/>
    <cellStyle name="集計 2" xfId="69" xr:uid="{00000000-0005-0000-0000-000047000000}"/>
    <cellStyle name="出力 2" xfId="35" xr:uid="{00000000-0005-0000-0000-000022000000}"/>
    <cellStyle name="説明文 2" xfId="67" xr:uid="{00000000-0005-0000-0000-000045000000}"/>
    <cellStyle name="入力 2" xfId="34" xr:uid="{00000000-0005-0000-0000-000021000000}"/>
    <cellStyle name="標準" xfId="0" builtinId="0"/>
    <cellStyle name="標準 10" xfId="41" xr:uid="{00000000-0005-0000-0000-000029000000}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 4" xfId="45" xr:uid="{00000000-0005-0000-0000-00002D000000}"/>
    <cellStyle name="標準 2 4 2" xfId="46" xr:uid="{00000000-0005-0000-0000-00002E000000}"/>
    <cellStyle name="標準 3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17年度　概況様式集(18年度参考用)" xfId="55" xr:uid="{00000000-0005-0000-0000-000037000000}"/>
    <cellStyle name="標準_回答　地盤沈下の概況様式（国提出）　差替え" xfId="56" xr:uid="{00000000-0005-0000-0000-000039000000}"/>
    <cellStyle name="標準_関東平野南部（東京都）" xfId="59" xr:uid="{00000000-0005-0000-0000-00003D000000}"/>
    <cellStyle name="標準_青森平野" xfId="60" xr:uid="{00000000-0005-0000-0000-00003E000000}"/>
    <cellStyle name="標準_地盤沈下の概況様式" xfId="57" xr:uid="{00000000-0005-0000-0000-00003A000000}"/>
    <cellStyle name="標準_調査票（enquete）" xfId="58" xr:uid="{00000000-0005-0000-0000-00003B000000}"/>
    <cellStyle name="良い 2" xfId="61" xr:uid="{00000000-0005-0000-0000-00003F000000}"/>
  </cellStyles>
  <dxfs count="52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32385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918450" y="254635"/>
          <a:ext cx="1403350" cy="367665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1" dataDxfId="50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49" dataCellStyle="標準_調査票（enquete）"/>
    <tableColumn id="2" xr3:uid="{00000000-0010-0000-0000-000002000000}" name="青森県" dataDxfId="48" dataCellStyle="標準_調査票（enquete）"/>
    <tableColumn id="3" xr3:uid="{00000000-0010-0000-0000-000003000000}" name="岩手県" dataDxfId="47" dataCellStyle="標準_調査票（enquete）"/>
    <tableColumn id="4" xr3:uid="{00000000-0010-0000-0000-000004000000}" name="宮城県" dataDxfId="46" dataCellStyle="標準_調査票（enquete）"/>
    <tableColumn id="5" xr3:uid="{00000000-0010-0000-0000-000005000000}" name="秋田県" dataDxfId="45" dataCellStyle="標準_調査票（enquete）"/>
    <tableColumn id="6" xr3:uid="{00000000-0010-0000-0000-000006000000}" name="山形県" dataDxfId="44" dataCellStyle="標準_調査票（enquete）"/>
    <tableColumn id="7" xr3:uid="{00000000-0010-0000-0000-000007000000}" name="福島県" dataDxfId="43" dataCellStyle="標準_調査票（enquete）"/>
    <tableColumn id="8" xr3:uid="{00000000-0010-0000-0000-000008000000}" name="茨城県" dataDxfId="42" dataCellStyle="標準_調査票（enquete）"/>
    <tableColumn id="9" xr3:uid="{00000000-0010-0000-0000-000009000000}" name="栃木県" dataDxfId="41" dataCellStyle="標準_調査票（enquete）"/>
    <tableColumn id="10" xr3:uid="{00000000-0010-0000-0000-00000A000000}" name="群馬県" dataDxfId="40" dataCellStyle="標準_調査票（enquete）"/>
    <tableColumn id="11" xr3:uid="{00000000-0010-0000-0000-00000B000000}" name="埼玉県" dataDxfId="39" dataCellStyle="標準_調査票（enquete）"/>
    <tableColumn id="12" xr3:uid="{00000000-0010-0000-0000-00000C000000}" name="千葉県" dataDxfId="38" dataCellStyle="標準_調査票（enquete）"/>
    <tableColumn id="13" xr3:uid="{00000000-0010-0000-0000-00000D000000}" name="東京都" dataDxfId="37" dataCellStyle="標準_調査票（enquete）"/>
    <tableColumn id="14" xr3:uid="{00000000-0010-0000-0000-00000E000000}" name="神奈川県" dataDxfId="36" dataCellStyle="標準_調査票（enquete）"/>
    <tableColumn id="15" xr3:uid="{00000000-0010-0000-0000-00000F000000}" name="新潟県" dataDxfId="35" dataCellStyle="標準_調査票（enquete）"/>
    <tableColumn id="16" xr3:uid="{00000000-0010-0000-0000-000010000000}" name="富山県" dataDxfId="34" dataCellStyle="標準_調査票（enquete）"/>
    <tableColumn id="17" xr3:uid="{00000000-0010-0000-0000-000011000000}" name="石川県" dataDxfId="33" dataCellStyle="標準_調査票（enquete）"/>
    <tableColumn id="18" xr3:uid="{00000000-0010-0000-0000-000012000000}" name="福井県" dataDxfId="32" dataCellStyle="標準_調査票（enquete）"/>
    <tableColumn id="19" xr3:uid="{00000000-0010-0000-0000-000013000000}" name="山梨県" dataDxfId="31" dataCellStyle="標準_調査票（enquete）"/>
    <tableColumn id="20" xr3:uid="{00000000-0010-0000-0000-000014000000}" name="長野県" dataDxfId="30" dataCellStyle="標準_調査票（enquete）"/>
    <tableColumn id="21" xr3:uid="{00000000-0010-0000-0000-000015000000}" name="岐阜県" dataDxfId="29" dataCellStyle="標準_調査票（enquete）"/>
    <tableColumn id="22" xr3:uid="{00000000-0010-0000-0000-000016000000}" name="静岡県" dataDxfId="28" dataCellStyle="標準_調査票（enquete）"/>
    <tableColumn id="23" xr3:uid="{00000000-0010-0000-0000-000017000000}" name="愛知県" dataDxfId="27" dataCellStyle="標準_調査票（enquete）"/>
    <tableColumn id="24" xr3:uid="{00000000-0010-0000-0000-000018000000}" name="三重県" dataDxfId="26" dataCellStyle="標準_調査票（enquete）"/>
    <tableColumn id="25" xr3:uid="{00000000-0010-0000-0000-000019000000}" name="滋賀県" dataDxfId="25" dataCellStyle="標準_調査票（enquete）"/>
    <tableColumn id="26" xr3:uid="{00000000-0010-0000-0000-00001A000000}" name="京都府" dataDxfId="24" dataCellStyle="標準_調査票（enquete）"/>
    <tableColumn id="27" xr3:uid="{00000000-0010-0000-0000-00001B000000}" name="大阪府" dataDxfId="23" dataCellStyle="標準_調査票（enquete）"/>
    <tableColumn id="28" xr3:uid="{00000000-0010-0000-0000-00001C000000}" name="兵庫県" dataDxfId="22" dataCellStyle="標準_調査票（enquete）"/>
    <tableColumn id="29" xr3:uid="{00000000-0010-0000-0000-00001D000000}" name="奈良県" dataDxfId="21" dataCellStyle="標準_調査票（enquete）"/>
    <tableColumn id="30" xr3:uid="{00000000-0010-0000-0000-00001E000000}" name="和歌山県" dataDxfId="20" dataCellStyle="標準_調査票（enquete）"/>
    <tableColumn id="31" xr3:uid="{00000000-0010-0000-0000-00001F000000}" name="鳥取県" dataDxfId="19" dataCellStyle="標準_調査票（enquete）"/>
    <tableColumn id="32" xr3:uid="{00000000-0010-0000-0000-000020000000}" name="島根県" dataDxfId="18" dataCellStyle="標準_調査票（enquete）"/>
    <tableColumn id="33" xr3:uid="{00000000-0010-0000-0000-000021000000}" name="岡山県" dataDxfId="17" dataCellStyle="標準_調査票（enquete）"/>
    <tableColumn id="34" xr3:uid="{00000000-0010-0000-0000-000022000000}" name="広島県" dataDxfId="16" dataCellStyle="標準_調査票（enquete）"/>
    <tableColumn id="35" xr3:uid="{00000000-0010-0000-0000-000023000000}" name="山口県" dataDxfId="15" dataCellStyle="標準_調査票（enquete）"/>
    <tableColumn id="36" xr3:uid="{00000000-0010-0000-0000-000024000000}" name="徳島県" dataDxfId="14" dataCellStyle="標準_調査票（enquete）"/>
    <tableColumn id="37" xr3:uid="{00000000-0010-0000-0000-000025000000}" name="香川県" dataDxfId="13" dataCellStyle="標準_調査票（enquete）"/>
    <tableColumn id="38" xr3:uid="{00000000-0010-0000-0000-000026000000}" name="愛媛県" dataDxfId="12" dataCellStyle="標準_調査票（enquete）"/>
    <tableColumn id="39" xr3:uid="{00000000-0010-0000-0000-000027000000}" name="高知県" dataDxfId="11" dataCellStyle="標準_調査票（enquete）"/>
    <tableColumn id="40" xr3:uid="{00000000-0010-0000-0000-000028000000}" name="福岡県" dataDxfId="10" dataCellStyle="標準_調査票（enquete）"/>
    <tableColumn id="41" xr3:uid="{00000000-0010-0000-0000-000029000000}" name="佐賀県" dataDxfId="9" dataCellStyle="標準_調査票（enquete）"/>
    <tableColumn id="42" xr3:uid="{00000000-0010-0000-0000-00002A000000}" name="長崎県" dataDxfId="8" dataCellStyle="標準_調査票（enquete）"/>
    <tableColumn id="43" xr3:uid="{00000000-0010-0000-0000-00002B000000}" name="熊本県" dataDxfId="7" dataCellStyle="標準_調査票（enquete）"/>
    <tableColumn id="44" xr3:uid="{00000000-0010-0000-0000-00002C000000}" name="大分県" dataDxfId="6" dataCellStyle="標準_調査票（enquete）"/>
    <tableColumn id="45" xr3:uid="{00000000-0010-0000-0000-00002D000000}" name="宮崎県" dataDxfId="5" dataCellStyle="標準_調査票（enquete）"/>
    <tableColumn id="46" xr3:uid="{00000000-0010-0000-0000-00002E000000}" name="鹿児島県" dataDxfId="4" dataCellStyle="標準_調査票（enquete）"/>
    <tableColumn id="47" xr3:uid="{00000000-0010-0000-0000-00002F000000}" name="沖縄県" dataDxfId="3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workbookViewId="0">
      <selection activeCell="E17" sqref="E17"/>
    </sheetView>
  </sheetViews>
  <sheetFormatPr defaultColWidth="9" defaultRowHeight="17.5" x14ac:dyDescent="0.2"/>
  <cols>
    <col min="1" max="1" width="8.6328125" style="1" customWidth="1"/>
    <col min="2" max="3" width="9" style="1"/>
    <col min="4" max="4" width="9.90625" style="2" customWidth="1"/>
    <col min="5" max="5" width="10.90625" style="1" customWidth="1"/>
    <col min="6" max="6" width="8.90625" style="1" customWidth="1"/>
    <col min="7" max="21" width="8.08984375" style="1" customWidth="1"/>
    <col min="22" max="22" width="8.08984375" style="3" customWidth="1"/>
    <col min="23" max="23" width="12.08984375" style="3" customWidth="1"/>
    <col min="24" max="24" width="11" style="3" customWidth="1"/>
    <col min="25" max="25" width="15.26953125" style="3" customWidth="1"/>
    <col min="26" max="26" width="13.36328125" style="1" customWidth="1"/>
    <col min="27" max="29" width="8.90625" style="1" customWidth="1"/>
    <col min="30" max="39" width="10.6328125" style="1" customWidth="1"/>
    <col min="40" max="41" width="11" style="1" customWidth="1"/>
    <col min="42" max="16384" width="9" style="1"/>
  </cols>
  <sheetData>
    <row r="1" spans="1:43" ht="22.5" x14ac:dyDescent="0.2">
      <c r="B1" s="6" t="s">
        <v>321</v>
      </c>
      <c r="C1" s="10"/>
      <c r="D1" s="11"/>
      <c r="E1" s="10"/>
      <c r="F1" s="10"/>
      <c r="G1" s="10"/>
      <c r="H1" s="10"/>
      <c r="I1" s="10"/>
      <c r="J1" s="10" t="s">
        <v>79</v>
      </c>
      <c r="L1" s="26"/>
      <c r="M1" s="26"/>
      <c r="N1" s="26"/>
      <c r="O1" s="111"/>
      <c r="P1" s="112"/>
      <c r="Q1" s="113"/>
      <c r="R1" s="114"/>
      <c r="S1" s="114"/>
      <c r="T1" s="114"/>
      <c r="U1" s="114"/>
    </row>
    <row r="2" spans="1:43" ht="51.65" customHeight="1" x14ac:dyDescent="0.2">
      <c r="A2" s="153" t="s">
        <v>230</v>
      </c>
      <c r="B2" s="156" t="s">
        <v>3</v>
      </c>
      <c r="C2" s="156" t="s">
        <v>28</v>
      </c>
      <c r="D2" s="144" t="s">
        <v>136</v>
      </c>
      <c r="E2" s="115" t="s">
        <v>1</v>
      </c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33" t="s">
        <v>134</v>
      </c>
      <c r="X2" s="36"/>
      <c r="Y2" s="38" t="s">
        <v>286</v>
      </c>
      <c r="Z2" s="115" t="s">
        <v>213</v>
      </c>
      <c r="AA2" s="116"/>
      <c r="AB2" s="116"/>
      <c r="AC2" s="117"/>
      <c r="AD2" s="118" t="s">
        <v>314</v>
      </c>
      <c r="AE2" s="116"/>
      <c r="AF2" s="116"/>
      <c r="AG2" s="116"/>
      <c r="AH2" s="116"/>
      <c r="AI2" s="116"/>
      <c r="AJ2" s="116"/>
      <c r="AK2" s="116"/>
      <c r="AL2" s="116"/>
      <c r="AM2" s="116"/>
      <c r="AN2" s="156" t="s">
        <v>28</v>
      </c>
      <c r="AO2" s="156" t="s">
        <v>3</v>
      </c>
    </row>
    <row r="3" spans="1:43" ht="14.25" customHeight="1" x14ac:dyDescent="0.2">
      <c r="A3" s="154"/>
      <c r="B3" s="157"/>
      <c r="C3" s="157"/>
      <c r="D3" s="151"/>
      <c r="E3" s="120" t="s">
        <v>9</v>
      </c>
      <c r="F3" s="15"/>
      <c r="G3" s="120" t="s">
        <v>64</v>
      </c>
      <c r="H3" s="121"/>
      <c r="I3" s="121"/>
      <c r="J3" s="121"/>
      <c r="K3" s="120" t="s">
        <v>370</v>
      </c>
      <c r="L3" s="121"/>
      <c r="M3" s="121"/>
      <c r="N3" s="121"/>
      <c r="O3" s="120" t="s">
        <v>65</v>
      </c>
      <c r="P3" s="121"/>
      <c r="Q3" s="121"/>
      <c r="R3" s="121"/>
      <c r="S3" s="120" t="s">
        <v>176</v>
      </c>
      <c r="T3" s="121"/>
      <c r="U3" s="121"/>
      <c r="V3" s="121"/>
      <c r="W3" s="124" t="s">
        <v>8</v>
      </c>
      <c r="X3" s="124" t="s">
        <v>317</v>
      </c>
      <c r="Y3" s="39" t="s">
        <v>240</v>
      </c>
      <c r="Z3" s="126" t="s">
        <v>216</v>
      </c>
      <c r="AA3" s="129" t="s">
        <v>218</v>
      </c>
      <c r="AB3" s="130"/>
      <c r="AC3" s="131"/>
      <c r="AD3" s="118" t="s">
        <v>73</v>
      </c>
      <c r="AE3" s="119"/>
      <c r="AF3" s="119"/>
      <c r="AG3" s="119"/>
      <c r="AH3" s="119"/>
      <c r="AI3" s="119"/>
      <c r="AJ3" s="119"/>
      <c r="AK3" s="118" t="s">
        <v>58</v>
      </c>
      <c r="AL3" s="119"/>
      <c r="AM3" s="142" t="s">
        <v>11</v>
      </c>
      <c r="AN3" s="157"/>
      <c r="AO3" s="157"/>
    </row>
    <row r="4" spans="1:43" ht="35.5" customHeight="1" x14ac:dyDescent="0.2">
      <c r="A4" s="154"/>
      <c r="B4" s="157"/>
      <c r="C4" s="157"/>
      <c r="D4" s="151"/>
      <c r="E4" s="169"/>
      <c r="F4" s="16"/>
      <c r="G4" s="122"/>
      <c r="H4" s="123"/>
      <c r="I4" s="123"/>
      <c r="J4" s="123"/>
      <c r="K4" s="122"/>
      <c r="L4" s="123"/>
      <c r="M4" s="123"/>
      <c r="N4" s="123"/>
      <c r="O4" s="122"/>
      <c r="P4" s="123"/>
      <c r="Q4" s="123"/>
      <c r="R4" s="123"/>
      <c r="S4" s="122"/>
      <c r="T4" s="123"/>
      <c r="U4" s="123"/>
      <c r="V4" s="123"/>
      <c r="W4" s="125"/>
      <c r="X4" s="125"/>
      <c r="Y4" s="40" t="s">
        <v>214</v>
      </c>
      <c r="Z4" s="127"/>
      <c r="AA4" s="132"/>
      <c r="AB4" s="133"/>
      <c r="AC4" s="134"/>
      <c r="AD4" s="138" t="s">
        <v>15</v>
      </c>
      <c r="AE4" s="139"/>
      <c r="AF4" s="138" t="s">
        <v>17</v>
      </c>
      <c r="AG4" s="139"/>
      <c r="AH4" s="139"/>
      <c r="AI4" s="139"/>
      <c r="AJ4" s="139"/>
      <c r="AK4" s="142" t="s">
        <v>75</v>
      </c>
      <c r="AL4" s="142" t="s">
        <v>86</v>
      </c>
      <c r="AM4" s="143"/>
      <c r="AN4" s="157"/>
      <c r="AO4" s="157"/>
    </row>
    <row r="5" spans="1:43" ht="11.5" customHeight="1" x14ac:dyDescent="0.2">
      <c r="A5" s="154"/>
      <c r="B5" s="157"/>
      <c r="C5" s="157"/>
      <c r="D5" s="151"/>
      <c r="E5" s="169"/>
      <c r="F5" s="147" t="s">
        <v>42</v>
      </c>
      <c r="G5" s="144" t="s">
        <v>220</v>
      </c>
      <c r="H5" s="144" t="s">
        <v>197</v>
      </c>
      <c r="I5" s="150" t="s">
        <v>211</v>
      </c>
      <c r="J5" s="144" t="s">
        <v>13</v>
      </c>
      <c r="K5" s="144" t="s">
        <v>220</v>
      </c>
      <c r="L5" s="144" t="s">
        <v>197</v>
      </c>
      <c r="M5" s="150" t="s">
        <v>211</v>
      </c>
      <c r="N5" s="144" t="s">
        <v>13</v>
      </c>
      <c r="O5" s="144" t="s">
        <v>220</v>
      </c>
      <c r="P5" s="144" t="s">
        <v>264</v>
      </c>
      <c r="Q5" s="150" t="s">
        <v>211</v>
      </c>
      <c r="R5" s="144" t="s">
        <v>13</v>
      </c>
      <c r="S5" s="120" t="s">
        <v>18</v>
      </c>
      <c r="T5" s="120" t="s">
        <v>0</v>
      </c>
      <c r="U5" s="120" t="s">
        <v>19</v>
      </c>
      <c r="V5" s="170" t="s">
        <v>57</v>
      </c>
      <c r="W5" s="30"/>
      <c r="X5" s="37"/>
      <c r="Y5" s="41"/>
      <c r="Z5" s="128"/>
      <c r="AA5" s="135"/>
      <c r="AB5" s="136"/>
      <c r="AC5" s="137"/>
      <c r="AD5" s="140"/>
      <c r="AE5" s="141"/>
      <c r="AF5" s="140"/>
      <c r="AG5" s="141"/>
      <c r="AH5" s="141"/>
      <c r="AI5" s="141"/>
      <c r="AJ5" s="141"/>
      <c r="AK5" s="143"/>
      <c r="AL5" s="143"/>
      <c r="AM5" s="143"/>
      <c r="AN5" s="157"/>
      <c r="AO5" s="157"/>
    </row>
    <row r="6" spans="1:43" ht="19.5" customHeight="1" x14ac:dyDescent="0.2">
      <c r="A6" s="154"/>
      <c r="B6" s="157"/>
      <c r="C6" s="157"/>
      <c r="D6" s="151"/>
      <c r="E6" s="169"/>
      <c r="F6" s="148"/>
      <c r="G6" s="145"/>
      <c r="H6" s="145"/>
      <c r="I6" s="151"/>
      <c r="J6" s="145"/>
      <c r="K6" s="145"/>
      <c r="L6" s="145"/>
      <c r="M6" s="151"/>
      <c r="N6" s="145"/>
      <c r="O6" s="145"/>
      <c r="P6" s="173"/>
      <c r="Q6" s="151"/>
      <c r="R6" s="145"/>
      <c r="S6" s="169"/>
      <c r="T6" s="169"/>
      <c r="U6" s="169"/>
      <c r="V6" s="171"/>
      <c r="W6" s="161" t="s">
        <v>318</v>
      </c>
      <c r="X6" s="161" t="s">
        <v>318</v>
      </c>
      <c r="Y6" s="42" t="s">
        <v>34</v>
      </c>
      <c r="Z6" s="163" t="s">
        <v>221</v>
      </c>
      <c r="AA6" s="166" t="s">
        <v>24</v>
      </c>
      <c r="AB6" s="150" t="s">
        <v>222</v>
      </c>
      <c r="AC6" s="158" t="s">
        <v>224</v>
      </c>
      <c r="AD6" s="142" t="s">
        <v>21</v>
      </c>
      <c r="AE6" s="142" t="s">
        <v>26</v>
      </c>
      <c r="AF6" s="142" t="s">
        <v>31</v>
      </c>
      <c r="AG6" s="142" t="s">
        <v>32</v>
      </c>
      <c r="AH6" s="142" t="s">
        <v>63</v>
      </c>
      <c r="AI6" s="142" t="s">
        <v>66</v>
      </c>
      <c r="AJ6" s="142" t="s">
        <v>29</v>
      </c>
      <c r="AK6" s="143"/>
      <c r="AL6" s="143"/>
      <c r="AM6" s="143"/>
      <c r="AN6" s="157"/>
      <c r="AO6" s="157"/>
    </row>
    <row r="7" spans="1:43" ht="13.5" customHeight="1" x14ac:dyDescent="0.2">
      <c r="A7" s="154"/>
      <c r="B7" s="157"/>
      <c r="C7" s="157"/>
      <c r="D7" s="151"/>
      <c r="E7" s="169"/>
      <c r="F7" s="148"/>
      <c r="G7" s="145"/>
      <c r="H7" s="145"/>
      <c r="I7" s="151"/>
      <c r="J7" s="145"/>
      <c r="K7" s="145"/>
      <c r="L7" s="145"/>
      <c r="M7" s="151"/>
      <c r="N7" s="145"/>
      <c r="O7" s="145"/>
      <c r="P7" s="173"/>
      <c r="Q7" s="151"/>
      <c r="R7" s="145"/>
      <c r="S7" s="169"/>
      <c r="T7" s="169"/>
      <c r="U7" s="169"/>
      <c r="V7" s="171"/>
      <c r="W7" s="161"/>
      <c r="X7" s="161"/>
      <c r="Y7" s="43" t="s">
        <v>231</v>
      </c>
      <c r="Z7" s="164"/>
      <c r="AA7" s="167"/>
      <c r="AB7" s="151"/>
      <c r="AC7" s="159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57"/>
      <c r="AO7" s="157"/>
    </row>
    <row r="8" spans="1:43" ht="18" customHeight="1" x14ac:dyDescent="0.2">
      <c r="A8" s="154"/>
      <c r="B8" s="157"/>
      <c r="C8" s="157"/>
      <c r="D8" s="151"/>
      <c r="E8" s="169"/>
      <c r="F8" s="148"/>
      <c r="G8" s="145"/>
      <c r="H8" s="145"/>
      <c r="I8" s="151"/>
      <c r="J8" s="145"/>
      <c r="K8" s="145"/>
      <c r="L8" s="145"/>
      <c r="M8" s="151"/>
      <c r="N8" s="145"/>
      <c r="O8" s="145"/>
      <c r="P8" s="145" t="s">
        <v>316</v>
      </c>
      <c r="Q8" s="151"/>
      <c r="R8" s="145"/>
      <c r="S8" s="169"/>
      <c r="T8" s="169"/>
      <c r="U8" s="169"/>
      <c r="V8" s="171"/>
      <c r="W8" s="161"/>
      <c r="X8" s="161"/>
      <c r="Y8" s="43" t="s">
        <v>232</v>
      </c>
      <c r="Z8" s="164"/>
      <c r="AA8" s="167"/>
      <c r="AB8" s="151"/>
      <c r="AC8" s="159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57"/>
      <c r="AO8" s="157"/>
    </row>
    <row r="9" spans="1:43" ht="15.65" customHeight="1" x14ac:dyDescent="0.2">
      <c r="A9" s="154"/>
      <c r="B9" s="157"/>
      <c r="C9" s="157"/>
      <c r="D9" s="152"/>
      <c r="E9" s="169"/>
      <c r="F9" s="149"/>
      <c r="G9" s="146"/>
      <c r="H9" s="146"/>
      <c r="I9" s="152"/>
      <c r="J9" s="146"/>
      <c r="K9" s="146"/>
      <c r="L9" s="146"/>
      <c r="M9" s="152"/>
      <c r="N9" s="146"/>
      <c r="O9" s="146"/>
      <c r="P9" s="146"/>
      <c r="Q9" s="152"/>
      <c r="R9" s="146"/>
      <c r="S9" s="169"/>
      <c r="T9" s="169"/>
      <c r="U9" s="169"/>
      <c r="V9" s="172"/>
      <c r="W9" s="162"/>
      <c r="X9" s="162"/>
      <c r="Y9" s="44"/>
      <c r="Z9" s="165"/>
      <c r="AA9" s="168"/>
      <c r="AB9" s="152"/>
      <c r="AC9" s="160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57"/>
      <c r="AO9" s="157"/>
    </row>
    <row r="10" spans="1:43" ht="63" customHeight="1" x14ac:dyDescent="0.2">
      <c r="A10" s="155"/>
      <c r="B10" s="7"/>
      <c r="C10" s="7"/>
      <c r="D10" s="12"/>
      <c r="E10" s="12"/>
      <c r="F10" s="7"/>
      <c r="G10" s="20" t="s">
        <v>196</v>
      </c>
      <c r="H10" s="23"/>
      <c r="I10" s="23"/>
      <c r="J10" s="25"/>
      <c r="K10" s="20" t="s">
        <v>196</v>
      </c>
      <c r="L10" s="23"/>
      <c r="M10" s="23"/>
      <c r="N10" s="25"/>
      <c r="O10" s="27" t="s">
        <v>196</v>
      </c>
      <c r="P10" s="28"/>
      <c r="Q10" s="28"/>
      <c r="R10" s="28"/>
      <c r="S10" s="27" t="s">
        <v>111</v>
      </c>
      <c r="T10" s="28"/>
      <c r="U10" s="28"/>
      <c r="V10" s="28"/>
      <c r="W10" s="34"/>
      <c r="X10" s="34"/>
      <c r="Y10" s="45"/>
      <c r="Z10" s="46"/>
      <c r="AA10" s="46"/>
      <c r="AB10" s="46"/>
      <c r="AC10" s="46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3" s="2" customFormat="1" ht="44.5" customHeight="1" x14ac:dyDescent="0.2">
      <c r="A11" s="5"/>
      <c r="B11" s="8" t="str">
        <f>IF(ｼｰﾄ0!C3="","",ｼｰﾄ0!C3)</f>
        <v>青森県</v>
      </c>
      <c r="C11" s="8" t="str">
        <f>IF(ｼｰﾄ0!C4="","",ｼｰﾄ0!C4)</f>
        <v>津軽平野</v>
      </c>
      <c r="D11" s="8" t="str">
        <f>IF(OR(ｼｰﾄ1!D23&lt;&gt;"",ｼｰﾄ1!E23&lt;&gt;"",ｼｰﾄ1!F23&lt;&gt;""),"○","")</f>
        <v/>
      </c>
      <c r="E11" s="13" t="e">
        <f>IF(#REF!&lt;&gt;"",#REF!,"")</f>
        <v>#REF!</v>
      </c>
      <c r="F11" s="13" t="e">
        <f>IF(#REF!&lt;&gt;"",#REF!,"")</f>
        <v>#REF!</v>
      </c>
      <c r="G11" s="21">
        <f>IF(ｼｰﾄ1!D11&lt;&gt;"",ｼｰﾄ1!D11,"")</f>
        <v>25</v>
      </c>
      <c r="H11" s="24" t="str">
        <f>IF(ｼｰﾄ1!D9&lt;&gt;"",ｼｰﾄ1!D9,"")</f>
        <v>S43～S61</v>
      </c>
      <c r="I11" s="24" t="str">
        <f>IF(ｼｰﾄ1!D5&lt;&gt;"",ｼｰﾄ1!D5,"")</f>
        <v>交6112</v>
      </c>
      <c r="J11" s="24" t="str">
        <f>IF(ｼｰﾄ1!D6&lt;&gt;"",ｼｰﾄ1!D6,"")</f>
        <v>五所川原市岩木町</v>
      </c>
      <c r="K11" s="21" t="str">
        <f>IF(ｼｰﾄ1!E12&lt;&gt;"",ｼｰﾄ1!E12,"")</f>
        <v/>
      </c>
      <c r="L11" s="24" t="str">
        <f>IF(ｼｰﾄ1!E9&lt;&gt;"",ｼｰﾄ1!E9,"")</f>
        <v/>
      </c>
      <c r="M11" s="24" t="str">
        <f>IF(ｼｰﾄ1!E5&lt;&gt;"",ｼｰﾄ1!E5,"")</f>
        <v/>
      </c>
      <c r="N11" s="24" t="str">
        <f>IF(ｼｰﾄ1!E6&lt;&gt;"",ｼｰﾄ1!E6,"")</f>
        <v/>
      </c>
      <c r="O11" s="21">
        <f>IF(ｼｰﾄ1!F13&lt;&gt;"",ｼｰﾄ1!F13,"")</f>
        <v>2</v>
      </c>
      <c r="P11" s="24" t="str">
        <f>IF(ｼｰﾄ1!F9&lt;&gt;"",ｼｰﾄ1!F9,"")</f>
        <v>S61</v>
      </c>
      <c r="Q11" s="24" t="str">
        <f>IF(ｼｰﾄ1!F5&lt;&gt;"",ｼｰﾄ1!F5,"")</f>
        <v>交6112</v>
      </c>
      <c r="R11" s="24" t="str">
        <f>IF(ｼｰﾄ1!F6&lt;&gt;"",ｼｰﾄ1!F6,"")</f>
        <v>五所川原市岩木町</v>
      </c>
      <c r="S11" s="24" t="e">
        <f>IF(#REF!&lt;&gt;"",#REF!,"")</f>
        <v>#REF!</v>
      </c>
      <c r="T11" s="24" t="e">
        <f>IF(#REF!&lt;&gt;"",#REF!,"")</f>
        <v>#REF!</v>
      </c>
      <c r="U11" s="24" t="e">
        <f>IF(#REF!&lt;&gt;"",#REF!,"")</f>
        <v>#REF!</v>
      </c>
      <c r="V11" s="24" t="e">
        <f>IF(#REF!&lt;&gt;"",#REF!,"")</f>
        <v>#REF!</v>
      </c>
      <c r="W11" s="35"/>
      <c r="X11" s="35"/>
      <c r="Y11" s="35" t="e">
        <f>IF(#REF!&lt;&gt;"",#REF!,"")</f>
        <v>#REF!</v>
      </c>
      <c r="Z11" s="47" t="e">
        <f>IF(#REF!&lt;&gt;"",#REF!,"")</f>
        <v>#REF!</v>
      </c>
      <c r="AA11" s="48" t="e">
        <f>IF(#REF!="","",#REF!)</f>
        <v>#REF!</v>
      </c>
      <c r="AB11" s="48" t="e">
        <f>IF(#REF!="","",#REF!)</f>
        <v>#REF!</v>
      </c>
      <c r="AC11" s="48" t="e">
        <f>IF(#REF!="","",#REF!)</f>
        <v>#REF!</v>
      </c>
      <c r="AD11" s="8" t="str">
        <f>IF(ｼｰﾄ4!C8="","",ｼｰﾄ4!C8)</f>
        <v/>
      </c>
      <c r="AE11" s="8" t="str">
        <f>IF(ｼｰﾄ4!D8="","",ｼｰﾄ4!D8)</f>
        <v/>
      </c>
      <c r="AF11" s="8" t="str">
        <f>IF(ｼｰﾄ4!E8="","",ｼｰﾄ4!E8)</f>
        <v/>
      </c>
      <c r="AG11" s="8" t="str">
        <f>IF(ｼｰﾄ4!F8="","",ｼｰﾄ4!F8)</f>
        <v/>
      </c>
      <c r="AH11" s="8" t="str">
        <f>IF(ｼｰﾄ4!G8="","",ｼｰﾄ4!G8)</f>
        <v/>
      </c>
      <c r="AI11" s="8" t="str">
        <f>IF(ｼｰﾄ4!H8="","",ｼｰﾄ4!H8)</f>
        <v/>
      </c>
      <c r="AJ11" s="8" t="str">
        <f>IF(ｼｰﾄ4!I8="","",ｼｰﾄ4!I8)</f>
        <v/>
      </c>
      <c r="AK11" s="8" t="str">
        <f>IF(ｼｰﾄ4!J8="","",ｼｰﾄ4!J8)</f>
        <v/>
      </c>
      <c r="AL11" s="8" t="str">
        <f>IF(ｼｰﾄ4!K8="","",ｼｰﾄ4!K8)</f>
        <v/>
      </c>
      <c r="AM11" s="8" t="str">
        <f>IF(ｼｰﾄ4!L8="","",ｼｰﾄ4!L8)</f>
        <v/>
      </c>
      <c r="AN11" s="8" t="str">
        <f>IF(ｼｰﾄ0!C4="","",ｼｰﾄ0!C4)</f>
        <v>津軽平野</v>
      </c>
      <c r="AO11" s="8" t="str">
        <f>IF(ｼｰﾄ0!C3="","",ｼｰﾄ0!C3)</f>
        <v>青森県</v>
      </c>
      <c r="AP11" s="50"/>
      <c r="AQ11" s="50"/>
    </row>
    <row r="12" spans="1:43" x14ac:dyDescent="0.2"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29"/>
      <c r="T12" s="29"/>
      <c r="U12" s="29"/>
      <c r="V12" s="29"/>
      <c r="W12" s="29"/>
      <c r="X12" s="29"/>
      <c r="Y12" s="29"/>
    </row>
    <row r="13" spans="1:43" ht="19" x14ac:dyDescent="0.2">
      <c r="B13" s="9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7"/>
      <c r="T13" s="17"/>
      <c r="U13" s="17"/>
      <c r="V13" s="31"/>
      <c r="W13" s="31"/>
      <c r="X13" s="31"/>
      <c r="Y13" s="31"/>
    </row>
    <row r="14" spans="1:43" s="4" customFormat="1" ht="19" x14ac:dyDescent="0.2">
      <c r="D14" s="2"/>
      <c r="K14" s="9"/>
      <c r="L14" s="9"/>
      <c r="M14" s="9"/>
      <c r="N14" s="9"/>
      <c r="O14" s="9"/>
      <c r="P14" s="9"/>
      <c r="Q14" s="9"/>
      <c r="R14" s="22"/>
      <c r="S14" s="22"/>
      <c r="V14" s="32"/>
      <c r="W14" s="32"/>
      <c r="X14" s="32"/>
      <c r="Y14" s="32"/>
      <c r="AE14" s="22"/>
      <c r="AF14" s="22"/>
    </row>
    <row r="15" spans="1:43" s="4" customFormat="1" ht="32" x14ac:dyDescent="0.2">
      <c r="D15" s="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V15" s="32"/>
      <c r="W15" s="32"/>
      <c r="X15" s="32"/>
      <c r="Y15" s="32"/>
      <c r="AE15" s="49" t="s">
        <v>35</v>
      </c>
      <c r="AF15" s="22"/>
    </row>
    <row r="16" spans="1:43" s="4" customFormat="1" x14ac:dyDescent="0.2">
      <c r="D16" s="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V16" s="32"/>
      <c r="W16" s="32"/>
      <c r="X16" s="32"/>
      <c r="Y16" s="32"/>
    </row>
    <row r="17" spans="4:25" s="4" customFormat="1" x14ac:dyDescent="0.2">
      <c r="D17" s="2"/>
      <c r="V17" s="32"/>
      <c r="W17" s="32"/>
      <c r="X17" s="32"/>
      <c r="Y17" s="32"/>
    </row>
    <row r="18" spans="4:25" s="4" customFormat="1" x14ac:dyDescent="0.2">
      <c r="D18" s="2"/>
      <c r="V18" s="32"/>
      <c r="W18" s="32"/>
      <c r="X18" s="32"/>
      <c r="Y18" s="32"/>
    </row>
    <row r="19" spans="4:25" s="4" customFormat="1" x14ac:dyDescent="0.2">
      <c r="D19" s="2"/>
      <c r="V19" s="32"/>
      <c r="W19" s="32"/>
      <c r="X19" s="32"/>
      <c r="Y19" s="32"/>
    </row>
    <row r="20" spans="4:25" s="4" customFormat="1" ht="32.5" customHeight="1" x14ac:dyDescent="0.2">
      <c r="D20" s="2"/>
      <c r="V20" s="32"/>
      <c r="W20" s="32"/>
      <c r="X20" s="32"/>
      <c r="Y20" s="32"/>
    </row>
    <row r="21" spans="4:25" s="4" customFormat="1" x14ac:dyDescent="0.2">
      <c r="D21" s="2"/>
      <c r="V21" s="32"/>
      <c r="W21" s="32"/>
      <c r="X21" s="32"/>
      <c r="Y21" s="32"/>
    </row>
    <row r="22" spans="4:25" s="4" customFormat="1" x14ac:dyDescent="0.2">
      <c r="D22" s="2"/>
      <c r="V22" s="32"/>
      <c r="W22" s="32"/>
      <c r="X22" s="32"/>
      <c r="Y22" s="32"/>
    </row>
    <row r="23" spans="4:25" s="4" customFormat="1" x14ac:dyDescent="0.2">
      <c r="D23" s="2"/>
      <c r="V23" s="32"/>
      <c r="W23" s="32"/>
      <c r="X23" s="32"/>
      <c r="Y23" s="32"/>
    </row>
    <row r="24" spans="4:25" s="4" customFormat="1" x14ac:dyDescent="0.2">
      <c r="D24" s="2"/>
      <c r="V24" s="32"/>
      <c r="W24" s="32"/>
      <c r="X24" s="32"/>
      <c r="Y24" s="32"/>
    </row>
    <row r="25" spans="4:25" s="4" customFormat="1" x14ac:dyDescent="0.2">
      <c r="D25" s="2"/>
      <c r="V25" s="32"/>
      <c r="W25" s="32"/>
      <c r="X25" s="32"/>
      <c r="Y25" s="32"/>
    </row>
    <row r="26" spans="4:25" s="4" customFormat="1" x14ac:dyDescent="0.2">
      <c r="D26" s="2"/>
      <c r="V26" s="32"/>
      <c r="W26" s="32"/>
      <c r="X26" s="32"/>
      <c r="Y26" s="32"/>
    </row>
    <row r="27" spans="4:25" s="4" customFormat="1" x14ac:dyDescent="0.2">
      <c r="D27" s="2"/>
      <c r="V27" s="32"/>
      <c r="W27" s="32"/>
      <c r="X27" s="32"/>
      <c r="Y27" s="32"/>
    </row>
    <row r="32" spans="4:25" ht="19" x14ac:dyDescent="0.2">
      <c r="F32" s="14"/>
      <c r="G32" s="14"/>
      <c r="H32" s="14"/>
      <c r="I32" s="14"/>
      <c r="J32" s="14"/>
      <c r="K32" s="17"/>
      <c r="L32" s="17"/>
      <c r="M32" s="17"/>
      <c r="N32" s="17"/>
      <c r="O32" s="17"/>
      <c r="P32" s="17"/>
      <c r="Q32" s="17"/>
      <c r="R32" s="17"/>
      <c r="S32" s="17"/>
    </row>
    <row r="33" spans="6:19" ht="19" x14ac:dyDescent="0.2"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7"/>
    </row>
    <row r="34" spans="6:19" ht="19" x14ac:dyDescent="0.2"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7"/>
    </row>
    <row r="35" spans="6:19" ht="19" x14ac:dyDescent="0.2"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7"/>
    </row>
    <row r="36" spans="6:19" ht="19" x14ac:dyDescent="0.2"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7"/>
    </row>
    <row r="37" spans="6:19" ht="19" x14ac:dyDescent="0.2"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52" spans="29:29" x14ac:dyDescent="0.2">
      <c r="AC52" s="1" t="s">
        <v>4</v>
      </c>
    </row>
  </sheetData>
  <mergeCells count="58">
    <mergeCell ref="AN2:AN9"/>
    <mergeCell ref="AO2:AO9"/>
    <mergeCell ref="E3:E9"/>
    <mergeCell ref="AM3:AM9"/>
    <mergeCell ref="AH6:AH9"/>
    <mergeCell ref="AI6:AI9"/>
    <mergeCell ref="AJ6:AJ9"/>
    <mergeCell ref="P8:P9"/>
    <mergeCell ref="AD6:AD9"/>
    <mergeCell ref="AE6:AE9"/>
    <mergeCell ref="AF6:AF9"/>
    <mergeCell ref="AG6:AG9"/>
    <mergeCell ref="N5:N9"/>
    <mergeCell ref="O5:O9"/>
    <mergeCell ref="P5:P7"/>
    <mergeCell ref="Q5:Q9"/>
    <mergeCell ref="A2:A10"/>
    <mergeCell ref="B2:B9"/>
    <mergeCell ref="C2:C9"/>
    <mergeCell ref="D2:D9"/>
    <mergeCell ref="AC6:AC9"/>
    <mergeCell ref="W6:W9"/>
    <mergeCell ref="X6:X9"/>
    <mergeCell ref="Z6:Z9"/>
    <mergeCell ref="AA6:AA9"/>
    <mergeCell ref="AB6:AB9"/>
    <mergeCell ref="R5:R9"/>
    <mergeCell ref="S5:S9"/>
    <mergeCell ref="T5:T9"/>
    <mergeCell ref="U5:U9"/>
    <mergeCell ref="V5:V9"/>
    <mergeCell ref="M5:M9"/>
    <mergeCell ref="F5:F9"/>
    <mergeCell ref="G5:G9"/>
    <mergeCell ref="H5:H9"/>
    <mergeCell ref="I5:I9"/>
    <mergeCell ref="J5:J9"/>
    <mergeCell ref="AD3:AJ3"/>
    <mergeCell ref="AK3:AL3"/>
    <mergeCell ref="G3:J4"/>
    <mergeCell ref="K3:N4"/>
    <mergeCell ref="O3:R4"/>
    <mergeCell ref="S3:V4"/>
    <mergeCell ref="W3:W4"/>
    <mergeCell ref="X3:X4"/>
    <mergeCell ref="Z3:Z5"/>
    <mergeCell ref="AA3:AC5"/>
    <mergeCell ref="AD4:AE5"/>
    <mergeCell ref="AF4:AJ5"/>
    <mergeCell ref="AK4:AK9"/>
    <mergeCell ref="AL4:AL9"/>
    <mergeCell ref="K5:K9"/>
    <mergeCell ref="L5:L9"/>
    <mergeCell ref="O1:P1"/>
    <mergeCell ref="Q1:U1"/>
    <mergeCell ref="E2:V2"/>
    <mergeCell ref="Z2:AC2"/>
    <mergeCell ref="AD2:AM2"/>
  </mergeCells>
  <phoneticPr fontId="25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79" workbookViewId="0">
      <selection activeCell="B29" sqref="B29"/>
    </sheetView>
  </sheetViews>
  <sheetFormatPr defaultColWidth="8.7265625" defaultRowHeight="16" outlineLevelRow="1" outlineLevelCol="1" x14ac:dyDescent="0.2"/>
  <cols>
    <col min="1" max="1" width="8.6328125" style="51" customWidth="1"/>
    <col min="2" max="2" width="66.26953125" style="51" customWidth="1"/>
    <col min="3" max="3" width="5.90625" style="51" customWidth="1"/>
    <col min="4" max="4" width="7" style="52" hidden="1" customWidth="1" outlineLevel="1"/>
    <col min="5" max="5" width="7.90625" style="53" hidden="1" customWidth="1" outlineLevel="1"/>
    <col min="6" max="6" width="53.90625" style="52" hidden="1" customWidth="1" outlineLevel="1"/>
    <col min="7" max="7" width="8.90625" style="51" customWidth="1" collapsed="1"/>
    <col min="8" max="16384" width="8.7265625" style="51"/>
  </cols>
  <sheetData>
    <row r="1" spans="1:6" ht="24.75" customHeight="1" x14ac:dyDescent="0.2">
      <c r="A1" s="174" t="s">
        <v>374</v>
      </c>
      <c r="B1" s="174"/>
      <c r="C1" s="61"/>
      <c r="D1" s="175" t="s">
        <v>274</v>
      </c>
      <c r="E1" s="176"/>
      <c r="F1" s="177"/>
    </row>
    <row r="2" spans="1:6" ht="15" customHeight="1" x14ac:dyDescent="0.2">
      <c r="A2" s="178" t="s">
        <v>185</v>
      </c>
      <c r="B2" s="179"/>
      <c r="D2" s="62" t="s">
        <v>205</v>
      </c>
      <c r="E2" s="59"/>
      <c r="F2" s="59"/>
    </row>
    <row r="3" spans="1:6" ht="15" customHeight="1" x14ac:dyDescent="0.2">
      <c r="A3" s="54" t="s">
        <v>304</v>
      </c>
      <c r="B3" s="57" t="s">
        <v>305</v>
      </c>
      <c r="D3" s="55"/>
      <c r="E3" s="64"/>
      <c r="F3" s="59"/>
    </row>
    <row r="4" spans="1:6" x14ac:dyDescent="0.2">
      <c r="A4" s="54" t="s">
        <v>278</v>
      </c>
      <c r="B4" s="58" t="s">
        <v>248</v>
      </c>
      <c r="D4" s="63"/>
      <c r="E4" s="65" t="s">
        <v>102</v>
      </c>
      <c r="F4" s="70" t="s">
        <v>249</v>
      </c>
    </row>
    <row r="5" spans="1:6" x14ac:dyDescent="0.2">
      <c r="A5" s="54" t="s">
        <v>279</v>
      </c>
      <c r="B5" s="58" t="s">
        <v>249</v>
      </c>
      <c r="D5" s="63"/>
      <c r="E5" s="65" t="s">
        <v>104</v>
      </c>
      <c r="F5" s="70" t="s">
        <v>107</v>
      </c>
    </row>
    <row r="6" spans="1:6" x14ac:dyDescent="0.2">
      <c r="A6" s="54" t="s">
        <v>280</v>
      </c>
      <c r="B6" s="58" t="s">
        <v>292</v>
      </c>
      <c r="D6" s="63"/>
      <c r="E6" s="65" t="s">
        <v>109</v>
      </c>
      <c r="F6" s="70" t="s">
        <v>110</v>
      </c>
    </row>
    <row r="7" spans="1:6" x14ac:dyDescent="0.2">
      <c r="A7" s="54" t="s">
        <v>166</v>
      </c>
      <c r="B7" s="58" t="s">
        <v>110</v>
      </c>
      <c r="D7" s="63"/>
      <c r="E7" s="65" t="s">
        <v>112</v>
      </c>
      <c r="F7" s="70" t="s">
        <v>87</v>
      </c>
    </row>
    <row r="8" spans="1:6" x14ac:dyDescent="0.2">
      <c r="A8" s="54" t="s">
        <v>281</v>
      </c>
      <c r="B8" s="58" t="s">
        <v>387</v>
      </c>
      <c r="D8" s="63"/>
      <c r="E8" s="65" t="s">
        <v>165</v>
      </c>
      <c r="F8" s="70" t="s">
        <v>7</v>
      </c>
    </row>
    <row r="9" spans="1:6" x14ac:dyDescent="0.2">
      <c r="A9" s="54" t="s">
        <v>114</v>
      </c>
      <c r="B9" s="58" t="s">
        <v>180</v>
      </c>
      <c r="D9" s="63"/>
      <c r="E9" s="65"/>
      <c r="F9" s="70"/>
    </row>
    <row r="10" spans="1:6" x14ac:dyDescent="0.2">
      <c r="D10" s="63"/>
      <c r="E10" s="65" t="s">
        <v>168</v>
      </c>
      <c r="F10" s="70" t="s">
        <v>242</v>
      </c>
    </row>
    <row r="11" spans="1:6" hidden="1" outlineLevel="1" x14ac:dyDescent="0.2">
      <c r="A11" s="55" t="s">
        <v>277</v>
      </c>
      <c r="B11" s="59"/>
      <c r="D11" s="55" t="s">
        <v>153</v>
      </c>
      <c r="E11" s="66"/>
      <c r="F11" s="59"/>
    </row>
    <row r="12" spans="1:6" hidden="1" outlineLevel="1" x14ac:dyDescent="0.2">
      <c r="A12" s="54" t="s">
        <v>278</v>
      </c>
      <c r="B12" s="58" t="s">
        <v>161</v>
      </c>
      <c r="D12" s="63"/>
      <c r="E12" s="67" t="s">
        <v>88</v>
      </c>
      <c r="F12" s="71" t="s">
        <v>115</v>
      </c>
    </row>
    <row r="13" spans="1:6" hidden="1" outlineLevel="1" x14ac:dyDescent="0.2">
      <c r="A13" s="54" t="s">
        <v>279</v>
      </c>
      <c r="B13" s="58" t="s">
        <v>7</v>
      </c>
      <c r="D13" s="63"/>
      <c r="E13" s="67" t="s">
        <v>117</v>
      </c>
      <c r="F13" s="71" t="s">
        <v>118</v>
      </c>
    </row>
    <row r="14" spans="1:6" hidden="1" outlineLevel="1" x14ac:dyDescent="0.2">
      <c r="A14" s="54" t="s">
        <v>280</v>
      </c>
      <c r="B14" s="58" t="s">
        <v>167</v>
      </c>
      <c r="D14" s="63"/>
      <c r="E14" s="67" t="s">
        <v>120</v>
      </c>
      <c r="F14" s="71" t="s">
        <v>121</v>
      </c>
    </row>
    <row r="15" spans="1:6" hidden="1" outlineLevel="1" x14ac:dyDescent="0.2">
      <c r="A15" s="54" t="s">
        <v>166</v>
      </c>
      <c r="B15" s="58" t="s">
        <v>6</v>
      </c>
      <c r="D15" s="63"/>
      <c r="E15" s="67" t="s">
        <v>122</v>
      </c>
      <c r="F15" s="71" t="s">
        <v>123</v>
      </c>
    </row>
    <row r="16" spans="1:6" hidden="1" outlineLevel="1" x14ac:dyDescent="0.2">
      <c r="A16" s="54" t="s">
        <v>281</v>
      </c>
      <c r="B16" s="58" t="s">
        <v>242</v>
      </c>
      <c r="D16" s="63"/>
      <c r="E16" s="67" t="s">
        <v>124</v>
      </c>
      <c r="F16" s="71" t="s">
        <v>125</v>
      </c>
    </row>
    <row r="17" spans="1:6" hidden="1" outlineLevel="1" x14ac:dyDescent="0.2">
      <c r="A17" s="54" t="s">
        <v>114</v>
      </c>
      <c r="B17" s="58" t="s">
        <v>245</v>
      </c>
      <c r="D17" s="63"/>
      <c r="E17" s="67" t="s">
        <v>126</v>
      </c>
      <c r="F17" s="71" t="s">
        <v>127</v>
      </c>
    </row>
    <row r="18" spans="1:6" hidden="1" outlineLevel="1" x14ac:dyDescent="0.2">
      <c r="A18" s="54" t="s">
        <v>282</v>
      </c>
      <c r="B18" s="58" t="s">
        <v>246</v>
      </c>
      <c r="D18" s="55" t="s">
        <v>172</v>
      </c>
      <c r="E18" s="66"/>
      <c r="F18" s="59"/>
    </row>
    <row r="19" spans="1:6" hidden="1" outlineLevel="1" x14ac:dyDescent="0.2">
      <c r="A19" s="54" t="s">
        <v>283</v>
      </c>
      <c r="B19" s="58" t="s">
        <v>247</v>
      </c>
      <c r="D19" s="63"/>
      <c r="E19" s="67" t="s">
        <v>128</v>
      </c>
      <c r="F19" s="71" t="s">
        <v>129</v>
      </c>
    </row>
    <row r="20" spans="1:6" hidden="1" outlineLevel="1" x14ac:dyDescent="0.2">
      <c r="A20" s="54" t="s">
        <v>67</v>
      </c>
      <c r="B20" s="58" t="s">
        <v>74</v>
      </c>
      <c r="D20" s="63"/>
      <c r="E20" s="67" t="s">
        <v>130</v>
      </c>
      <c r="F20" s="71" t="s">
        <v>131</v>
      </c>
    </row>
    <row r="21" spans="1:6" hidden="1" outlineLevel="1" x14ac:dyDescent="0.2">
      <c r="A21" s="54" t="s">
        <v>284</v>
      </c>
      <c r="B21" s="58" t="s">
        <v>162</v>
      </c>
      <c r="D21" s="63"/>
      <c r="E21" s="67" t="s">
        <v>137</v>
      </c>
      <c r="F21" s="71" t="s">
        <v>139</v>
      </c>
    </row>
    <row r="22" spans="1:6" hidden="1" outlineLevel="1" x14ac:dyDescent="0.2">
      <c r="A22" s="54" t="s">
        <v>285</v>
      </c>
      <c r="B22" s="58" t="s">
        <v>48</v>
      </c>
      <c r="D22" s="63"/>
      <c r="E22" s="67" t="s">
        <v>141</v>
      </c>
      <c r="F22" s="71" t="s">
        <v>142</v>
      </c>
    </row>
    <row r="23" spans="1:6" hidden="1" outlineLevel="1" x14ac:dyDescent="0.2">
      <c r="A23" s="54" t="s">
        <v>287</v>
      </c>
      <c r="B23" s="58" t="s">
        <v>228</v>
      </c>
      <c r="D23" s="63"/>
      <c r="E23" s="67" t="s">
        <v>143</v>
      </c>
      <c r="F23" s="71" t="s">
        <v>145</v>
      </c>
    </row>
    <row r="24" spans="1:6" hidden="1" outlineLevel="1" x14ac:dyDescent="0.2">
      <c r="A24" s="54" t="s">
        <v>288</v>
      </c>
      <c r="B24" s="58" t="s">
        <v>251</v>
      </c>
      <c r="D24" s="63"/>
      <c r="E24" s="67" t="s">
        <v>147</v>
      </c>
      <c r="F24" s="71" t="s">
        <v>149</v>
      </c>
    </row>
    <row r="25" spans="1:6" hidden="1" outlineLevel="1" x14ac:dyDescent="0.2">
      <c r="A25" s="54" t="s">
        <v>290</v>
      </c>
      <c r="B25" s="58" t="s">
        <v>252</v>
      </c>
      <c r="D25" s="63"/>
      <c r="E25" s="67" t="s">
        <v>152</v>
      </c>
      <c r="F25" s="71" t="s">
        <v>154</v>
      </c>
    </row>
    <row r="26" spans="1:6" hidden="1" outlineLevel="1" x14ac:dyDescent="0.2">
      <c r="A26" s="54" t="s">
        <v>135</v>
      </c>
      <c r="B26" s="58" t="s">
        <v>253</v>
      </c>
      <c r="D26" s="63"/>
      <c r="E26" s="67" t="s">
        <v>155</v>
      </c>
      <c r="F26" s="71" t="s">
        <v>157</v>
      </c>
    </row>
    <row r="27" spans="1:6" hidden="1" outlineLevel="1" x14ac:dyDescent="0.2">
      <c r="A27" s="54" t="s">
        <v>291</v>
      </c>
      <c r="B27" s="58" t="s">
        <v>254</v>
      </c>
      <c r="D27" s="55" t="s">
        <v>159</v>
      </c>
      <c r="E27" s="66"/>
      <c r="F27" s="59"/>
    </row>
    <row r="28" spans="1:6" collapsed="1" x14ac:dyDescent="0.2">
      <c r="B28" s="60"/>
      <c r="D28" s="63"/>
      <c r="E28" s="65" t="s">
        <v>150</v>
      </c>
      <c r="F28" s="70" t="s">
        <v>245</v>
      </c>
    </row>
    <row r="29" spans="1:6" collapsed="1" x14ac:dyDescent="0.2">
      <c r="A29" s="56"/>
      <c r="D29" s="63"/>
      <c r="E29" s="65" t="s">
        <v>20</v>
      </c>
      <c r="F29" s="70" t="s">
        <v>246</v>
      </c>
    </row>
    <row r="30" spans="1:6" x14ac:dyDescent="0.2">
      <c r="D30" s="63"/>
      <c r="E30" s="65" t="s">
        <v>169</v>
      </c>
      <c r="F30" s="70" t="s">
        <v>247</v>
      </c>
    </row>
    <row r="31" spans="1:6" x14ac:dyDescent="0.2">
      <c r="D31" s="63"/>
      <c r="E31" s="65" t="s">
        <v>171</v>
      </c>
      <c r="F31" s="70" t="s">
        <v>74</v>
      </c>
    </row>
    <row r="32" spans="1:6" x14ac:dyDescent="0.2">
      <c r="D32" s="63"/>
      <c r="E32" s="65" t="s">
        <v>173</v>
      </c>
      <c r="F32" s="70" t="s">
        <v>162</v>
      </c>
    </row>
    <row r="33" spans="4:6" x14ac:dyDescent="0.2">
      <c r="D33" s="63"/>
      <c r="E33" s="65" t="s">
        <v>158</v>
      </c>
      <c r="F33" s="70" t="s">
        <v>48</v>
      </c>
    </row>
    <row r="34" spans="4:6" x14ac:dyDescent="0.2">
      <c r="D34" s="63"/>
      <c r="E34" s="65" t="s">
        <v>174</v>
      </c>
      <c r="F34" s="70" t="s">
        <v>228</v>
      </c>
    </row>
    <row r="35" spans="4:6" x14ac:dyDescent="0.2">
      <c r="D35" s="63"/>
      <c r="E35" s="65" t="s">
        <v>83</v>
      </c>
      <c r="F35" s="70" t="s">
        <v>251</v>
      </c>
    </row>
    <row r="36" spans="4:6" x14ac:dyDescent="0.2">
      <c r="D36" s="63"/>
      <c r="E36" s="65" t="s">
        <v>177</v>
      </c>
      <c r="F36" s="70" t="s">
        <v>252</v>
      </c>
    </row>
    <row r="37" spans="4:6" x14ac:dyDescent="0.2">
      <c r="D37" s="63"/>
      <c r="E37" s="65" t="s">
        <v>103</v>
      </c>
      <c r="F37" s="70" t="s">
        <v>253</v>
      </c>
    </row>
    <row r="38" spans="4:6" x14ac:dyDescent="0.2">
      <c r="D38" s="63"/>
      <c r="E38" s="65" t="s">
        <v>12</v>
      </c>
      <c r="F38" s="70" t="s">
        <v>254</v>
      </c>
    </row>
    <row r="39" spans="4:6" x14ac:dyDescent="0.2">
      <c r="D39" s="55" t="s">
        <v>164</v>
      </c>
      <c r="E39" s="66"/>
      <c r="F39" s="59"/>
    </row>
    <row r="40" spans="4:6" x14ac:dyDescent="0.2">
      <c r="D40" s="63"/>
      <c r="E40" s="65" t="s">
        <v>179</v>
      </c>
      <c r="F40" s="70" t="s">
        <v>180</v>
      </c>
    </row>
    <row r="41" spans="4:6" x14ac:dyDescent="0.2">
      <c r="D41" s="63"/>
      <c r="E41" s="67" t="s">
        <v>181</v>
      </c>
      <c r="F41" s="71" t="s">
        <v>183</v>
      </c>
    </row>
    <row r="42" spans="4:6" x14ac:dyDescent="0.2">
      <c r="D42" s="63"/>
      <c r="E42" s="67" t="s">
        <v>184</v>
      </c>
      <c r="F42" s="71" t="s">
        <v>187</v>
      </c>
    </row>
    <row r="43" spans="4:6" x14ac:dyDescent="0.2">
      <c r="D43" s="63"/>
      <c r="E43" s="67" t="s">
        <v>61</v>
      </c>
      <c r="F43" s="71" t="s">
        <v>188</v>
      </c>
    </row>
    <row r="44" spans="4:6" x14ac:dyDescent="0.2">
      <c r="D44" s="63"/>
      <c r="E44" s="67" t="s">
        <v>189</v>
      </c>
      <c r="F44" s="71" t="s">
        <v>190</v>
      </c>
    </row>
    <row r="45" spans="4:6" x14ac:dyDescent="0.2">
      <c r="D45" s="63"/>
      <c r="E45" s="67" t="s">
        <v>191</v>
      </c>
      <c r="F45" s="71" t="s">
        <v>193</v>
      </c>
    </row>
    <row r="46" spans="4:6" x14ac:dyDescent="0.2">
      <c r="D46" s="63"/>
      <c r="E46" s="67" t="s">
        <v>194</v>
      </c>
      <c r="F46" s="71" t="s">
        <v>195</v>
      </c>
    </row>
    <row r="47" spans="4:6" x14ac:dyDescent="0.2">
      <c r="D47" s="55" t="s">
        <v>198</v>
      </c>
      <c r="E47" s="66"/>
      <c r="F47" s="59"/>
    </row>
    <row r="48" spans="4:6" ht="26.25" customHeight="1" x14ac:dyDescent="0.2">
      <c r="D48" s="63"/>
      <c r="E48" s="67" t="s">
        <v>199</v>
      </c>
      <c r="F48" s="71" t="s">
        <v>200</v>
      </c>
    </row>
    <row r="49" spans="4:6" x14ac:dyDescent="0.2">
      <c r="D49" s="63"/>
      <c r="E49" s="67" t="s">
        <v>201</v>
      </c>
      <c r="F49" s="71" t="s">
        <v>76</v>
      </c>
    </row>
    <row r="50" spans="4:6" x14ac:dyDescent="0.2">
      <c r="D50" s="63"/>
      <c r="E50" s="67" t="s">
        <v>202</v>
      </c>
      <c r="F50" s="71" t="s">
        <v>203</v>
      </c>
    </row>
    <row r="51" spans="4:6" x14ac:dyDescent="0.2">
      <c r="D51" s="63"/>
      <c r="E51" s="65" t="s">
        <v>208</v>
      </c>
      <c r="F51" s="70" t="s">
        <v>133</v>
      </c>
    </row>
    <row r="52" spans="4:6" x14ac:dyDescent="0.2">
      <c r="E52" s="68"/>
      <c r="F52" s="72"/>
    </row>
    <row r="53" spans="4:6" x14ac:dyDescent="0.2">
      <c r="E53" s="69"/>
      <c r="F53" s="52" t="s">
        <v>37</v>
      </c>
    </row>
    <row r="55" spans="4:6" x14ac:dyDescent="0.2">
      <c r="D55" s="52" t="s">
        <v>204</v>
      </c>
    </row>
  </sheetData>
  <mergeCells count="3">
    <mergeCell ref="A1:B1"/>
    <mergeCell ref="D1:F1"/>
    <mergeCell ref="A2:B2"/>
  </mergeCells>
  <phoneticPr fontId="25"/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H28" sqref="H28"/>
    </sheetView>
  </sheetViews>
  <sheetFormatPr defaultColWidth="9" defaultRowHeight="17.5" x14ac:dyDescent="0.2"/>
  <cols>
    <col min="1" max="1" width="2.90625" style="73" customWidth="1"/>
    <col min="2" max="2" width="11.90625" style="73" bestFit="1" customWidth="1"/>
    <col min="3" max="3" width="39.08984375" style="73" customWidth="1"/>
    <col min="4" max="4" width="9" style="73"/>
    <col min="5" max="6" width="12.7265625" style="73" customWidth="1"/>
    <col min="7" max="9" width="9" style="73"/>
    <col min="10" max="10" width="9.7265625" style="73" bestFit="1" customWidth="1"/>
    <col min="11" max="14" width="9" style="73"/>
    <col min="15" max="15" width="11" style="73" customWidth="1"/>
    <col min="16" max="17" width="14.08984375" style="73" bestFit="1" customWidth="1"/>
    <col min="18" max="30" width="9" style="73"/>
    <col min="31" max="31" width="11" style="73" customWidth="1"/>
    <col min="32" max="44" width="9" style="73"/>
    <col min="45" max="45" width="10.08984375" style="73" customWidth="1"/>
    <col min="46" max="46" width="9" style="73"/>
    <col min="47" max="47" width="11" style="73" customWidth="1"/>
    <col min="48" max="16384" width="9" style="73"/>
  </cols>
  <sheetData>
    <row r="1" spans="2:48" s="74" customFormat="1" ht="19.5" customHeight="1" x14ac:dyDescent="0.2">
      <c r="B1" s="75"/>
      <c r="C1" s="6" t="s">
        <v>379</v>
      </c>
    </row>
    <row r="2" spans="2:48" s="74" customFormat="1" ht="16.5" customHeight="1" x14ac:dyDescent="0.2">
      <c r="B2" s="76"/>
      <c r="C2" s="1"/>
    </row>
    <row r="3" spans="2:48" s="74" customFormat="1" ht="33" customHeight="1" x14ac:dyDescent="0.2">
      <c r="B3" s="77" t="s">
        <v>113</v>
      </c>
      <c r="C3" s="197" t="s">
        <v>226</v>
      </c>
    </row>
    <row r="4" spans="2:48" s="74" customFormat="1" ht="35.15" customHeight="1" x14ac:dyDescent="0.2">
      <c r="B4" s="77" t="s">
        <v>77</v>
      </c>
      <c r="C4" s="198" t="s">
        <v>95</v>
      </c>
    </row>
    <row r="8" spans="2:48" ht="19.5" customHeight="1" x14ac:dyDescent="0.2"/>
    <row r="9" spans="2:48" hidden="1" x14ac:dyDescent="0.2"/>
    <row r="10" spans="2:48" hidden="1" x14ac:dyDescent="0.2">
      <c r="B10" s="73" t="s">
        <v>367</v>
      </c>
      <c r="C10" s="73" t="s">
        <v>226</v>
      </c>
      <c r="D10" s="73" t="s">
        <v>362</v>
      </c>
      <c r="E10" s="73" t="s">
        <v>325</v>
      </c>
      <c r="F10" s="73" t="s">
        <v>27</v>
      </c>
      <c r="G10" s="73" t="s">
        <v>293</v>
      </c>
      <c r="H10" s="73" t="s">
        <v>156</v>
      </c>
      <c r="I10" s="73" t="s">
        <v>329</v>
      </c>
      <c r="J10" s="73" t="s">
        <v>236</v>
      </c>
      <c r="K10" s="73" t="s">
        <v>315</v>
      </c>
      <c r="L10" s="73" t="s">
        <v>331</v>
      </c>
      <c r="M10" s="73" t="s">
        <v>332</v>
      </c>
      <c r="N10" s="73" t="s">
        <v>335</v>
      </c>
      <c r="O10" s="73" t="s">
        <v>294</v>
      </c>
      <c r="P10" s="73" t="s">
        <v>336</v>
      </c>
      <c r="Q10" s="73" t="s">
        <v>250</v>
      </c>
      <c r="R10" s="73" t="s">
        <v>344</v>
      </c>
      <c r="S10" s="73" t="s">
        <v>296</v>
      </c>
      <c r="T10" s="73" t="s">
        <v>56</v>
      </c>
      <c r="U10" s="73" t="s">
        <v>44</v>
      </c>
      <c r="V10" s="73" t="s">
        <v>2</v>
      </c>
      <c r="W10" s="73" t="s">
        <v>297</v>
      </c>
      <c r="X10" s="73" t="s">
        <v>298</v>
      </c>
      <c r="Y10" s="73" t="s">
        <v>299</v>
      </c>
      <c r="Z10" s="73" t="s">
        <v>363</v>
      </c>
      <c r="AA10" s="73" t="s">
        <v>33</v>
      </c>
      <c r="AB10" s="73" t="s">
        <v>146</v>
      </c>
      <c r="AC10" s="73" t="s">
        <v>225</v>
      </c>
      <c r="AD10" s="73" t="s">
        <v>170</v>
      </c>
      <c r="AE10" s="73" t="s">
        <v>353</v>
      </c>
      <c r="AF10" s="73" t="s">
        <v>300</v>
      </c>
      <c r="AG10" s="73" t="s">
        <v>337</v>
      </c>
      <c r="AH10" s="73" t="s">
        <v>303</v>
      </c>
      <c r="AI10" s="73" t="s">
        <v>351</v>
      </c>
      <c r="AJ10" s="73" t="s">
        <v>364</v>
      </c>
      <c r="AK10" s="73" t="s">
        <v>258</v>
      </c>
      <c r="AL10" s="73" t="s">
        <v>302</v>
      </c>
      <c r="AM10" s="73" t="s">
        <v>365</v>
      </c>
      <c r="AN10" s="73" t="s">
        <v>354</v>
      </c>
      <c r="AO10" s="73" t="s">
        <v>355</v>
      </c>
      <c r="AP10" s="73" t="s">
        <v>235</v>
      </c>
      <c r="AQ10" s="73" t="s">
        <v>356</v>
      </c>
      <c r="AR10" s="73" t="s">
        <v>84</v>
      </c>
      <c r="AS10" s="73" t="s">
        <v>138</v>
      </c>
      <c r="AT10" s="73" t="s">
        <v>358</v>
      </c>
      <c r="AU10" s="73" t="s">
        <v>360</v>
      </c>
      <c r="AV10" s="73" t="s">
        <v>148</v>
      </c>
    </row>
    <row r="11" spans="2:48" hidden="1" x14ac:dyDescent="0.2">
      <c r="B11" s="73" t="s">
        <v>68</v>
      </c>
      <c r="C11" s="73" t="s">
        <v>217</v>
      </c>
      <c r="D11" s="73" t="s">
        <v>369</v>
      </c>
      <c r="E11" s="73" t="s">
        <v>326</v>
      </c>
      <c r="F11" s="73" t="s">
        <v>30</v>
      </c>
      <c r="G11" s="73" t="s">
        <v>308</v>
      </c>
      <c r="H11" s="73" t="s">
        <v>132</v>
      </c>
      <c r="I11" s="73" t="s">
        <v>330</v>
      </c>
      <c r="J11" s="73" t="s">
        <v>330</v>
      </c>
      <c r="K11" s="73" t="s">
        <v>330</v>
      </c>
      <c r="L11" s="73" t="s">
        <v>330</v>
      </c>
      <c r="M11" s="73" t="s">
        <v>333</v>
      </c>
      <c r="N11" s="73" t="s">
        <v>333</v>
      </c>
      <c r="O11" s="73" t="s">
        <v>333</v>
      </c>
      <c r="P11" s="73" t="s">
        <v>338</v>
      </c>
      <c r="Q11" s="73" t="s">
        <v>341</v>
      </c>
      <c r="R11" s="73" t="s">
        <v>345</v>
      </c>
      <c r="S11" s="73" t="s">
        <v>334</v>
      </c>
      <c r="T11" s="73" t="s">
        <v>347</v>
      </c>
      <c r="U11" s="73" t="s">
        <v>105</v>
      </c>
      <c r="V11" s="73" t="s">
        <v>348</v>
      </c>
      <c r="W11" s="73" t="s">
        <v>41</v>
      </c>
      <c r="X11" s="73" t="s">
        <v>348</v>
      </c>
      <c r="Y11" s="73" t="s">
        <v>349</v>
      </c>
      <c r="Z11" s="73" t="s">
        <v>323</v>
      </c>
      <c r="AA11" s="73" t="s">
        <v>210</v>
      </c>
      <c r="AB11" s="73" t="s">
        <v>182</v>
      </c>
      <c r="AC11" s="73" t="s">
        <v>223</v>
      </c>
      <c r="AD11" s="73" t="s">
        <v>50</v>
      </c>
      <c r="AE11" s="73" t="s">
        <v>62</v>
      </c>
      <c r="AF11" s="73" t="s">
        <v>256</v>
      </c>
      <c r="AG11" s="73" t="s">
        <v>366</v>
      </c>
      <c r="AH11" s="73" t="s">
        <v>350</v>
      </c>
      <c r="AI11" s="73" t="s">
        <v>373</v>
      </c>
      <c r="AJ11" s="73" t="s">
        <v>368</v>
      </c>
      <c r="AK11" s="73" t="s">
        <v>119</v>
      </c>
      <c r="AL11" s="73" t="s">
        <v>342</v>
      </c>
      <c r="AM11" s="73" t="s">
        <v>269</v>
      </c>
      <c r="AN11" s="73" t="s">
        <v>371</v>
      </c>
      <c r="AO11" s="73" t="s">
        <v>10</v>
      </c>
      <c r="AP11" s="73" t="s">
        <v>10</v>
      </c>
      <c r="AQ11" s="73" t="s">
        <v>71</v>
      </c>
      <c r="AR11" s="73" t="s">
        <v>357</v>
      </c>
      <c r="AS11" s="73" t="s">
        <v>343</v>
      </c>
      <c r="AT11" s="73" t="s">
        <v>359</v>
      </c>
      <c r="AU11" s="73" t="s">
        <v>91</v>
      </c>
      <c r="AV11" s="73" t="s">
        <v>361</v>
      </c>
    </row>
    <row r="12" spans="2:48" hidden="1" x14ac:dyDescent="0.2">
      <c r="B12" s="73" t="s">
        <v>324</v>
      </c>
      <c r="C12" s="73" t="s">
        <v>95</v>
      </c>
      <c r="E12" s="73" t="s">
        <v>327</v>
      </c>
      <c r="G12" s="73" t="s">
        <v>295</v>
      </c>
      <c r="H12" s="73" t="s">
        <v>209</v>
      </c>
      <c r="M12" s="73" t="s">
        <v>311</v>
      </c>
      <c r="O12" s="73" t="s">
        <v>36</v>
      </c>
      <c r="P12" s="73" t="s">
        <v>243</v>
      </c>
      <c r="R12" s="73" t="s">
        <v>346</v>
      </c>
      <c r="W12" s="73" t="s">
        <v>219</v>
      </c>
      <c r="X12" s="73" t="s">
        <v>97</v>
      </c>
      <c r="AC12" s="73" t="s">
        <v>313</v>
      </c>
      <c r="AL12" s="73" t="s">
        <v>352</v>
      </c>
    </row>
    <row r="13" spans="2:48" hidden="1" x14ac:dyDescent="0.2">
      <c r="B13" s="73" t="s">
        <v>244</v>
      </c>
      <c r="C13" s="73" t="s">
        <v>215</v>
      </c>
      <c r="E13" s="73" t="s">
        <v>372</v>
      </c>
      <c r="H13" s="73" t="s">
        <v>328</v>
      </c>
      <c r="O13" s="73" t="s">
        <v>43</v>
      </c>
      <c r="P13" s="73" t="s">
        <v>339</v>
      </c>
      <c r="W13" s="73" t="s">
        <v>47</v>
      </c>
      <c r="X13" s="73" t="s">
        <v>375</v>
      </c>
      <c r="AC13" s="73" t="s">
        <v>229</v>
      </c>
    </row>
    <row r="14" spans="2:48" hidden="1" x14ac:dyDescent="0.2">
      <c r="E14" s="73" t="s">
        <v>175</v>
      </c>
      <c r="P14" s="73" t="s">
        <v>340</v>
      </c>
      <c r="AC14" s="73" t="s">
        <v>182</v>
      </c>
    </row>
    <row r="15" spans="2:48" hidden="1" x14ac:dyDescent="0.2">
      <c r="P15" s="73" t="s">
        <v>322</v>
      </c>
    </row>
    <row r="16" spans="2:48" hidden="1" x14ac:dyDescent="0.2"/>
    <row r="17" spans="2:49" hidden="1" x14ac:dyDescent="0.2">
      <c r="B17" s="73" t="s">
        <v>367</v>
      </c>
      <c r="D17" s="73" t="s">
        <v>226</v>
      </c>
      <c r="E17" s="73" t="s">
        <v>362</v>
      </c>
      <c r="F17" s="73" t="s">
        <v>325</v>
      </c>
      <c r="G17" s="73" t="s">
        <v>27</v>
      </c>
      <c r="H17" s="73" t="s">
        <v>293</v>
      </c>
      <c r="I17" s="73" t="s">
        <v>156</v>
      </c>
      <c r="J17" s="73" t="s">
        <v>329</v>
      </c>
      <c r="K17" s="73" t="s">
        <v>236</v>
      </c>
      <c r="L17" s="73" t="s">
        <v>315</v>
      </c>
      <c r="M17" s="73" t="s">
        <v>331</v>
      </c>
      <c r="N17" s="73" t="s">
        <v>332</v>
      </c>
      <c r="O17" s="73" t="s">
        <v>335</v>
      </c>
      <c r="P17" s="73" t="s">
        <v>294</v>
      </c>
      <c r="Q17" s="73" t="s">
        <v>336</v>
      </c>
      <c r="R17" s="73" t="s">
        <v>250</v>
      </c>
      <c r="S17" s="73" t="s">
        <v>344</v>
      </c>
      <c r="T17" s="73" t="s">
        <v>296</v>
      </c>
      <c r="U17" s="73" t="s">
        <v>56</v>
      </c>
      <c r="V17" s="73" t="s">
        <v>44</v>
      </c>
      <c r="W17" s="73" t="s">
        <v>2</v>
      </c>
      <c r="X17" s="73" t="s">
        <v>297</v>
      </c>
      <c r="Y17" s="73" t="s">
        <v>298</v>
      </c>
      <c r="Z17" s="73" t="s">
        <v>299</v>
      </c>
      <c r="AA17" s="73" t="s">
        <v>363</v>
      </c>
      <c r="AB17" s="73" t="s">
        <v>33</v>
      </c>
      <c r="AC17" s="73" t="s">
        <v>146</v>
      </c>
      <c r="AD17" s="73" t="s">
        <v>225</v>
      </c>
      <c r="AE17" s="73" t="s">
        <v>170</v>
      </c>
      <c r="AF17" s="73" t="s">
        <v>353</v>
      </c>
      <c r="AG17" s="73" t="s">
        <v>300</v>
      </c>
      <c r="AH17" s="73" t="s">
        <v>337</v>
      </c>
      <c r="AI17" s="73" t="s">
        <v>303</v>
      </c>
      <c r="AJ17" s="73" t="s">
        <v>351</v>
      </c>
      <c r="AK17" s="73" t="s">
        <v>364</v>
      </c>
      <c r="AL17" s="73" t="s">
        <v>258</v>
      </c>
      <c r="AM17" s="73" t="s">
        <v>302</v>
      </c>
      <c r="AN17" s="73" t="s">
        <v>365</v>
      </c>
      <c r="AO17" s="73" t="s">
        <v>354</v>
      </c>
      <c r="AP17" s="73" t="s">
        <v>355</v>
      </c>
      <c r="AQ17" s="73" t="s">
        <v>235</v>
      </c>
      <c r="AR17" s="73" t="s">
        <v>356</v>
      </c>
      <c r="AS17" s="73" t="s">
        <v>84</v>
      </c>
      <c r="AT17" s="73" t="s">
        <v>138</v>
      </c>
      <c r="AU17" s="73" t="s">
        <v>358</v>
      </c>
      <c r="AV17" s="73" t="s">
        <v>360</v>
      </c>
      <c r="AW17" s="73" t="s">
        <v>148</v>
      </c>
    </row>
    <row r="18" spans="2:49" hidden="1" x14ac:dyDescent="0.2">
      <c r="B18" s="73" t="s">
        <v>68</v>
      </c>
      <c r="D18" s="73" t="s">
        <v>217</v>
      </c>
      <c r="E18" s="73" t="s">
        <v>369</v>
      </c>
      <c r="F18" s="73" t="s">
        <v>326</v>
      </c>
      <c r="G18" s="73" t="s">
        <v>30</v>
      </c>
      <c r="H18" s="73" t="s">
        <v>308</v>
      </c>
      <c r="I18" s="73" t="s">
        <v>132</v>
      </c>
      <c r="J18" s="78" t="s">
        <v>330</v>
      </c>
      <c r="K18" s="78" t="s">
        <v>330</v>
      </c>
      <c r="L18" s="78" t="s">
        <v>330</v>
      </c>
      <c r="M18" s="78" t="s">
        <v>330</v>
      </c>
      <c r="N18" s="78" t="s">
        <v>333</v>
      </c>
      <c r="O18" s="78" t="s">
        <v>333</v>
      </c>
      <c r="P18" s="78" t="s">
        <v>333</v>
      </c>
      <c r="Q18" s="73" t="s">
        <v>338</v>
      </c>
      <c r="R18" s="73" t="s">
        <v>341</v>
      </c>
      <c r="S18" s="73" t="s">
        <v>345</v>
      </c>
      <c r="T18" s="73" t="s">
        <v>334</v>
      </c>
      <c r="U18" s="73" t="s">
        <v>347</v>
      </c>
      <c r="V18" s="73" t="s">
        <v>105</v>
      </c>
      <c r="W18" s="78" t="s">
        <v>348</v>
      </c>
      <c r="X18" s="73" t="s">
        <v>41</v>
      </c>
      <c r="Y18" s="78" t="s">
        <v>348</v>
      </c>
      <c r="Z18" s="78" t="s">
        <v>349</v>
      </c>
      <c r="AA18" s="73" t="s">
        <v>323</v>
      </c>
      <c r="AB18" s="73" t="s">
        <v>210</v>
      </c>
      <c r="AC18" s="73" t="s">
        <v>182</v>
      </c>
      <c r="AD18" s="73" t="s">
        <v>223</v>
      </c>
      <c r="AE18" s="73" t="s">
        <v>50</v>
      </c>
      <c r="AF18" s="73" t="s">
        <v>62</v>
      </c>
      <c r="AG18" s="73" t="s">
        <v>256</v>
      </c>
      <c r="AH18" s="73" t="s">
        <v>366</v>
      </c>
      <c r="AI18" s="73" t="s">
        <v>350</v>
      </c>
      <c r="AJ18" s="73" t="s">
        <v>373</v>
      </c>
      <c r="AK18" s="73" t="s">
        <v>368</v>
      </c>
      <c r="AL18" s="73" t="s">
        <v>119</v>
      </c>
      <c r="AM18" s="73" t="s">
        <v>342</v>
      </c>
      <c r="AN18" s="73" t="s">
        <v>269</v>
      </c>
      <c r="AO18" s="73" t="s">
        <v>371</v>
      </c>
      <c r="AP18" s="78" t="s">
        <v>10</v>
      </c>
      <c r="AQ18" s="78" t="s">
        <v>10</v>
      </c>
      <c r="AR18" s="73" t="s">
        <v>71</v>
      </c>
      <c r="AS18" s="73" t="s">
        <v>357</v>
      </c>
      <c r="AT18" s="73" t="s">
        <v>343</v>
      </c>
      <c r="AU18" s="73" t="s">
        <v>359</v>
      </c>
      <c r="AV18" s="73" t="s">
        <v>91</v>
      </c>
      <c r="AW18" s="73" t="s">
        <v>361</v>
      </c>
    </row>
    <row r="19" spans="2:49" hidden="1" x14ac:dyDescent="0.2">
      <c r="B19" s="73" t="s">
        <v>324</v>
      </c>
      <c r="D19" s="73" t="s">
        <v>95</v>
      </c>
      <c r="F19" s="73" t="s">
        <v>327</v>
      </c>
      <c r="H19" s="73" t="s">
        <v>295</v>
      </c>
      <c r="I19" s="73" t="s">
        <v>209</v>
      </c>
      <c r="N19" s="73" t="s">
        <v>311</v>
      </c>
      <c r="P19" s="73" t="s">
        <v>36</v>
      </c>
      <c r="Q19" s="73" t="s">
        <v>243</v>
      </c>
      <c r="S19" s="73" t="s">
        <v>346</v>
      </c>
      <c r="X19" s="73" t="s">
        <v>219</v>
      </c>
      <c r="Y19" s="73" t="s">
        <v>97</v>
      </c>
      <c r="AD19" s="73" t="s">
        <v>313</v>
      </c>
      <c r="AM19" s="73" t="s">
        <v>352</v>
      </c>
    </row>
    <row r="20" spans="2:49" hidden="1" x14ac:dyDescent="0.2">
      <c r="B20" s="73" t="s">
        <v>244</v>
      </c>
      <c r="D20" s="73" t="s">
        <v>215</v>
      </c>
      <c r="F20" s="73" t="s">
        <v>372</v>
      </c>
      <c r="I20" s="73" t="s">
        <v>328</v>
      </c>
      <c r="P20" s="73" t="s">
        <v>43</v>
      </c>
      <c r="Q20" s="73" t="s">
        <v>339</v>
      </c>
      <c r="X20" s="73" t="s">
        <v>47</v>
      </c>
      <c r="Y20" s="73" t="s">
        <v>375</v>
      </c>
      <c r="AD20" s="73" t="s">
        <v>229</v>
      </c>
    </row>
    <row r="21" spans="2:49" hidden="1" x14ac:dyDescent="0.2">
      <c r="F21" s="73" t="s">
        <v>175</v>
      </c>
      <c r="Q21" s="73" t="s">
        <v>340</v>
      </c>
      <c r="AD21" s="73" t="s">
        <v>182</v>
      </c>
    </row>
    <row r="22" spans="2:49" ht="22.5" hidden="1" customHeight="1" x14ac:dyDescent="0.2">
      <c r="Q22" s="73" t="s">
        <v>322</v>
      </c>
    </row>
  </sheetData>
  <phoneticPr fontId="25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70" zoomScaleNormal="70" zoomScaleSheetLayoutView="79" workbookViewId="0">
      <selection activeCell="J6" sqref="J6"/>
    </sheetView>
  </sheetViews>
  <sheetFormatPr defaultColWidth="9" defaultRowHeight="14.5" x14ac:dyDescent="0.2"/>
  <cols>
    <col min="1" max="1" width="2.26953125" style="81" hidden="1" customWidth="1"/>
    <col min="2" max="2" width="7.36328125" style="82" customWidth="1"/>
    <col min="3" max="3" width="21.36328125" style="82" customWidth="1"/>
    <col min="4" max="4" width="28.90625" style="82" customWidth="1"/>
    <col min="5" max="5" width="30.90625" style="82" customWidth="1"/>
    <col min="6" max="6" width="22.7265625" style="82" customWidth="1"/>
    <col min="7" max="16384" width="9" style="82"/>
  </cols>
  <sheetData>
    <row r="1" spans="1:248" ht="17.5" x14ac:dyDescent="0.2">
      <c r="B1" s="86" t="s">
        <v>192</v>
      </c>
    </row>
    <row r="2" spans="1:248" s="83" customFormat="1" x14ac:dyDescent="0.2">
      <c r="A2" s="81"/>
      <c r="B2" s="87"/>
      <c r="C2" s="82"/>
      <c r="D2" s="82"/>
    </row>
    <row r="3" spans="1:248" ht="16.5" customHeight="1" x14ac:dyDescent="0.2">
      <c r="B3" s="199" t="s">
        <v>77</v>
      </c>
      <c r="C3" s="200"/>
      <c r="D3" s="201" t="str">
        <f>IF(ｼｰﾄ0!C4="","",ｼｰﾄ0!C3&amp;(ｼｰﾄ0!C4))</f>
        <v>青森県津軽平野</v>
      </c>
      <c r="E3" s="201"/>
      <c r="F3" s="201"/>
      <c r="IN3" s="83">
        <v>1</v>
      </c>
    </row>
    <row r="4" spans="1:248" ht="54" customHeight="1" x14ac:dyDescent="0.2">
      <c r="B4" s="199" t="s">
        <v>22</v>
      </c>
      <c r="C4" s="200"/>
      <c r="D4" s="202" t="s">
        <v>307</v>
      </c>
      <c r="E4" s="202" t="s">
        <v>23</v>
      </c>
      <c r="F4" s="203" t="s">
        <v>186</v>
      </c>
    </row>
    <row r="5" spans="1:248" ht="26.15" customHeight="1" x14ac:dyDescent="0.2">
      <c r="B5" s="204" t="s">
        <v>89</v>
      </c>
      <c r="C5" s="204"/>
      <c r="D5" s="205" t="s">
        <v>237</v>
      </c>
      <c r="E5" s="205"/>
      <c r="F5" s="206" t="s">
        <v>237</v>
      </c>
    </row>
    <row r="6" spans="1:248" ht="26.15" customHeight="1" x14ac:dyDescent="0.2">
      <c r="B6" s="207" t="s">
        <v>239</v>
      </c>
      <c r="C6" s="207"/>
      <c r="D6" s="208" t="s">
        <v>116</v>
      </c>
      <c r="E6" s="208"/>
      <c r="F6" s="209" t="s">
        <v>116</v>
      </c>
    </row>
    <row r="7" spans="1:248" ht="25" customHeight="1" x14ac:dyDescent="0.2">
      <c r="B7" s="210" t="s">
        <v>81</v>
      </c>
      <c r="C7" s="210"/>
      <c r="D7" s="208"/>
      <c r="E7" s="208"/>
      <c r="F7" s="209"/>
    </row>
    <row r="8" spans="1:248" ht="27" customHeight="1" x14ac:dyDescent="0.2">
      <c r="B8" s="211" t="s">
        <v>234</v>
      </c>
      <c r="C8" s="212"/>
      <c r="D8" s="208" t="s">
        <v>390</v>
      </c>
      <c r="E8" s="208"/>
      <c r="F8" s="209" t="s">
        <v>391</v>
      </c>
    </row>
    <row r="9" spans="1:248" ht="26.25" customHeight="1" x14ac:dyDescent="0.2">
      <c r="B9" s="213" t="s">
        <v>309</v>
      </c>
      <c r="C9" s="214"/>
      <c r="D9" s="208" t="s">
        <v>390</v>
      </c>
      <c r="E9" s="215"/>
      <c r="F9" s="209" t="s">
        <v>392</v>
      </c>
    </row>
    <row r="10" spans="1:248" ht="30" customHeight="1" x14ac:dyDescent="0.2">
      <c r="B10" s="213" t="s">
        <v>397</v>
      </c>
      <c r="C10" s="216"/>
      <c r="D10" s="217"/>
      <c r="E10" s="218"/>
      <c r="F10" s="217"/>
    </row>
    <row r="11" spans="1:248" ht="29.25" customHeight="1" x14ac:dyDescent="0.2">
      <c r="B11" s="219" t="s">
        <v>90</v>
      </c>
      <c r="C11" s="220" t="s">
        <v>140</v>
      </c>
      <c r="D11" s="221">
        <v>25</v>
      </c>
      <c r="E11" s="221"/>
      <c r="F11" s="222">
        <v>6</v>
      </c>
    </row>
    <row r="12" spans="1:248" ht="30" customHeight="1" x14ac:dyDescent="0.2">
      <c r="B12" s="219"/>
      <c r="C12" s="223" t="s">
        <v>16</v>
      </c>
      <c r="D12" s="224"/>
      <c r="E12" s="221"/>
      <c r="F12" s="224"/>
    </row>
    <row r="13" spans="1:248" ht="30.75" customHeight="1" x14ac:dyDescent="0.2">
      <c r="B13" s="219"/>
      <c r="C13" s="220" t="s">
        <v>310</v>
      </c>
      <c r="D13" s="224"/>
      <c r="E13" s="224"/>
      <c r="F13" s="222">
        <v>2</v>
      </c>
    </row>
    <row r="14" spans="1:248" ht="19.5" customHeight="1" x14ac:dyDescent="0.2">
      <c r="B14" s="225"/>
      <c r="C14" s="226" t="s">
        <v>25</v>
      </c>
      <c r="D14" s="227"/>
      <c r="E14" s="227"/>
      <c r="F14" s="227"/>
    </row>
    <row r="15" spans="1:248" ht="19.5" customHeight="1" x14ac:dyDescent="0.2">
      <c r="B15" s="225"/>
      <c r="C15" s="226" t="s">
        <v>93</v>
      </c>
      <c r="D15" s="227"/>
      <c r="E15" s="227"/>
      <c r="F15" s="227"/>
    </row>
    <row r="16" spans="1:248" ht="19.5" customHeight="1" x14ac:dyDescent="0.2">
      <c r="B16" s="225"/>
      <c r="C16" s="226" t="s">
        <v>96</v>
      </c>
      <c r="D16" s="227"/>
      <c r="E16" s="227"/>
      <c r="F16" s="227"/>
    </row>
    <row r="17" spans="1:6" ht="19.5" customHeight="1" x14ac:dyDescent="0.2">
      <c r="B17" s="225"/>
      <c r="C17" s="226" t="s">
        <v>94</v>
      </c>
      <c r="D17" s="227"/>
      <c r="E17" s="227"/>
      <c r="F17" s="227"/>
    </row>
    <row r="18" spans="1:6" ht="19.5" customHeight="1" x14ac:dyDescent="0.2">
      <c r="B18" s="225"/>
      <c r="C18" s="226" t="s">
        <v>212</v>
      </c>
      <c r="D18" s="227"/>
      <c r="E18" s="227"/>
      <c r="F18" s="227"/>
    </row>
    <row r="19" spans="1:6" ht="19.5" customHeight="1" x14ac:dyDescent="0.2">
      <c r="B19" s="225"/>
      <c r="C19" s="228" t="s">
        <v>257</v>
      </c>
      <c r="D19" s="227"/>
      <c r="E19" s="227"/>
      <c r="F19" s="227"/>
    </row>
    <row r="20" spans="1:6" ht="19.5" customHeight="1" x14ac:dyDescent="0.2">
      <c r="B20" s="225"/>
      <c r="C20" s="228" t="s">
        <v>233</v>
      </c>
      <c r="D20" s="227"/>
      <c r="E20" s="227"/>
      <c r="F20" s="227"/>
    </row>
    <row r="21" spans="1:6" ht="19.5" customHeight="1" x14ac:dyDescent="0.2">
      <c r="B21" s="225"/>
      <c r="C21" s="228" t="s">
        <v>261</v>
      </c>
      <c r="D21" s="227"/>
      <c r="E21" s="227"/>
      <c r="F21" s="227"/>
    </row>
    <row r="22" spans="1:6" ht="19.5" customHeight="1" x14ac:dyDescent="0.2">
      <c r="B22" s="225"/>
      <c r="C22" s="228" t="s">
        <v>40</v>
      </c>
      <c r="D22" s="227"/>
      <c r="E22" s="227"/>
      <c r="F22" s="227"/>
    </row>
    <row r="23" spans="1:6" ht="19.5" customHeight="1" x14ac:dyDescent="0.2">
      <c r="B23" s="229"/>
      <c r="C23" s="228" t="s">
        <v>301</v>
      </c>
      <c r="D23" s="227"/>
      <c r="E23" s="227"/>
      <c r="F23" s="227"/>
    </row>
    <row r="24" spans="1:6" s="84" customFormat="1" ht="12" customHeight="1" x14ac:dyDescent="0.2">
      <c r="A24" s="85"/>
      <c r="B24" s="230"/>
      <c r="C24" s="231" t="s">
        <v>241</v>
      </c>
      <c r="D24" s="232"/>
      <c r="E24" s="233"/>
      <c r="F24" s="234"/>
    </row>
    <row r="25" spans="1:6" s="84" customFormat="1" ht="12" customHeight="1" x14ac:dyDescent="0.2">
      <c r="A25" s="85"/>
      <c r="B25" s="230"/>
      <c r="C25" s="235"/>
      <c r="D25" s="236"/>
      <c r="E25" s="233"/>
      <c r="F25" s="237"/>
    </row>
    <row r="26" spans="1:6" s="84" customFormat="1" ht="12" customHeight="1" x14ac:dyDescent="0.2">
      <c r="A26" s="85"/>
      <c r="B26" s="230"/>
      <c r="C26" s="230"/>
      <c r="D26" s="236"/>
      <c r="E26" s="233"/>
      <c r="F26" s="237"/>
    </row>
    <row r="27" spans="1:6" s="84" customFormat="1" ht="12" customHeight="1" x14ac:dyDescent="0.2">
      <c r="A27" s="85"/>
      <c r="B27" s="230"/>
      <c r="C27" s="230"/>
      <c r="D27" s="236"/>
      <c r="E27" s="233"/>
      <c r="F27" s="237"/>
    </row>
    <row r="28" spans="1:6" s="84" customFormat="1" ht="12" customHeight="1" x14ac:dyDescent="0.2">
      <c r="A28" s="85"/>
      <c r="B28" s="230"/>
      <c r="C28" s="230"/>
      <c r="D28" s="238"/>
      <c r="E28" s="239"/>
      <c r="F28" s="240"/>
    </row>
    <row r="29" spans="1:6" s="84" customFormat="1" x14ac:dyDescent="0.2">
      <c r="A29" s="85"/>
    </row>
    <row r="30" spans="1:6" s="84" customFormat="1" x14ac:dyDescent="0.2">
      <c r="A30" s="85"/>
    </row>
    <row r="31" spans="1:6" s="84" customFormat="1" x14ac:dyDescent="0.2">
      <c r="A31" s="85"/>
    </row>
    <row r="32" spans="1:6" s="84" customFormat="1" x14ac:dyDescent="0.2">
      <c r="A32" s="85"/>
    </row>
    <row r="33" spans="1:3" s="84" customFormat="1" x14ac:dyDescent="0.2">
      <c r="A33" s="85"/>
    </row>
    <row r="34" spans="1:3" s="84" customFormat="1" x14ac:dyDescent="0.2">
      <c r="A34" s="85"/>
    </row>
    <row r="35" spans="1:3" s="84" customFormat="1" x14ac:dyDescent="0.2">
      <c r="A35" s="85"/>
    </row>
    <row r="40" spans="1:3" x14ac:dyDescent="0.2">
      <c r="C40" s="88"/>
    </row>
    <row r="41" spans="1:3" x14ac:dyDescent="0.2">
      <c r="C41" s="88"/>
    </row>
  </sheetData>
  <mergeCells count="15">
    <mergeCell ref="D25:F25"/>
    <mergeCell ref="D26:F26"/>
    <mergeCell ref="D27:F27"/>
    <mergeCell ref="D28:F28"/>
    <mergeCell ref="B11:B23"/>
    <mergeCell ref="B7:C7"/>
    <mergeCell ref="B8:C8"/>
    <mergeCell ref="B9:C9"/>
    <mergeCell ref="B10:C10"/>
    <mergeCell ref="D24:F24"/>
    <mergeCell ref="B3:C3"/>
    <mergeCell ref="D3:F3"/>
    <mergeCell ref="B4:C4"/>
    <mergeCell ref="B5:C5"/>
    <mergeCell ref="B6:C6"/>
  </mergeCells>
  <phoneticPr fontId="25"/>
  <conditionalFormatting sqref="D12:D13">
    <cfRule type="expression" dxfId="2" priority="23">
      <formula>$D$5&lt;&gt;""</formula>
    </cfRule>
  </conditionalFormatting>
  <conditionalFormatting sqref="E13">
    <cfRule type="expression" dxfId="1" priority="21">
      <formula>$D$5&lt;&gt;""</formula>
    </cfRule>
  </conditionalFormatting>
  <conditionalFormatting sqref="F12">
    <cfRule type="expression" dxfId="0" priority="22">
      <formula>$D$5&lt;&gt;""</formula>
    </cfRule>
  </conditionalFormatting>
  <dataValidations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00000000-0002-0000-0500-000000000000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00000000-0002-0000-0500-000001000000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00000000-0002-0000-0500-000002000000}"/>
    <dataValidation allowBlank="1" showInputMessage="1" showErrorMessage="1" promptTitle="記入例と同じ形式で記載してください。英数半角大文字" prompt="記入例_x000a_　　　　　S50～R2_x000a_          H2～R1_x000a_" sqref="D9" xr:uid="{00000000-0002-0000-0500-000003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00000000-0002-0000-0500-000004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5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0000000-0002-0000-0500-000006000000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00000000-0002-0000-0500-000007000000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E25"/>
  <sheetViews>
    <sheetView showGridLines="0" topLeftCell="B8" zoomScaleNormal="100" zoomScaleSheetLayoutView="90" workbookViewId="0">
      <selection activeCell="F4" sqref="F4:G4"/>
    </sheetView>
  </sheetViews>
  <sheetFormatPr defaultColWidth="9" defaultRowHeight="14.5" x14ac:dyDescent="0.2"/>
  <cols>
    <col min="1" max="1" width="2.453125" style="84" hidden="1" customWidth="1"/>
    <col min="2" max="2" width="6.90625" style="84" customWidth="1"/>
    <col min="3" max="3" width="14.26953125" style="84" customWidth="1"/>
    <col min="4" max="4" width="18.90625" style="84" customWidth="1"/>
    <col min="5" max="5" width="26.26953125" style="84" customWidth="1"/>
    <col min="6" max="16384" width="9" style="84"/>
  </cols>
  <sheetData>
    <row r="1" spans="1:5" ht="17.5" x14ac:dyDescent="0.2">
      <c r="B1" s="89" t="s">
        <v>306</v>
      </c>
    </row>
    <row r="2" spans="1:5" x14ac:dyDescent="0.2">
      <c r="A2" s="85">
        <f>IF(COUNTA(D4:E21)&lt;&gt;0,1,2)</f>
        <v>1</v>
      </c>
      <c r="B2" s="84" t="s">
        <v>77</v>
      </c>
    </row>
    <row r="3" spans="1:5" ht="18.75" customHeight="1" x14ac:dyDescent="0.2">
      <c r="B3" s="241" t="str">
        <f>IF(ｼｰﾄ0!C4="","",ｼｰﾄ0!C3&amp;(ｼｰﾄ0!C4))</f>
        <v>青森県津軽平野</v>
      </c>
      <c r="C3" s="241"/>
      <c r="D3" s="242"/>
      <c r="E3" s="242"/>
    </row>
    <row r="4" spans="1:5" ht="27" customHeight="1" x14ac:dyDescent="0.2">
      <c r="B4" s="243" t="s">
        <v>92</v>
      </c>
      <c r="C4" s="244"/>
      <c r="D4" s="245" t="s">
        <v>378</v>
      </c>
      <c r="E4" s="245"/>
    </row>
    <row r="5" spans="1:5" ht="27" customHeight="1" x14ac:dyDescent="0.2">
      <c r="B5" s="243" t="s">
        <v>151</v>
      </c>
      <c r="C5" s="244"/>
      <c r="D5" s="246" t="s">
        <v>383</v>
      </c>
      <c r="E5" s="246"/>
    </row>
    <row r="6" spans="1:5" ht="27" customHeight="1" x14ac:dyDescent="0.2">
      <c r="B6" s="243" t="s">
        <v>55</v>
      </c>
      <c r="C6" s="244"/>
      <c r="D6" s="246">
        <v>36</v>
      </c>
      <c r="E6" s="246"/>
    </row>
    <row r="7" spans="1:5" ht="27" customHeight="1" x14ac:dyDescent="0.2">
      <c r="B7" s="243" t="s">
        <v>80</v>
      </c>
      <c r="C7" s="244"/>
      <c r="D7" s="246" t="s">
        <v>144</v>
      </c>
      <c r="E7" s="246"/>
    </row>
    <row r="8" spans="1:5" ht="27" customHeight="1" x14ac:dyDescent="0.2">
      <c r="B8" s="243" t="s">
        <v>81</v>
      </c>
      <c r="C8" s="244"/>
      <c r="D8" s="246" t="s">
        <v>289</v>
      </c>
      <c r="E8" s="246"/>
    </row>
    <row r="9" spans="1:5" ht="27" customHeight="1" x14ac:dyDescent="0.2">
      <c r="B9" s="243" t="s">
        <v>53</v>
      </c>
      <c r="C9" s="244"/>
      <c r="D9" s="246"/>
      <c r="E9" s="246"/>
    </row>
    <row r="10" spans="1:5" ht="27" customHeight="1" x14ac:dyDescent="0.2">
      <c r="B10" s="243" t="s">
        <v>106</v>
      </c>
      <c r="C10" s="244"/>
      <c r="D10" s="246" t="s">
        <v>388</v>
      </c>
      <c r="E10" s="246"/>
    </row>
    <row r="11" spans="1:5" ht="27" customHeight="1" x14ac:dyDescent="0.2">
      <c r="B11" s="247" t="s">
        <v>82</v>
      </c>
      <c r="C11" s="248"/>
      <c r="D11" s="246" t="s">
        <v>384</v>
      </c>
      <c r="E11" s="249"/>
    </row>
    <row r="12" spans="1:5" ht="18.75" customHeight="1" x14ac:dyDescent="0.2">
      <c r="B12" s="250" t="s">
        <v>54</v>
      </c>
      <c r="C12" s="245" t="s">
        <v>25</v>
      </c>
      <c r="D12" s="249" t="s">
        <v>389</v>
      </c>
      <c r="E12" s="251"/>
    </row>
    <row r="13" spans="1:5" ht="18.75" customHeight="1" x14ac:dyDescent="0.2">
      <c r="B13" s="252"/>
      <c r="C13" s="245" t="s">
        <v>93</v>
      </c>
      <c r="D13" s="249" t="s">
        <v>389</v>
      </c>
      <c r="E13" s="251"/>
    </row>
    <row r="14" spans="1:5" ht="18.75" customHeight="1" x14ac:dyDescent="0.2">
      <c r="B14" s="252"/>
      <c r="C14" s="245" t="s">
        <v>96</v>
      </c>
      <c r="D14" s="249">
        <v>27.39</v>
      </c>
      <c r="E14" s="251"/>
    </row>
    <row r="15" spans="1:5" ht="18.75" customHeight="1" x14ac:dyDescent="0.2">
      <c r="B15" s="252"/>
      <c r="C15" s="245" t="s">
        <v>94</v>
      </c>
      <c r="D15" s="249">
        <v>27.83</v>
      </c>
      <c r="E15" s="251"/>
    </row>
    <row r="16" spans="1:5" ht="18.75" customHeight="1" x14ac:dyDescent="0.2">
      <c r="B16" s="253" t="s">
        <v>85</v>
      </c>
      <c r="C16" s="245" t="s">
        <v>212</v>
      </c>
      <c r="D16" s="249">
        <v>28.26</v>
      </c>
      <c r="E16" s="251"/>
    </row>
    <row r="17" spans="2:5" ht="18.75" customHeight="1" x14ac:dyDescent="0.2">
      <c r="B17" s="253"/>
      <c r="C17" s="226" t="s">
        <v>255</v>
      </c>
      <c r="D17" s="249">
        <v>27.68</v>
      </c>
      <c r="E17" s="251"/>
    </row>
    <row r="18" spans="2:5" ht="18.75" customHeight="1" x14ac:dyDescent="0.2">
      <c r="B18" s="253"/>
      <c r="C18" s="226" t="s">
        <v>233</v>
      </c>
      <c r="D18" s="249">
        <v>27.19</v>
      </c>
      <c r="E18" s="251"/>
    </row>
    <row r="19" spans="2:5" ht="18.75" customHeight="1" x14ac:dyDescent="0.2">
      <c r="B19" s="253"/>
      <c r="C19" s="226" t="s">
        <v>261</v>
      </c>
      <c r="D19" s="249">
        <v>28.1</v>
      </c>
      <c r="E19" s="251"/>
    </row>
    <row r="20" spans="2:5" ht="18.75" customHeight="1" x14ac:dyDescent="0.2">
      <c r="B20" s="253"/>
      <c r="C20" s="226" t="s">
        <v>40</v>
      </c>
      <c r="D20" s="249">
        <v>28.4</v>
      </c>
      <c r="E20" s="251"/>
    </row>
    <row r="21" spans="2:5" ht="18.75" customHeight="1" x14ac:dyDescent="0.2">
      <c r="B21" s="254"/>
      <c r="C21" s="226" t="s">
        <v>301</v>
      </c>
      <c r="D21" s="249">
        <v>27.26</v>
      </c>
      <c r="E21" s="251"/>
    </row>
    <row r="22" spans="2:5" x14ac:dyDescent="0.2">
      <c r="B22" s="230"/>
      <c r="C22" s="255" t="s">
        <v>241</v>
      </c>
      <c r="D22" s="256" t="s">
        <v>52</v>
      </c>
      <c r="E22" s="234"/>
    </row>
    <row r="23" spans="2:5" x14ac:dyDescent="0.2">
      <c r="B23" s="230"/>
      <c r="C23" s="230"/>
      <c r="D23" s="257" t="s">
        <v>376</v>
      </c>
      <c r="E23" s="237"/>
    </row>
    <row r="24" spans="2:5" x14ac:dyDescent="0.2">
      <c r="B24" s="230"/>
      <c r="C24" s="230"/>
      <c r="D24" s="257" t="s">
        <v>393</v>
      </c>
      <c r="E24" s="237"/>
    </row>
    <row r="25" spans="2:5" x14ac:dyDescent="0.2">
      <c r="B25" s="230"/>
      <c r="C25" s="230"/>
      <c r="D25" s="238" t="s">
        <v>394</v>
      </c>
      <c r="E25" s="240"/>
    </row>
  </sheetData>
  <mergeCells count="15">
    <mergeCell ref="D23:E23"/>
    <mergeCell ref="D24:E24"/>
    <mergeCell ref="D25:E25"/>
    <mergeCell ref="B12:B15"/>
    <mergeCell ref="B16:B21"/>
    <mergeCell ref="B8:C8"/>
    <mergeCell ref="B9:C9"/>
    <mergeCell ref="B10:C10"/>
    <mergeCell ref="B11:C11"/>
    <mergeCell ref="D22:E22"/>
    <mergeCell ref="B3:C3"/>
    <mergeCell ref="B4:C4"/>
    <mergeCell ref="B5:C5"/>
    <mergeCell ref="B6:C6"/>
    <mergeCell ref="B7:C7"/>
  </mergeCells>
  <phoneticPr fontId="25"/>
  <pageMargins left="0.70866141732283472" right="0.55118110236220474" top="0.70866141732283472" bottom="0.6692913385826772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N4" sqref="N4"/>
    </sheetView>
  </sheetViews>
  <sheetFormatPr defaultColWidth="9" defaultRowHeight="14.5" x14ac:dyDescent="0.2"/>
  <cols>
    <col min="1" max="1" width="2.453125" style="79" hidden="1" customWidth="1"/>
    <col min="2" max="2" width="13.36328125" style="79" customWidth="1"/>
    <col min="3" max="3" width="10.08984375" style="79" customWidth="1"/>
    <col min="4" max="11" width="8.6328125" style="79" customWidth="1"/>
    <col min="12" max="12" width="11.08984375" style="79" customWidth="1"/>
    <col min="13" max="13" width="31.08984375" style="79" customWidth="1"/>
    <col min="14" max="15" width="8.6328125" style="79" customWidth="1"/>
    <col min="16" max="16384" width="9" style="79"/>
  </cols>
  <sheetData>
    <row r="1" spans="1:15" ht="17.5" x14ac:dyDescent="0.2">
      <c r="B1" s="91" t="s">
        <v>38</v>
      </c>
    </row>
    <row r="2" spans="1:15" ht="21" customHeight="1" x14ac:dyDescent="0.2">
      <c r="A2" s="90">
        <v>2</v>
      </c>
    </row>
    <row r="3" spans="1:15" ht="24.65" customHeight="1" x14ac:dyDescent="0.2">
      <c r="A3" s="90">
        <f>IF(COUNTA(C8:L8)&lt;&gt;0,1,2)</f>
        <v>2</v>
      </c>
      <c r="B3" s="92"/>
      <c r="C3" s="94"/>
      <c r="D3" s="92"/>
    </row>
    <row r="4" spans="1:15" ht="14.25" customHeight="1" x14ac:dyDescent="0.2">
      <c r="B4" s="180" t="s">
        <v>28</v>
      </c>
      <c r="C4" s="186" t="s">
        <v>178</v>
      </c>
      <c r="D4" s="187"/>
      <c r="E4" s="187"/>
      <c r="F4" s="187"/>
      <c r="G4" s="187"/>
      <c r="H4" s="187"/>
      <c r="I4" s="187"/>
      <c r="J4" s="187"/>
      <c r="K4" s="187"/>
      <c r="L4" s="188"/>
      <c r="M4" s="180" t="s">
        <v>60</v>
      </c>
    </row>
    <row r="5" spans="1:15" ht="18" customHeight="1" x14ac:dyDescent="0.2">
      <c r="B5" s="181"/>
      <c r="C5" s="189" t="s">
        <v>69</v>
      </c>
      <c r="D5" s="190"/>
      <c r="E5" s="190"/>
      <c r="F5" s="190"/>
      <c r="G5" s="190"/>
      <c r="H5" s="190"/>
      <c r="I5" s="190"/>
      <c r="J5" s="189" t="s">
        <v>58</v>
      </c>
      <c r="K5" s="190"/>
      <c r="L5" s="182" t="s">
        <v>70</v>
      </c>
      <c r="M5" s="181"/>
    </row>
    <row r="6" spans="1:15" ht="18" customHeight="1" x14ac:dyDescent="0.2">
      <c r="B6" s="181"/>
      <c r="C6" s="182" t="s">
        <v>15</v>
      </c>
      <c r="D6" s="191"/>
      <c r="E6" s="182" t="s">
        <v>46</v>
      </c>
      <c r="F6" s="191"/>
      <c r="G6" s="191"/>
      <c r="H6" s="191"/>
      <c r="I6" s="191"/>
      <c r="J6" s="184" t="s">
        <v>14</v>
      </c>
      <c r="K6" s="182" t="s">
        <v>78</v>
      </c>
      <c r="L6" s="183"/>
      <c r="M6" s="181"/>
    </row>
    <row r="7" spans="1:15" ht="45" customHeight="1" x14ac:dyDescent="0.2">
      <c r="B7" s="181"/>
      <c r="C7" s="95" t="s">
        <v>72</v>
      </c>
      <c r="D7" s="95" t="s">
        <v>26</v>
      </c>
      <c r="E7" s="95" t="s">
        <v>45</v>
      </c>
      <c r="F7" s="95" t="s">
        <v>32</v>
      </c>
      <c r="G7" s="95" t="s">
        <v>63</v>
      </c>
      <c r="H7" s="95" t="s">
        <v>66</v>
      </c>
      <c r="I7" s="95" t="s">
        <v>29</v>
      </c>
      <c r="J7" s="185"/>
      <c r="K7" s="183"/>
      <c r="L7" s="183"/>
      <c r="M7" s="181"/>
    </row>
    <row r="8" spans="1:15" ht="52.5" customHeight="1" x14ac:dyDescent="0.2">
      <c r="B8" s="258" t="str">
        <f>IF(ｼｰﾄ0!C4="","",ｼｰﾄ0!C3&amp;ｼｰﾄ0!C4)</f>
        <v>青森県津軽平野</v>
      </c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60"/>
      <c r="N8" s="96"/>
      <c r="O8" s="96"/>
    </row>
    <row r="9" spans="1:15" ht="14.25" customHeight="1" x14ac:dyDescent="0.2">
      <c r="O9" s="96"/>
    </row>
    <row r="10" spans="1:15" x14ac:dyDescent="0.2">
      <c r="B10" s="93" t="s">
        <v>273</v>
      </c>
      <c r="C10" s="94" t="s">
        <v>377</v>
      </c>
    </row>
    <row r="11" spans="1:15" x14ac:dyDescent="0.2">
      <c r="C11" s="94" t="s">
        <v>385</v>
      </c>
      <c r="D11" s="92"/>
      <c r="E11" s="92"/>
      <c r="F11" s="92"/>
      <c r="G11" s="92"/>
      <c r="H11" s="92"/>
      <c r="I11" s="92"/>
      <c r="J11" s="92"/>
      <c r="K11" s="92"/>
      <c r="L11" s="92"/>
    </row>
    <row r="12" spans="1:15" x14ac:dyDescent="0.2">
      <c r="C12" s="94" t="s">
        <v>386</v>
      </c>
    </row>
    <row r="13" spans="1:15" ht="18" customHeight="1" x14ac:dyDescent="0.2">
      <c r="C13" s="94" t="s">
        <v>382</v>
      </c>
    </row>
  </sheetData>
  <mergeCells count="10">
    <mergeCell ref="B4:B7"/>
    <mergeCell ref="M4:M7"/>
    <mergeCell ref="L5:L7"/>
    <mergeCell ref="J6:J7"/>
    <mergeCell ref="K6:K7"/>
    <mergeCell ref="C4:L4"/>
    <mergeCell ref="C5:I5"/>
    <mergeCell ref="J5:K5"/>
    <mergeCell ref="C6:D6"/>
    <mergeCell ref="E6:I6"/>
  </mergeCells>
  <phoneticPr fontId="25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3"/>
  <sheetViews>
    <sheetView showGridLines="0" zoomScaleNormal="100" zoomScaleSheetLayoutView="90" workbookViewId="0">
      <pane xSplit="2" ySplit="6" topLeftCell="C7" activePane="bottomRight" state="frozen"/>
      <selection pane="topRight"/>
      <selection pane="bottomLeft"/>
      <selection pane="bottomRight" activeCell="G77" sqref="G77"/>
    </sheetView>
  </sheetViews>
  <sheetFormatPr defaultColWidth="9" defaultRowHeight="14.5" x14ac:dyDescent="0.2"/>
  <cols>
    <col min="1" max="1" width="8.6328125" style="85" hidden="1" customWidth="1"/>
    <col min="2" max="2" width="7.36328125" style="84" customWidth="1"/>
    <col min="3" max="3" width="5.90625" style="97" customWidth="1"/>
    <col min="4" max="4" width="11.36328125" style="84" customWidth="1"/>
    <col min="5" max="5" width="6.6328125" style="98" customWidth="1"/>
    <col min="6" max="6" width="6.90625" style="84" bestFit="1" customWidth="1"/>
    <col min="7" max="7" width="10.7265625" style="84" customWidth="1"/>
    <col min="8" max="8" width="6.6328125" style="98" customWidth="1"/>
    <col min="9" max="9" width="6.90625" style="84" bestFit="1" customWidth="1"/>
    <col min="10" max="10" width="10.7265625" style="84" customWidth="1"/>
    <col min="11" max="11" width="6.6328125" style="98" customWidth="1"/>
    <col min="12" max="12" width="6.90625" style="84" bestFit="1" customWidth="1"/>
    <col min="13" max="13" width="10.7265625" style="84" customWidth="1"/>
    <col min="14" max="14" width="6.6328125" style="98" customWidth="1"/>
    <col min="15" max="15" width="6.90625" style="84" bestFit="1" customWidth="1"/>
    <col min="16" max="16" width="10.7265625" style="84" customWidth="1"/>
    <col min="17" max="17" width="6.6328125" style="98" customWidth="1"/>
    <col min="18" max="18" width="6.90625" style="84" bestFit="1" customWidth="1"/>
    <col min="19" max="19" width="10.7265625" style="84" customWidth="1"/>
    <col min="20" max="20" width="7.6328125" style="84" customWidth="1"/>
    <col min="21" max="32" width="5.6328125" style="84" customWidth="1"/>
    <col min="33" max="16384" width="9" style="84"/>
  </cols>
  <sheetData>
    <row r="1" spans="1:21" ht="17.5" x14ac:dyDescent="0.2">
      <c r="B1" s="89" t="s">
        <v>320</v>
      </c>
    </row>
    <row r="2" spans="1:21" x14ac:dyDescent="0.2">
      <c r="A2" s="85">
        <v>2</v>
      </c>
    </row>
    <row r="3" spans="1:21" x14ac:dyDescent="0.2">
      <c r="A3" s="85">
        <f>IF(COUNTA(E7:S11)&lt;&gt;0,1,2)</f>
        <v>1</v>
      </c>
      <c r="D3" s="80"/>
    </row>
    <row r="4" spans="1:21" ht="20.149999999999999" customHeight="1" x14ac:dyDescent="0.2">
      <c r="B4" s="192" t="s">
        <v>77</v>
      </c>
      <c r="C4" s="195" t="s">
        <v>260</v>
      </c>
      <c r="D4" s="180" t="s">
        <v>99</v>
      </c>
      <c r="E4" s="99" t="s">
        <v>257</v>
      </c>
      <c r="F4" s="102"/>
      <c r="G4" s="105"/>
      <c r="H4" s="99" t="s">
        <v>263</v>
      </c>
      <c r="I4" s="102"/>
      <c r="J4" s="105"/>
      <c r="K4" s="108" t="s">
        <v>312</v>
      </c>
      <c r="L4" s="102"/>
      <c r="M4" s="105"/>
      <c r="N4" s="108" t="s">
        <v>319</v>
      </c>
      <c r="O4" s="108"/>
      <c r="P4" s="108"/>
      <c r="Q4" s="108" t="s">
        <v>381</v>
      </c>
      <c r="R4" s="108"/>
      <c r="S4" s="108"/>
    </row>
    <row r="5" spans="1:21" ht="25.5" customHeight="1" x14ac:dyDescent="0.2">
      <c r="A5" s="85" t="s">
        <v>380</v>
      </c>
      <c r="B5" s="193"/>
      <c r="C5" s="195"/>
      <c r="D5" s="181"/>
      <c r="E5" s="100" t="s">
        <v>100</v>
      </c>
      <c r="F5" s="103" t="s">
        <v>276</v>
      </c>
      <c r="G5" s="106"/>
      <c r="H5" s="100" t="s">
        <v>100</v>
      </c>
      <c r="I5" s="103" t="s">
        <v>276</v>
      </c>
      <c r="J5" s="106"/>
      <c r="K5" s="100" t="s">
        <v>100</v>
      </c>
      <c r="L5" s="103" t="s">
        <v>276</v>
      </c>
      <c r="M5" s="106"/>
      <c r="N5" s="100" t="s">
        <v>100</v>
      </c>
      <c r="O5" s="103" t="s">
        <v>276</v>
      </c>
      <c r="P5" s="106"/>
      <c r="Q5" s="100" t="s">
        <v>100</v>
      </c>
      <c r="R5" s="103" t="s">
        <v>276</v>
      </c>
      <c r="S5" s="109"/>
    </row>
    <row r="6" spans="1:21" ht="27.75" customHeight="1" x14ac:dyDescent="0.2">
      <c r="B6" s="194"/>
      <c r="C6" s="195"/>
      <c r="D6" s="196"/>
      <c r="E6" s="101" t="s">
        <v>98</v>
      </c>
      <c r="F6" s="104" t="s">
        <v>51</v>
      </c>
      <c r="G6" s="107" t="s">
        <v>101</v>
      </c>
      <c r="H6" s="101" t="s">
        <v>98</v>
      </c>
      <c r="I6" s="104" t="s">
        <v>206</v>
      </c>
      <c r="J6" s="107" t="s">
        <v>101</v>
      </c>
      <c r="K6" s="101" t="s">
        <v>98</v>
      </c>
      <c r="L6" s="104" t="s">
        <v>206</v>
      </c>
      <c r="M6" s="107" t="s">
        <v>101</v>
      </c>
      <c r="N6" s="101" t="s">
        <v>98</v>
      </c>
      <c r="O6" s="104" t="s">
        <v>206</v>
      </c>
      <c r="P6" s="107" t="s">
        <v>101</v>
      </c>
      <c r="Q6" s="101" t="s">
        <v>98</v>
      </c>
      <c r="R6" s="104" t="s">
        <v>206</v>
      </c>
      <c r="S6" s="107" t="s">
        <v>101</v>
      </c>
    </row>
    <row r="7" spans="1:21" ht="21.75" customHeight="1" x14ac:dyDescent="0.2">
      <c r="B7" s="261" t="str">
        <f>ｼｰﾄ0!$C$4</f>
        <v>津軽平野</v>
      </c>
      <c r="C7" s="262" t="s">
        <v>395</v>
      </c>
      <c r="D7" s="263" t="s">
        <v>5</v>
      </c>
      <c r="E7" s="264"/>
      <c r="F7" s="265"/>
      <c r="G7" s="265"/>
      <c r="H7" s="264"/>
      <c r="I7" s="265"/>
      <c r="J7" s="265"/>
      <c r="K7" s="264"/>
      <c r="L7" s="265"/>
      <c r="M7" s="265"/>
      <c r="N7" s="264"/>
      <c r="O7" s="265"/>
      <c r="P7" s="265"/>
      <c r="Q7" s="264"/>
      <c r="R7" s="265"/>
      <c r="S7" s="265"/>
    </row>
    <row r="8" spans="1:21" ht="21.75" customHeight="1" x14ac:dyDescent="0.2">
      <c r="B8" s="266"/>
      <c r="C8" s="267"/>
      <c r="D8" s="263" t="s">
        <v>49</v>
      </c>
      <c r="E8" s="264"/>
      <c r="F8" s="265"/>
      <c r="G8" s="265"/>
      <c r="H8" s="264"/>
      <c r="I8" s="265"/>
      <c r="J8" s="265"/>
      <c r="K8" s="264"/>
      <c r="L8" s="265"/>
      <c r="M8" s="265"/>
      <c r="N8" s="264"/>
      <c r="O8" s="265"/>
      <c r="P8" s="265"/>
      <c r="Q8" s="264"/>
      <c r="R8" s="265"/>
      <c r="S8" s="265"/>
    </row>
    <row r="9" spans="1:21" ht="21.75" customHeight="1" x14ac:dyDescent="0.2">
      <c r="B9" s="266"/>
      <c r="C9" s="267"/>
      <c r="D9" s="263" t="s">
        <v>39</v>
      </c>
      <c r="E9" s="264"/>
      <c r="F9" s="265"/>
      <c r="G9" s="265"/>
      <c r="H9" s="264"/>
      <c r="I9" s="265"/>
      <c r="J9" s="265"/>
      <c r="K9" s="264"/>
      <c r="L9" s="265"/>
      <c r="M9" s="265"/>
      <c r="N9" s="264"/>
      <c r="O9" s="265"/>
      <c r="P9" s="265"/>
      <c r="Q9" s="264"/>
      <c r="R9" s="265"/>
      <c r="S9" s="265"/>
      <c r="U9" s="110"/>
    </row>
    <row r="10" spans="1:21" ht="21.75" customHeight="1" x14ac:dyDescent="0.2">
      <c r="B10" s="266"/>
      <c r="C10" s="267"/>
      <c r="D10" s="263" t="s">
        <v>227</v>
      </c>
      <c r="E10" s="264"/>
      <c r="F10" s="265"/>
      <c r="G10" s="265"/>
      <c r="H10" s="264"/>
      <c r="I10" s="265"/>
      <c r="J10" s="265"/>
      <c r="K10" s="264"/>
      <c r="L10" s="265"/>
      <c r="M10" s="265"/>
      <c r="N10" s="264"/>
      <c r="O10" s="265"/>
      <c r="P10" s="265"/>
      <c r="Q10" s="264"/>
      <c r="R10" s="265"/>
      <c r="S10" s="265"/>
    </row>
    <row r="11" spans="1:21" ht="21.75" customHeight="1" x14ac:dyDescent="0.2">
      <c r="B11" s="266"/>
      <c r="C11" s="267"/>
      <c r="D11" s="268" t="s">
        <v>59</v>
      </c>
      <c r="E11" s="264">
        <v>449</v>
      </c>
      <c r="F11" s="265">
        <v>77.8</v>
      </c>
      <c r="G11" s="265">
        <v>28.4</v>
      </c>
      <c r="H11" s="264">
        <v>457</v>
      </c>
      <c r="I11" s="265">
        <v>73.900000000000006</v>
      </c>
      <c r="J11" s="265">
        <v>27</v>
      </c>
      <c r="K11" s="264">
        <v>467</v>
      </c>
      <c r="L11" s="265">
        <v>83.8</v>
      </c>
      <c r="M11" s="265">
        <v>30.6</v>
      </c>
      <c r="N11" s="264">
        <v>455</v>
      </c>
      <c r="O11" s="265">
        <v>74.400000000000006</v>
      </c>
      <c r="P11" s="265">
        <v>27.2</v>
      </c>
      <c r="Q11" s="264">
        <v>457</v>
      </c>
      <c r="R11" s="265">
        <v>79.900000000000006</v>
      </c>
      <c r="S11" s="265">
        <v>29.2</v>
      </c>
    </row>
    <row r="12" spans="1:21" ht="26.25" customHeight="1" x14ac:dyDescent="0.2">
      <c r="B12" s="269"/>
      <c r="C12" s="270"/>
      <c r="D12" s="268" t="s">
        <v>238</v>
      </c>
      <c r="E12" s="271">
        <f t="shared" ref="E12:S12" si="0">IF(COUNT(E7:E11)&gt;=1,SUM(E7:E11),"")</f>
        <v>449</v>
      </c>
      <c r="F12" s="272">
        <f t="shared" si="0"/>
        <v>77.8</v>
      </c>
      <c r="G12" s="272">
        <f t="shared" si="0"/>
        <v>28.4</v>
      </c>
      <c r="H12" s="271">
        <f t="shared" si="0"/>
        <v>457</v>
      </c>
      <c r="I12" s="273">
        <f t="shared" si="0"/>
        <v>73.900000000000006</v>
      </c>
      <c r="J12" s="273">
        <f t="shared" si="0"/>
        <v>27</v>
      </c>
      <c r="K12" s="271">
        <f t="shared" si="0"/>
        <v>467</v>
      </c>
      <c r="L12" s="272">
        <f t="shared" si="0"/>
        <v>83.8</v>
      </c>
      <c r="M12" s="272">
        <f t="shared" si="0"/>
        <v>30.6</v>
      </c>
      <c r="N12" s="271">
        <f t="shared" si="0"/>
        <v>455</v>
      </c>
      <c r="O12" s="272">
        <f t="shared" si="0"/>
        <v>74.400000000000006</v>
      </c>
      <c r="P12" s="272">
        <f t="shared" si="0"/>
        <v>27.2</v>
      </c>
      <c r="Q12" s="271">
        <f t="shared" si="0"/>
        <v>457</v>
      </c>
      <c r="R12" s="272">
        <f t="shared" si="0"/>
        <v>79.900000000000006</v>
      </c>
      <c r="S12" s="272">
        <f t="shared" si="0"/>
        <v>29.2</v>
      </c>
    </row>
    <row r="13" spans="1:21" ht="21.75" customHeight="1" x14ac:dyDescent="0.2">
      <c r="B13" s="261" t="str">
        <f>ｼｰﾄ0!$C$4</f>
        <v>津軽平野</v>
      </c>
      <c r="C13" s="274"/>
      <c r="D13" s="263" t="s">
        <v>5</v>
      </c>
      <c r="E13" s="275"/>
      <c r="F13" s="265"/>
      <c r="G13" s="265"/>
      <c r="H13" s="275"/>
      <c r="I13" s="265"/>
      <c r="J13" s="265"/>
      <c r="K13" s="275"/>
      <c r="L13" s="265"/>
      <c r="M13" s="265"/>
      <c r="N13" s="275"/>
      <c r="O13" s="265"/>
      <c r="P13" s="265"/>
      <c r="Q13" s="276"/>
      <c r="R13" s="265"/>
      <c r="S13" s="265"/>
    </row>
    <row r="14" spans="1:21" ht="21.75" customHeight="1" x14ac:dyDescent="0.2">
      <c r="B14" s="266"/>
      <c r="C14" s="277"/>
      <c r="D14" s="263" t="s">
        <v>49</v>
      </c>
      <c r="E14" s="275"/>
      <c r="F14" s="265"/>
      <c r="G14" s="265"/>
      <c r="H14" s="275"/>
      <c r="I14" s="265"/>
      <c r="J14" s="265"/>
      <c r="K14" s="275"/>
      <c r="L14" s="265"/>
      <c r="M14" s="265"/>
      <c r="N14" s="275"/>
      <c r="O14" s="265"/>
      <c r="P14" s="265"/>
      <c r="Q14" s="276"/>
      <c r="R14" s="265"/>
      <c r="S14" s="265"/>
    </row>
    <row r="15" spans="1:21" ht="21.75" customHeight="1" x14ac:dyDescent="0.2">
      <c r="B15" s="266"/>
      <c r="C15" s="277"/>
      <c r="D15" s="263" t="s">
        <v>39</v>
      </c>
      <c r="E15" s="275"/>
      <c r="F15" s="265"/>
      <c r="G15" s="265"/>
      <c r="H15" s="275"/>
      <c r="I15" s="265"/>
      <c r="J15" s="265"/>
      <c r="K15" s="275"/>
      <c r="L15" s="265"/>
      <c r="M15" s="265"/>
      <c r="N15" s="275"/>
      <c r="O15" s="265"/>
      <c r="P15" s="265"/>
      <c r="Q15" s="276"/>
      <c r="R15" s="265"/>
      <c r="S15" s="265"/>
    </row>
    <row r="16" spans="1:21" ht="21.75" customHeight="1" x14ac:dyDescent="0.2">
      <c r="B16" s="266"/>
      <c r="C16" s="277"/>
      <c r="D16" s="263" t="s">
        <v>227</v>
      </c>
      <c r="E16" s="275"/>
      <c r="F16" s="265"/>
      <c r="G16" s="265"/>
      <c r="H16" s="275"/>
      <c r="I16" s="265"/>
      <c r="J16" s="265"/>
      <c r="K16" s="275"/>
      <c r="L16" s="265"/>
      <c r="M16" s="265"/>
      <c r="N16" s="275"/>
      <c r="O16" s="265"/>
      <c r="P16" s="265"/>
      <c r="Q16" s="276"/>
      <c r="R16" s="265"/>
      <c r="S16" s="265"/>
    </row>
    <row r="17" spans="2:19" ht="21.75" customHeight="1" x14ac:dyDescent="0.2">
      <c r="B17" s="266"/>
      <c r="C17" s="277"/>
      <c r="D17" s="268" t="s">
        <v>59</v>
      </c>
      <c r="E17" s="275"/>
      <c r="F17" s="265"/>
      <c r="G17" s="265"/>
      <c r="H17" s="275"/>
      <c r="I17" s="265"/>
      <c r="J17" s="265"/>
      <c r="K17" s="275"/>
      <c r="L17" s="265"/>
      <c r="M17" s="265"/>
      <c r="N17" s="275"/>
      <c r="O17" s="265"/>
      <c r="P17" s="265"/>
      <c r="Q17" s="276"/>
      <c r="R17" s="265"/>
      <c r="S17" s="265"/>
    </row>
    <row r="18" spans="2:19" ht="26.25" customHeight="1" x14ac:dyDescent="0.2">
      <c r="B18" s="269"/>
      <c r="C18" s="278"/>
      <c r="D18" s="268" t="s">
        <v>265</v>
      </c>
      <c r="E18" s="271" t="str">
        <f t="shared" ref="E18:S18" si="1">IF(COUNT(E13:E17)&gt;=1,SUM(E13:E17),"")</f>
        <v/>
      </c>
      <c r="F18" s="272" t="str">
        <f t="shared" si="1"/>
        <v/>
      </c>
      <c r="G18" s="272" t="str">
        <f t="shared" si="1"/>
        <v/>
      </c>
      <c r="H18" s="271" t="str">
        <f t="shared" si="1"/>
        <v/>
      </c>
      <c r="I18" s="273" t="str">
        <f t="shared" si="1"/>
        <v/>
      </c>
      <c r="J18" s="273" t="str">
        <f t="shared" si="1"/>
        <v/>
      </c>
      <c r="K18" s="271" t="str">
        <f t="shared" si="1"/>
        <v/>
      </c>
      <c r="L18" s="272" t="str">
        <f t="shared" si="1"/>
        <v/>
      </c>
      <c r="M18" s="272" t="str">
        <f t="shared" si="1"/>
        <v/>
      </c>
      <c r="N18" s="271" t="str">
        <f t="shared" si="1"/>
        <v/>
      </c>
      <c r="O18" s="272" t="str">
        <f t="shared" si="1"/>
        <v/>
      </c>
      <c r="P18" s="272" t="str">
        <f t="shared" si="1"/>
        <v/>
      </c>
      <c r="Q18" s="271" t="str">
        <f t="shared" si="1"/>
        <v/>
      </c>
      <c r="R18" s="272" t="str">
        <f t="shared" si="1"/>
        <v/>
      </c>
      <c r="S18" s="272" t="str">
        <f t="shared" si="1"/>
        <v/>
      </c>
    </row>
    <row r="19" spans="2:19" ht="21.75" customHeight="1" x14ac:dyDescent="0.2">
      <c r="B19" s="261" t="str">
        <f>ｼｰﾄ0!$C$4</f>
        <v>津軽平野</v>
      </c>
      <c r="C19" s="262"/>
      <c r="D19" s="263" t="s">
        <v>5</v>
      </c>
      <c r="E19" s="275"/>
      <c r="F19" s="265"/>
      <c r="G19" s="265"/>
      <c r="H19" s="275"/>
      <c r="I19" s="265"/>
      <c r="J19" s="265"/>
      <c r="K19" s="275"/>
      <c r="L19" s="265"/>
      <c r="M19" s="265"/>
      <c r="N19" s="275"/>
      <c r="O19" s="265"/>
      <c r="P19" s="265"/>
      <c r="Q19" s="276"/>
      <c r="R19" s="265"/>
      <c r="S19" s="265"/>
    </row>
    <row r="20" spans="2:19" ht="21.75" customHeight="1" x14ac:dyDescent="0.2">
      <c r="B20" s="266"/>
      <c r="C20" s="279"/>
      <c r="D20" s="263" t="s">
        <v>49</v>
      </c>
      <c r="E20" s="275"/>
      <c r="F20" s="265"/>
      <c r="G20" s="265"/>
      <c r="H20" s="275"/>
      <c r="I20" s="265"/>
      <c r="J20" s="265"/>
      <c r="K20" s="275"/>
      <c r="L20" s="265"/>
      <c r="M20" s="265"/>
      <c r="N20" s="275"/>
      <c r="O20" s="265"/>
      <c r="P20" s="265"/>
      <c r="Q20" s="276"/>
      <c r="R20" s="265"/>
      <c r="S20" s="265"/>
    </row>
    <row r="21" spans="2:19" ht="21.75" customHeight="1" x14ac:dyDescent="0.2">
      <c r="B21" s="266"/>
      <c r="C21" s="279"/>
      <c r="D21" s="263" t="s">
        <v>39</v>
      </c>
      <c r="E21" s="275"/>
      <c r="F21" s="265"/>
      <c r="G21" s="265"/>
      <c r="H21" s="275"/>
      <c r="I21" s="265"/>
      <c r="J21" s="265"/>
      <c r="K21" s="275"/>
      <c r="L21" s="265"/>
      <c r="M21" s="265"/>
      <c r="N21" s="275"/>
      <c r="O21" s="265"/>
      <c r="P21" s="265"/>
      <c r="Q21" s="276"/>
      <c r="R21" s="265"/>
      <c r="S21" s="265"/>
    </row>
    <row r="22" spans="2:19" ht="21.75" customHeight="1" x14ac:dyDescent="0.2">
      <c r="B22" s="266"/>
      <c r="C22" s="279"/>
      <c r="D22" s="263" t="s">
        <v>227</v>
      </c>
      <c r="E22" s="275"/>
      <c r="F22" s="265"/>
      <c r="G22" s="265"/>
      <c r="H22" s="275"/>
      <c r="I22" s="265"/>
      <c r="J22" s="265"/>
      <c r="K22" s="275"/>
      <c r="L22" s="265"/>
      <c r="M22" s="265"/>
      <c r="N22" s="275"/>
      <c r="O22" s="265"/>
      <c r="P22" s="265"/>
      <c r="Q22" s="276"/>
      <c r="R22" s="265"/>
      <c r="S22" s="265"/>
    </row>
    <row r="23" spans="2:19" ht="21.75" customHeight="1" x14ac:dyDescent="0.2">
      <c r="B23" s="266"/>
      <c r="C23" s="279"/>
      <c r="D23" s="268" t="s">
        <v>59</v>
      </c>
      <c r="E23" s="275"/>
      <c r="F23" s="265"/>
      <c r="G23" s="265"/>
      <c r="H23" s="275"/>
      <c r="I23" s="265"/>
      <c r="J23" s="265"/>
      <c r="K23" s="275"/>
      <c r="L23" s="265"/>
      <c r="M23" s="265"/>
      <c r="N23" s="275"/>
      <c r="O23" s="265"/>
      <c r="P23" s="265"/>
      <c r="Q23" s="276"/>
      <c r="R23" s="265"/>
      <c r="S23" s="265"/>
    </row>
    <row r="24" spans="2:19" ht="26.25" customHeight="1" x14ac:dyDescent="0.2">
      <c r="B24" s="269"/>
      <c r="C24" s="280"/>
      <c r="D24" s="268" t="s">
        <v>266</v>
      </c>
      <c r="E24" s="276" t="str">
        <f t="shared" ref="E24:S24" si="2">IF(COUNT(E19:E23)&gt;=1,SUM(E19:E23),"")</f>
        <v/>
      </c>
      <c r="F24" s="281" t="str">
        <f t="shared" si="2"/>
        <v/>
      </c>
      <c r="G24" s="281" t="str">
        <f t="shared" si="2"/>
        <v/>
      </c>
      <c r="H24" s="276" t="str">
        <f t="shared" si="2"/>
        <v/>
      </c>
      <c r="I24" s="282" t="str">
        <f t="shared" si="2"/>
        <v/>
      </c>
      <c r="J24" s="282" t="str">
        <f t="shared" si="2"/>
        <v/>
      </c>
      <c r="K24" s="276" t="str">
        <f t="shared" si="2"/>
        <v/>
      </c>
      <c r="L24" s="281" t="str">
        <f t="shared" si="2"/>
        <v/>
      </c>
      <c r="M24" s="281" t="str">
        <f t="shared" si="2"/>
        <v/>
      </c>
      <c r="N24" s="276" t="str">
        <f t="shared" si="2"/>
        <v/>
      </c>
      <c r="O24" s="281" t="str">
        <f t="shared" si="2"/>
        <v/>
      </c>
      <c r="P24" s="281" t="str">
        <f t="shared" si="2"/>
        <v/>
      </c>
      <c r="Q24" s="276" t="str">
        <f t="shared" si="2"/>
        <v/>
      </c>
      <c r="R24" s="281" t="str">
        <f t="shared" si="2"/>
        <v/>
      </c>
      <c r="S24" s="281" t="str">
        <f t="shared" si="2"/>
        <v/>
      </c>
    </row>
    <row r="25" spans="2:19" ht="22.5" customHeight="1" x14ac:dyDescent="0.2">
      <c r="B25" s="261" t="str">
        <f>ｼｰﾄ0!$C$4</f>
        <v>津軽平野</v>
      </c>
      <c r="C25" s="262"/>
      <c r="D25" s="263" t="s">
        <v>5</v>
      </c>
      <c r="E25" s="275"/>
      <c r="F25" s="265"/>
      <c r="G25" s="265"/>
      <c r="H25" s="275"/>
      <c r="I25" s="265"/>
      <c r="J25" s="265"/>
      <c r="K25" s="275"/>
      <c r="L25" s="265"/>
      <c r="M25" s="265"/>
      <c r="N25" s="275"/>
      <c r="O25" s="265"/>
      <c r="P25" s="265"/>
      <c r="Q25" s="276"/>
      <c r="R25" s="265"/>
      <c r="S25" s="265"/>
    </row>
    <row r="26" spans="2:19" ht="22.5" customHeight="1" x14ac:dyDescent="0.2">
      <c r="B26" s="266"/>
      <c r="C26" s="279"/>
      <c r="D26" s="263" t="s">
        <v>49</v>
      </c>
      <c r="E26" s="275"/>
      <c r="F26" s="265"/>
      <c r="G26" s="265"/>
      <c r="H26" s="275"/>
      <c r="I26" s="265"/>
      <c r="J26" s="265"/>
      <c r="K26" s="275"/>
      <c r="L26" s="265"/>
      <c r="M26" s="265"/>
      <c r="N26" s="275"/>
      <c r="O26" s="265"/>
      <c r="P26" s="265"/>
      <c r="Q26" s="276"/>
      <c r="R26" s="265"/>
      <c r="S26" s="265"/>
    </row>
    <row r="27" spans="2:19" ht="22.5" customHeight="1" x14ac:dyDescent="0.2">
      <c r="B27" s="266"/>
      <c r="C27" s="279"/>
      <c r="D27" s="263" t="s">
        <v>39</v>
      </c>
      <c r="E27" s="275"/>
      <c r="F27" s="265"/>
      <c r="G27" s="265"/>
      <c r="H27" s="275"/>
      <c r="I27" s="265"/>
      <c r="J27" s="265"/>
      <c r="K27" s="275"/>
      <c r="L27" s="265"/>
      <c r="M27" s="265"/>
      <c r="N27" s="275"/>
      <c r="O27" s="265"/>
      <c r="P27" s="265"/>
      <c r="Q27" s="276"/>
      <c r="R27" s="265"/>
      <c r="S27" s="265"/>
    </row>
    <row r="28" spans="2:19" ht="22.5" customHeight="1" x14ac:dyDescent="0.2">
      <c r="B28" s="266"/>
      <c r="C28" s="279"/>
      <c r="D28" s="263" t="s">
        <v>227</v>
      </c>
      <c r="E28" s="275"/>
      <c r="F28" s="265"/>
      <c r="G28" s="265"/>
      <c r="H28" s="275"/>
      <c r="I28" s="265"/>
      <c r="J28" s="265"/>
      <c r="K28" s="275"/>
      <c r="L28" s="265"/>
      <c r="M28" s="265"/>
      <c r="N28" s="275"/>
      <c r="O28" s="265"/>
      <c r="P28" s="265"/>
      <c r="Q28" s="276"/>
      <c r="R28" s="265"/>
      <c r="S28" s="265"/>
    </row>
    <row r="29" spans="2:19" ht="22.5" customHeight="1" x14ac:dyDescent="0.2">
      <c r="B29" s="266"/>
      <c r="C29" s="279"/>
      <c r="D29" s="268" t="s">
        <v>59</v>
      </c>
      <c r="E29" s="275"/>
      <c r="F29" s="265"/>
      <c r="G29" s="265"/>
      <c r="H29" s="275"/>
      <c r="I29" s="265"/>
      <c r="J29" s="265"/>
      <c r="K29" s="275"/>
      <c r="L29" s="265"/>
      <c r="M29" s="265"/>
      <c r="N29" s="275"/>
      <c r="O29" s="265"/>
      <c r="P29" s="265"/>
      <c r="Q29" s="276"/>
      <c r="R29" s="265"/>
      <c r="S29" s="265"/>
    </row>
    <row r="30" spans="2:19" ht="25.5" customHeight="1" x14ac:dyDescent="0.2">
      <c r="B30" s="269"/>
      <c r="C30" s="280"/>
      <c r="D30" s="268" t="s">
        <v>163</v>
      </c>
      <c r="E30" s="276" t="str">
        <f t="shared" ref="E30:S30" si="3">IF(COUNT(E25:E29)&gt;=1,SUM(E25:E29),"")</f>
        <v/>
      </c>
      <c r="F30" s="281" t="str">
        <f t="shared" si="3"/>
        <v/>
      </c>
      <c r="G30" s="281" t="str">
        <f t="shared" si="3"/>
        <v/>
      </c>
      <c r="H30" s="276" t="str">
        <f t="shared" si="3"/>
        <v/>
      </c>
      <c r="I30" s="282" t="str">
        <f t="shared" si="3"/>
        <v/>
      </c>
      <c r="J30" s="282" t="str">
        <f t="shared" si="3"/>
        <v/>
      </c>
      <c r="K30" s="276" t="str">
        <f t="shared" si="3"/>
        <v/>
      </c>
      <c r="L30" s="281" t="str">
        <f t="shared" si="3"/>
        <v/>
      </c>
      <c r="M30" s="281" t="str">
        <f t="shared" si="3"/>
        <v/>
      </c>
      <c r="N30" s="276" t="str">
        <f t="shared" si="3"/>
        <v/>
      </c>
      <c r="O30" s="281" t="str">
        <f t="shared" si="3"/>
        <v/>
      </c>
      <c r="P30" s="281" t="str">
        <f t="shared" si="3"/>
        <v/>
      </c>
      <c r="Q30" s="276" t="str">
        <f t="shared" si="3"/>
        <v/>
      </c>
      <c r="R30" s="281" t="str">
        <f t="shared" si="3"/>
        <v/>
      </c>
      <c r="S30" s="281" t="str">
        <f t="shared" si="3"/>
        <v/>
      </c>
    </row>
    <row r="31" spans="2:19" ht="21.75" customHeight="1" x14ac:dyDescent="0.2">
      <c r="B31" s="261" t="str">
        <f>ｼｰﾄ0!$C$4</f>
        <v>津軽平野</v>
      </c>
      <c r="C31" s="262"/>
      <c r="D31" s="263" t="s">
        <v>5</v>
      </c>
      <c r="E31" s="275"/>
      <c r="F31" s="265"/>
      <c r="G31" s="265"/>
      <c r="H31" s="275"/>
      <c r="I31" s="265"/>
      <c r="J31" s="265"/>
      <c r="K31" s="275"/>
      <c r="L31" s="265"/>
      <c r="M31" s="265"/>
      <c r="N31" s="275"/>
      <c r="O31" s="265"/>
      <c r="P31" s="265"/>
      <c r="Q31" s="276"/>
      <c r="R31" s="265"/>
      <c r="S31" s="265"/>
    </row>
    <row r="32" spans="2:19" ht="21.75" customHeight="1" x14ac:dyDescent="0.2">
      <c r="B32" s="266"/>
      <c r="C32" s="267"/>
      <c r="D32" s="263" t="s">
        <v>49</v>
      </c>
      <c r="E32" s="275"/>
      <c r="F32" s="265"/>
      <c r="G32" s="265"/>
      <c r="H32" s="275"/>
      <c r="I32" s="265"/>
      <c r="J32" s="265"/>
      <c r="K32" s="275"/>
      <c r="L32" s="265"/>
      <c r="M32" s="265"/>
      <c r="N32" s="275"/>
      <c r="O32" s="265"/>
      <c r="P32" s="265"/>
      <c r="Q32" s="276"/>
      <c r="R32" s="265"/>
      <c r="S32" s="265"/>
    </row>
    <row r="33" spans="2:19" ht="21.75" customHeight="1" x14ac:dyDescent="0.2">
      <c r="B33" s="266"/>
      <c r="C33" s="267"/>
      <c r="D33" s="263" t="s">
        <v>39</v>
      </c>
      <c r="E33" s="275"/>
      <c r="F33" s="265"/>
      <c r="G33" s="265"/>
      <c r="H33" s="275"/>
      <c r="I33" s="265"/>
      <c r="J33" s="265"/>
      <c r="K33" s="275"/>
      <c r="L33" s="265"/>
      <c r="M33" s="265"/>
      <c r="N33" s="275"/>
      <c r="O33" s="265"/>
      <c r="P33" s="265"/>
      <c r="Q33" s="276"/>
      <c r="R33" s="265"/>
      <c r="S33" s="265"/>
    </row>
    <row r="34" spans="2:19" ht="21.75" customHeight="1" x14ac:dyDescent="0.2">
      <c r="B34" s="266"/>
      <c r="C34" s="267"/>
      <c r="D34" s="263" t="s">
        <v>227</v>
      </c>
      <c r="E34" s="275"/>
      <c r="F34" s="265"/>
      <c r="G34" s="265"/>
      <c r="H34" s="275"/>
      <c r="I34" s="265"/>
      <c r="J34" s="265"/>
      <c r="K34" s="275"/>
      <c r="L34" s="265"/>
      <c r="M34" s="265"/>
      <c r="N34" s="275"/>
      <c r="O34" s="265"/>
      <c r="P34" s="265"/>
      <c r="Q34" s="276"/>
      <c r="R34" s="265"/>
      <c r="S34" s="265"/>
    </row>
    <row r="35" spans="2:19" ht="21.75" customHeight="1" x14ac:dyDescent="0.2">
      <c r="B35" s="266"/>
      <c r="C35" s="267"/>
      <c r="D35" s="268" t="s">
        <v>59</v>
      </c>
      <c r="E35" s="275"/>
      <c r="F35" s="265"/>
      <c r="G35" s="265"/>
      <c r="H35" s="275"/>
      <c r="I35" s="265"/>
      <c r="J35" s="265"/>
      <c r="K35" s="275"/>
      <c r="L35" s="265"/>
      <c r="M35" s="265"/>
      <c r="N35" s="275"/>
      <c r="O35" s="265"/>
      <c r="P35" s="265"/>
      <c r="Q35" s="276"/>
      <c r="R35" s="265"/>
      <c r="S35" s="265"/>
    </row>
    <row r="36" spans="2:19" ht="25.5" customHeight="1" x14ac:dyDescent="0.2">
      <c r="B36" s="269"/>
      <c r="C36" s="270"/>
      <c r="D36" s="283" t="s">
        <v>267</v>
      </c>
      <c r="E36" s="276" t="str">
        <f t="shared" ref="E36:S36" si="4">IF(COUNT(E31:E35)&gt;=1,SUM(E31:E35),"")</f>
        <v/>
      </c>
      <c r="F36" s="281" t="str">
        <f t="shared" si="4"/>
        <v/>
      </c>
      <c r="G36" s="281" t="str">
        <f t="shared" si="4"/>
        <v/>
      </c>
      <c r="H36" s="276" t="str">
        <f t="shared" si="4"/>
        <v/>
      </c>
      <c r="I36" s="282" t="str">
        <f t="shared" si="4"/>
        <v/>
      </c>
      <c r="J36" s="282" t="str">
        <f t="shared" si="4"/>
        <v/>
      </c>
      <c r="K36" s="276" t="str">
        <f t="shared" si="4"/>
        <v/>
      </c>
      <c r="L36" s="281" t="str">
        <f t="shared" si="4"/>
        <v/>
      </c>
      <c r="M36" s="281" t="str">
        <f t="shared" si="4"/>
        <v/>
      </c>
      <c r="N36" s="276" t="str">
        <f t="shared" si="4"/>
        <v/>
      </c>
      <c r="O36" s="281" t="str">
        <f t="shared" si="4"/>
        <v/>
      </c>
      <c r="P36" s="281" t="str">
        <f t="shared" si="4"/>
        <v/>
      </c>
      <c r="Q36" s="276" t="str">
        <f t="shared" si="4"/>
        <v/>
      </c>
      <c r="R36" s="281" t="str">
        <f t="shared" si="4"/>
        <v/>
      </c>
      <c r="S36" s="281" t="str">
        <f t="shared" si="4"/>
        <v/>
      </c>
    </row>
    <row r="37" spans="2:19" ht="21.75" customHeight="1" x14ac:dyDescent="0.2">
      <c r="B37" s="261" t="str">
        <f>ｼｰﾄ0!$C$4</f>
        <v>津軽平野</v>
      </c>
      <c r="C37" s="262"/>
      <c r="D37" s="263" t="s">
        <v>5</v>
      </c>
      <c r="E37" s="275"/>
      <c r="F37" s="265"/>
      <c r="G37" s="265"/>
      <c r="H37" s="275"/>
      <c r="I37" s="265"/>
      <c r="J37" s="265"/>
      <c r="K37" s="275"/>
      <c r="L37" s="265"/>
      <c r="M37" s="265"/>
      <c r="N37" s="275"/>
      <c r="O37" s="265"/>
      <c r="P37" s="265"/>
      <c r="Q37" s="276"/>
      <c r="R37" s="265"/>
      <c r="S37" s="265"/>
    </row>
    <row r="38" spans="2:19" ht="21.75" customHeight="1" x14ac:dyDescent="0.2">
      <c r="B38" s="266"/>
      <c r="C38" s="267"/>
      <c r="D38" s="263" t="s">
        <v>49</v>
      </c>
      <c r="E38" s="275"/>
      <c r="F38" s="265"/>
      <c r="G38" s="265"/>
      <c r="H38" s="275"/>
      <c r="I38" s="265"/>
      <c r="J38" s="265"/>
      <c r="K38" s="275"/>
      <c r="L38" s="265"/>
      <c r="M38" s="265"/>
      <c r="N38" s="275"/>
      <c r="O38" s="265"/>
      <c r="P38" s="265"/>
      <c r="Q38" s="276"/>
      <c r="R38" s="265"/>
      <c r="S38" s="265"/>
    </row>
    <row r="39" spans="2:19" ht="21.75" customHeight="1" x14ac:dyDescent="0.2">
      <c r="B39" s="266"/>
      <c r="C39" s="267"/>
      <c r="D39" s="263" t="s">
        <v>39</v>
      </c>
      <c r="E39" s="275"/>
      <c r="F39" s="265"/>
      <c r="G39" s="265"/>
      <c r="H39" s="275"/>
      <c r="I39" s="265"/>
      <c r="J39" s="265"/>
      <c r="K39" s="275"/>
      <c r="L39" s="265"/>
      <c r="M39" s="265"/>
      <c r="N39" s="275"/>
      <c r="O39" s="265"/>
      <c r="P39" s="265"/>
      <c r="Q39" s="276"/>
      <c r="R39" s="265"/>
      <c r="S39" s="265"/>
    </row>
    <row r="40" spans="2:19" ht="21.75" customHeight="1" x14ac:dyDescent="0.2">
      <c r="B40" s="266"/>
      <c r="C40" s="267"/>
      <c r="D40" s="263" t="s">
        <v>227</v>
      </c>
      <c r="E40" s="275"/>
      <c r="F40" s="265"/>
      <c r="G40" s="265"/>
      <c r="H40" s="275"/>
      <c r="I40" s="265"/>
      <c r="J40" s="265"/>
      <c r="K40" s="275"/>
      <c r="L40" s="265"/>
      <c r="M40" s="265"/>
      <c r="N40" s="275"/>
      <c r="O40" s="265"/>
      <c r="P40" s="265"/>
      <c r="Q40" s="276"/>
      <c r="R40" s="265"/>
      <c r="S40" s="265"/>
    </row>
    <row r="41" spans="2:19" ht="21.75" customHeight="1" x14ac:dyDescent="0.2">
      <c r="B41" s="266"/>
      <c r="C41" s="267"/>
      <c r="D41" s="268" t="s">
        <v>59</v>
      </c>
      <c r="E41" s="275"/>
      <c r="F41" s="265"/>
      <c r="G41" s="265"/>
      <c r="H41" s="275"/>
      <c r="I41" s="265"/>
      <c r="J41" s="265"/>
      <c r="K41" s="275"/>
      <c r="L41" s="265"/>
      <c r="M41" s="265"/>
      <c r="N41" s="275"/>
      <c r="O41" s="265"/>
      <c r="P41" s="265"/>
      <c r="Q41" s="276"/>
      <c r="R41" s="265"/>
      <c r="S41" s="265"/>
    </row>
    <row r="42" spans="2:19" ht="25.5" customHeight="1" x14ac:dyDescent="0.2">
      <c r="B42" s="269"/>
      <c r="C42" s="270"/>
      <c r="D42" s="268" t="s">
        <v>268</v>
      </c>
      <c r="E42" s="276" t="str">
        <f t="shared" ref="E42:S42" si="5">IF(COUNT(E37:E41)&gt;=1,SUM(E37:E41),"")</f>
        <v/>
      </c>
      <c r="F42" s="281" t="str">
        <f t="shared" si="5"/>
        <v/>
      </c>
      <c r="G42" s="281" t="str">
        <f t="shared" si="5"/>
        <v/>
      </c>
      <c r="H42" s="276" t="str">
        <f t="shared" si="5"/>
        <v/>
      </c>
      <c r="I42" s="282" t="str">
        <f t="shared" si="5"/>
        <v/>
      </c>
      <c r="J42" s="282" t="str">
        <f t="shared" si="5"/>
        <v/>
      </c>
      <c r="K42" s="276" t="str">
        <f t="shared" si="5"/>
        <v/>
      </c>
      <c r="L42" s="281" t="str">
        <f t="shared" si="5"/>
        <v/>
      </c>
      <c r="M42" s="281" t="str">
        <f t="shared" si="5"/>
        <v/>
      </c>
      <c r="N42" s="276" t="str">
        <f t="shared" si="5"/>
        <v/>
      </c>
      <c r="O42" s="281" t="str">
        <f t="shared" si="5"/>
        <v/>
      </c>
      <c r="P42" s="281" t="str">
        <f t="shared" si="5"/>
        <v/>
      </c>
      <c r="Q42" s="276" t="str">
        <f t="shared" si="5"/>
        <v/>
      </c>
      <c r="R42" s="281" t="str">
        <f t="shared" si="5"/>
        <v/>
      </c>
      <c r="S42" s="281" t="str">
        <f t="shared" si="5"/>
        <v/>
      </c>
    </row>
    <row r="43" spans="2:19" ht="21.75" customHeight="1" x14ac:dyDescent="0.2">
      <c r="B43" s="261" t="str">
        <f>ｼｰﾄ0!$C$4</f>
        <v>津軽平野</v>
      </c>
      <c r="C43" s="262"/>
      <c r="D43" s="263" t="s">
        <v>5</v>
      </c>
      <c r="E43" s="275"/>
      <c r="F43" s="265"/>
      <c r="G43" s="265"/>
      <c r="H43" s="275"/>
      <c r="I43" s="265"/>
      <c r="J43" s="265"/>
      <c r="K43" s="275"/>
      <c r="L43" s="265"/>
      <c r="M43" s="265"/>
      <c r="N43" s="275"/>
      <c r="O43" s="265"/>
      <c r="P43" s="265"/>
      <c r="Q43" s="276"/>
      <c r="R43" s="265"/>
      <c r="S43" s="265"/>
    </row>
    <row r="44" spans="2:19" ht="21.75" customHeight="1" x14ac:dyDescent="0.2">
      <c r="B44" s="266"/>
      <c r="C44" s="279"/>
      <c r="D44" s="263" t="s">
        <v>49</v>
      </c>
      <c r="E44" s="275"/>
      <c r="F44" s="265"/>
      <c r="G44" s="265"/>
      <c r="H44" s="275"/>
      <c r="I44" s="265"/>
      <c r="J44" s="265"/>
      <c r="K44" s="275"/>
      <c r="L44" s="265"/>
      <c r="M44" s="265"/>
      <c r="N44" s="275"/>
      <c r="O44" s="265"/>
      <c r="P44" s="265"/>
      <c r="Q44" s="276"/>
      <c r="R44" s="265"/>
      <c r="S44" s="265"/>
    </row>
    <row r="45" spans="2:19" ht="21.75" customHeight="1" x14ac:dyDescent="0.2">
      <c r="B45" s="266"/>
      <c r="C45" s="279"/>
      <c r="D45" s="263" t="s">
        <v>39</v>
      </c>
      <c r="E45" s="275"/>
      <c r="F45" s="265"/>
      <c r="G45" s="265"/>
      <c r="H45" s="275"/>
      <c r="I45" s="265"/>
      <c r="J45" s="265"/>
      <c r="K45" s="275"/>
      <c r="L45" s="265"/>
      <c r="M45" s="265"/>
      <c r="N45" s="275"/>
      <c r="O45" s="265"/>
      <c r="P45" s="265"/>
      <c r="Q45" s="276"/>
      <c r="R45" s="265"/>
      <c r="S45" s="265"/>
    </row>
    <row r="46" spans="2:19" ht="21.75" customHeight="1" x14ac:dyDescent="0.2">
      <c r="B46" s="266"/>
      <c r="C46" s="279"/>
      <c r="D46" s="263" t="s">
        <v>227</v>
      </c>
      <c r="E46" s="275"/>
      <c r="F46" s="265"/>
      <c r="G46" s="265"/>
      <c r="H46" s="275"/>
      <c r="I46" s="265"/>
      <c r="J46" s="265"/>
      <c r="K46" s="275"/>
      <c r="L46" s="265"/>
      <c r="M46" s="265"/>
      <c r="N46" s="275"/>
      <c r="O46" s="265"/>
      <c r="P46" s="265"/>
      <c r="Q46" s="276"/>
      <c r="R46" s="265"/>
      <c r="S46" s="265"/>
    </row>
    <row r="47" spans="2:19" ht="21.75" customHeight="1" x14ac:dyDescent="0.2">
      <c r="B47" s="266"/>
      <c r="C47" s="279"/>
      <c r="D47" s="268" t="s">
        <v>59</v>
      </c>
      <c r="E47" s="275"/>
      <c r="F47" s="265"/>
      <c r="G47" s="265"/>
      <c r="H47" s="275"/>
      <c r="I47" s="265"/>
      <c r="J47" s="265"/>
      <c r="K47" s="275"/>
      <c r="L47" s="265"/>
      <c r="M47" s="265"/>
      <c r="N47" s="275"/>
      <c r="O47" s="265"/>
      <c r="P47" s="265"/>
      <c r="Q47" s="276"/>
      <c r="R47" s="265"/>
      <c r="S47" s="265"/>
    </row>
    <row r="48" spans="2:19" ht="23.25" customHeight="1" x14ac:dyDescent="0.2">
      <c r="B48" s="269"/>
      <c r="C48" s="280"/>
      <c r="D48" s="268" t="s">
        <v>270</v>
      </c>
      <c r="E48" s="276" t="str">
        <f t="shared" ref="E48:S48" si="6">IF(COUNT(E43:E47)&gt;=1,SUM(E43:E47),"")</f>
        <v/>
      </c>
      <c r="F48" s="281" t="str">
        <f t="shared" si="6"/>
        <v/>
      </c>
      <c r="G48" s="281" t="str">
        <f t="shared" si="6"/>
        <v/>
      </c>
      <c r="H48" s="276" t="str">
        <f t="shared" si="6"/>
        <v/>
      </c>
      <c r="I48" s="282" t="str">
        <f t="shared" si="6"/>
        <v/>
      </c>
      <c r="J48" s="282" t="str">
        <f t="shared" si="6"/>
        <v/>
      </c>
      <c r="K48" s="276" t="str">
        <f t="shared" si="6"/>
        <v/>
      </c>
      <c r="L48" s="281" t="str">
        <f t="shared" si="6"/>
        <v/>
      </c>
      <c r="M48" s="281" t="str">
        <f t="shared" si="6"/>
        <v/>
      </c>
      <c r="N48" s="276" t="str">
        <f t="shared" si="6"/>
        <v/>
      </c>
      <c r="O48" s="281" t="str">
        <f t="shared" si="6"/>
        <v/>
      </c>
      <c r="P48" s="281" t="str">
        <f t="shared" si="6"/>
        <v/>
      </c>
      <c r="Q48" s="276" t="str">
        <f t="shared" si="6"/>
        <v/>
      </c>
      <c r="R48" s="281" t="str">
        <f t="shared" si="6"/>
        <v/>
      </c>
      <c r="S48" s="281" t="str">
        <f t="shared" si="6"/>
        <v/>
      </c>
    </row>
    <row r="49" spans="2:19" ht="21.75" customHeight="1" x14ac:dyDescent="0.2">
      <c r="B49" s="261" t="str">
        <f>ｼｰﾄ0!$C$4</f>
        <v>津軽平野</v>
      </c>
      <c r="C49" s="262"/>
      <c r="D49" s="263" t="s">
        <v>5</v>
      </c>
      <c r="E49" s="275"/>
      <c r="F49" s="265"/>
      <c r="G49" s="265"/>
      <c r="H49" s="275"/>
      <c r="I49" s="265"/>
      <c r="J49" s="265"/>
      <c r="K49" s="264"/>
      <c r="L49" s="265"/>
      <c r="M49" s="265"/>
      <c r="N49" s="264"/>
      <c r="O49" s="265"/>
      <c r="P49" s="265"/>
      <c r="Q49" s="276"/>
      <c r="R49" s="265"/>
      <c r="S49" s="265"/>
    </row>
    <row r="50" spans="2:19" ht="21.75" customHeight="1" x14ac:dyDescent="0.2">
      <c r="B50" s="266"/>
      <c r="C50" s="267"/>
      <c r="D50" s="263" t="s">
        <v>49</v>
      </c>
      <c r="E50" s="275"/>
      <c r="F50" s="265"/>
      <c r="G50" s="265"/>
      <c r="H50" s="275"/>
      <c r="I50" s="265"/>
      <c r="J50" s="265"/>
      <c r="K50" s="264"/>
      <c r="L50" s="265"/>
      <c r="M50" s="265"/>
      <c r="N50" s="264"/>
      <c r="O50" s="265"/>
      <c r="P50" s="265"/>
      <c r="Q50" s="276"/>
      <c r="R50" s="265"/>
      <c r="S50" s="265"/>
    </row>
    <row r="51" spans="2:19" ht="21.75" customHeight="1" x14ac:dyDescent="0.2">
      <c r="B51" s="266"/>
      <c r="C51" s="267"/>
      <c r="D51" s="263" t="s">
        <v>39</v>
      </c>
      <c r="E51" s="275"/>
      <c r="F51" s="265"/>
      <c r="G51" s="265"/>
      <c r="H51" s="275"/>
      <c r="I51" s="265"/>
      <c r="J51" s="265"/>
      <c r="K51" s="264"/>
      <c r="L51" s="265"/>
      <c r="M51" s="265"/>
      <c r="N51" s="264"/>
      <c r="O51" s="265"/>
      <c r="P51" s="265"/>
      <c r="Q51" s="276"/>
      <c r="R51" s="265"/>
      <c r="S51" s="265"/>
    </row>
    <row r="52" spans="2:19" ht="21.75" customHeight="1" x14ac:dyDescent="0.2">
      <c r="B52" s="266"/>
      <c r="C52" s="267"/>
      <c r="D52" s="263" t="s">
        <v>227</v>
      </c>
      <c r="E52" s="275"/>
      <c r="F52" s="265"/>
      <c r="G52" s="265"/>
      <c r="H52" s="275"/>
      <c r="I52" s="265"/>
      <c r="J52" s="265"/>
      <c r="K52" s="264"/>
      <c r="L52" s="265"/>
      <c r="M52" s="265"/>
      <c r="N52" s="264"/>
      <c r="O52" s="265"/>
      <c r="P52" s="265"/>
      <c r="Q52" s="276"/>
      <c r="R52" s="265"/>
      <c r="S52" s="265"/>
    </row>
    <row r="53" spans="2:19" ht="21.75" customHeight="1" x14ac:dyDescent="0.2">
      <c r="B53" s="266"/>
      <c r="C53" s="267"/>
      <c r="D53" s="268" t="s">
        <v>59</v>
      </c>
      <c r="E53" s="275"/>
      <c r="F53" s="265"/>
      <c r="G53" s="265"/>
      <c r="H53" s="275"/>
      <c r="I53" s="265"/>
      <c r="J53" s="265"/>
      <c r="K53" s="264"/>
      <c r="L53" s="265"/>
      <c r="M53" s="265"/>
      <c r="N53" s="264"/>
      <c r="O53" s="265"/>
      <c r="P53" s="265"/>
      <c r="Q53" s="276"/>
      <c r="R53" s="265"/>
      <c r="S53" s="265"/>
    </row>
    <row r="54" spans="2:19" ht="26.25" customHeight="1" x14ac:dyDescent="0.2">
      <c r="B54" s="284"/>
      <c r="C54" s="285"/>
      <c r="D54" s="286" t="s">
        <v>271</v>
      </c>
      <c r="E54" s="276" t="str">
        <f t="shared" ref="E54:S54" si="7">IF(COUNT(E49:E53)&gt;=1,SUM(E49:E53),"")</f>
        <v/>
      </c>
      <c r="F54" s="281" t="str">
        <f t="shared" si="7"/>
        <v/>
      </c>
      <c r="G54" s="281" t="str">
        <f t="shared" si="7"/>
        <v/>
      </c>
      <c r="H54" s="276" t="str">
        <f t="shared" si="7"/>
        <v/>
      </c>
      <c r="I54" s="282" t="str">
        <f t="shared" si="7"/>
        <v/>
      </c>
      <c r="J54" s="282" t="str">
        <f t="shared" si="7"/>
        <v/>
      </c>
      <c r="K54" s="276" t="str">
        <f t="shared" si="7"/>
        <v/>
      </c>
      <c r="L54" s="281" t="str">
        <f t="shared" si="7"/>
        <v/>
      </c>
      <c r="M54" s="281" t="str">
        <f t="shared" si="7"/>
        <v/>
      </c>
      <c r="N54" s="276" t="str">
        <f t="shared" si="7"/>
        <v/>
      </c>
      <c r="O54" s="281" t="str">
        <f t="shared" si="7"/>
        <v/>
      </c>
      <c r="P54" s="281" t="str">
        <f t="shared" si="7"/>
        <v/>
      </c>
      <c r="Q54" s="276" t="str">
        <f t="shared" si="7"/>
        <v/>
      </c>
      <c r="R54" s="281" t="str">
        <f t="shared" si="7"/>
        <v/>
      </c>
      <c r="S54" s="281" t="str">
        <f t="shared" si="7"/>
        <v/>
      </c>
    </row>
    <row r="55" spans="2:19" ht="21.75" customHeight="1" x14ac:dyDescent="0.2">
      <c r="B55" s="287" t="s">
        <v>160</v>
      </c>
      <c r="C55" s="288"/>
      <c r="D55" s="289" t="s">
        <v>5</v>
      </c>
      <c r="E55" s="290" t="str">
        <f t="shared" ref="E55:S59" si="8">IF(COUNT(E7,E13,E19,E25,E31,E37,E43,E49)&gt;=1,SUM(E7,E13,E19,E25,E31,E37,E43,E49),"")</f>
        <v/>
      </c>
      <c r="F55" s="290" t="str">
        <f t="shared" si="8"/>
        <v/>
      </c>
      <c r="G55" s="290" t="str">
        <f t="shared" si="8"/>
        <v/>
      </c>
      <c r="H55" s="290" t="str">
        <f t="shared" si="8"/>
        <v/>
      </c>
      <c r="I55" s="290" t="str">
        <f t="shared" si="8"/>
        <v/>
      </c>
      <c r="J55" s="290" t="str">
        <f t="shared" si="8"/>
        <v/>
      </c>
      <c r="K55" s="290" t="str">
        <f t="shared" si="8"/>
        <v/>
      </c>
      <c r="L55" s="290" t="str">
        <f t="shared" si="8"/>
        <v/>
      </c>
      <c r="M55" s="290" t="str">
        <f t="shared" si="8"/>
        <v/>
      </c>
      <c r="N55" s="290" t="str">
        <f t="shared" si="8"/>
        <v/>
      </c>
      <c r="O55" s="290" t="str">
        <f t="shared" si="8"/>
        <v/>
      </c>
      <c r="P55" s="290" t="str">
        <f t="shared" si="8"/>
        <v/>
      </c>
      <c r="Q55" s="290" t="str">
        <f t="shared" si="8"/>
        <v/>
      </c>
      <c r="R55" s="290" t="str">
        <f t="shared" si="8"/>
        <v/>
      </c>
      <c r="S55" s="290" t="str">
        <f t="shared" si="8"/>
        <v/>
      </c>
    </row>
    <row r="56" spans="2:19" ht="21.75" customHeight="1" x14ac:dyDescent="0.2">
      <c r="B56" s="291"/>
      <c r="C56" s="292"/>
      <c r="D56" s="263" t="s">
        <v>49</v>
      </c>
      <c r="E56" s="290" t="str">
        <f t="shared" si="8"/>
        <v/>
      </c>
      <c r="F56" s="290" t="str">
        <f t="shared" si="8"/>
        <v/>
      </c>
      <c r="G56" s="290" t="str">
        <f t="shared" si="8"/>
        <v/>
      </c>
      <c r="H56" s="290" t="str">
        <f t="shared" si="8"/>
        <v/>
      </c>
      <c r="I56" s="290" t="str">
        <f t="shared" si="8"/>
        <v/>
      </c>
      <c r="J56" s="290" t="str">
        <f t="shared" si="8"/>
        <v/>
      </c>
      <c r="K56" s="290" t="str">
        <f t="shared" si="8"/>
        <v/>
      </c>
      <c r="L56" s="290" t="str">
        <f t="shared" si="8"/>
        <v/>
      </c>
      <c r="M56" s="290" t="str">
        <f t="shared" si="8"/>
        <v/>
      </c>
      <c r="N56" s="290" t="str">
        <f t="shared" si="8"/>
        <v/>
      </c>
      <c r="O56" s="290" t="str">
        <f t="shared" si="8"/>
        <v/>
      </c>
      <c r="P56" s="290" t="str">
        <f t="shared" si="8"/>
        <v/>
      </c>
      <c r="Q56" s="290" t="str">
        <f t="shared" si="8"/>
        <v/>
      </c>
      <c r="R56" s="290" t="str">
        <f t="shared" si="8"/>
        <v/>
      </c>
      <c r="S56" s="290" t="str">
        <f t="shared" si="8"/>
        <v/>
      </c>
    </row>
    <row r="57" spans="2:19" ht="21.75" customHeight="1" x14ac:dyDescent="0.2">
      <c r="B57" s="291"/>
      <c r="C57" s="292"/>
      <c r="D57" s="263" t="s">
        <v>39</v>
      </c>
      <c r="E57" s="290" t="str">
        <f t="shared" si="8"/>
        <v/>
      </c>
      <c r="F57" s="290" t="str">
        <f t="shared" si="8"/>
        <v/>
      </c>
      <c r="G57" s="290" t="str">
        <f t="shared" si="8"/>
        <v/>
      </c>
      <c r="H57" s="290" t="str">
        <f t="shared" si="8"/>
        <v/>
      </c>
      <c r="I57" s="290" t="str">
        <f t="shared" si="8"/>
        <v/>
      </c>
      <c r="J57" s="290" t="str">
        <f t="shared" si="8"/>
        <v/>
      </c>
      <c r="K57" s="290" t="str">
        <f t="shared" si="8"/>
        <v/>
      </c>
      <c r="L57" s="290" t="str">
        <f t="shared" si="8"/>
        <v/>
      </c>
      <c r="M57" s="290" t="str">
        <f t="shared" si="8"/>
        <v/>
      </c>
      <c r="N57" s="290" t="str">
        <f t="shared" si="8"/>
        <v/>
      </c>
      <c r="O57" s="290" t="str">
        <f t="shared" si="8"/>
        <v/>
      </c>
      <c r="P57" s="290" t="str">
        <f t="shared" si="8"/>
        <v/>
      </c>
      <c r="Q57" s="290" t="str">
        <f t="shared" si="8"/>
        <v/>
      </c>
      <c r="R57" s="290" t="str">
        <f t="shared" si="8"/>
        <v/>
      </c>
      <c r="S57" s="290" t="str">
        <f t="shared" si="8"/>
        <v/>
      </c>
    </row>
    <row r="58" spans="2:19" ht="21.75" customHeight="1" x14ac:dyDescent="0.2">
      <c r="B58" s="291"/>
      <c r="C58" s="292"/>
      <c r="D58" s="263" t="s">
        <v>227</v>
      </c>
      <c r="E58" s="290" t="str">
        <f t="shared" si="8"/>
        <v/>
      </c>
      <c r="F58" s="290" t="str">
        <f t="shared" si="8"/>
        <v/>
      </c>
      <c r="G58" s="290" t="str">
        <f t="shared" si="8"/>
        <v/>
      </c>
      <c r="H58" s="290" t="str">
        <f t="shared" si="8"/>
        <v/>
      </c>
      <c r="I58" s="290" t="str">
        <f t="shared" si="8"/>
        <v/>
      </c>
      <c r="J58" s="290" t="str">
        <f t="shared" si="8"/>
        <v/>
      </c>
      <c r="K58" s="290" t="str">
        <f t="shared" si="8"/>
        <v/>
      </c>
      <c r="L58" s="290" t="str">
        <f t="shared" si="8"/>
        <v/>
      </c>
      <c r="M58" s="290" t="str">
        <f t="shared" si="8"/>
        <v/>
      </c>
      <c r="N58" s="290" t="str">
        <f t="shared" si="8"/>
        <v/>
      </c>
      <c r="O58" s="290" t="str">
        <f t="shared" si="8"/>
        <v/>
      </c>
      <c r="P58" s="290" t="str">
        <f t="shared" si="8"/>
        <v/>
      </c>
      <c r="Q58" s="290" t="str">
        <f t="shared" si="8"/>
        <v/>
      </c>
      <c r="R58" s="290" t="str">
        <f t="shared" si="8"/>
        <v/>
      </c>
      <c r="S58" s="290" t="str">
        <f t="shared" si="8"/>
        <v/>
      </c>
    </row>
    <row r="59" spans="2:19" ht="21.75" customHeight="1" x14ac:dyDescent="0.2">
      <c r="B59" s="291"/>
      <c r="C59" s="292"/>
      <c r="D59" s="268" t="s">
        <v>59</v>
      </c>
      <c r="E59" s="290">
        <f t="shared" si="8"/>
        <v>449</v>
      </c>
      <c r="F59" s="290">
        <f t="shared" si="8"/>
        <v>77.8</v>
      </c>
      <c r="G59" s="290">
        <f t="shared" si="8"/>
        <v>28.4</v>
      </c>
      <c r="H59" s="290">
        <f t="shared" si="8"/>
        <v>457</v>
      </c>
      <c r="I59" s="290">
        <f t="shared" si="8"/>
        <v>73.900000000000006</v>
      </c>
      <c r="J59" s="290">
        <f t="shared" si="8"/>
        <v>27</v>
      </c>
      <c r="K59" s="290">
        <f t="shared" si="8"/>
        <v>467</v>
      </c>
      <c r="L59" s="290">
        <f t="shared" si="8"/>
        <v>83.8</v>
      </c>
      <c r="M59" s="290">
        <f t="shared" si="8"/>
        <v>30.6</v>
      </c>
      <c r="N59" s="290">
        <f t="shared" si="8"/>
        <v>455</v>
      </c>
      <c r="O59" s="290">
        <f t="shared" si="8"/>
        <v>74.400000000000006</v>
      </c>
      <c r="P59" s="290">
        <f t="shared" si="8"/>
        <v>27.2</v>
      </c>
      <c r="Q59" s="290">
        <f t="shared" si="8"/>
        <v>457</v>
      </c>
      <c r="R59" s="290">
        <f t="shared" si="8"/>
        <v>79.900000000000006</v>
      </c>
      <c r="S59" s="290">
        <f t="shared" si="8"/>
        <v>29.2</v>
      </c>
    </row>
    <row r="60" spans="2:19" ht="32.25" customHeight="1" x14ac:dyDescent="0.2">
      <c r="B60" s="293"/>
      <c r="C60" s="294"/>
      <c r="D60" s="268" t="s">
        <v>259</v>
      </c>
      <c r="E60" s="281">
        <f t="shared" ref="E60:S60" si="9">SUM(E55:E59)</f>
        <v>449</v>
      </c>
      <c r="F60" s="281">
        <f t="shared" si="9"/>
        <v>77.8</v>
      </c>
      <c r="G60" s="281">
        <f t="shared" si="9"/>
        <v>28.4</v>
      </c>
      <c r="H60" s="281">
        <f t="shared" si="9"/>
        <v>457</v>
      </c>
      <c r="I60" s="281">
        <f t="shared" si="9"/>
        <v>73.900000000000006</v>
      </c>
      <c r="J60" s="281">
        <f t="shared" si="9"/>
        <v>27</v>
      </c>
      <c r="K60" s="281">
        <f t="shared" si="9"/>
        <v>467</v>
      </c>
      <c r="L60" s="281">
        <f t="shared" si="9"/>
        <v>83.8</v>
      </c>
      <c r="M60" s="281">
        <f t="shared" si="9"/>
        <v>30.6</v>
      </c>
      <c r="N60" s="281">
        <f t="shared" si="9"/>
        <v>455</v>
      </c>
      <c r="O60" s="281">
        <f t="shared" si="9"/>
        <v>74.400000000000006</v>
      </c>
      <c r="P60" s="281">
        <f t="shared" si="9"/>
        <v>27.2</v>
      </c>
      <c r="Q60" s="281">
        <f t="shared" si="9"/>
        <v>457</v>
      </c>
      <c r="R60" s="281">
        <f t="shared" si="9"/>
        <v>79.900000000000006</v>
      </c>
      <c r="S60" s="281">
        <f t="shared" si="9"/>
        <v>29.2</v>
      </c>
    </row>
    <row r="61" spans="2:19" x14ac:dyDescent="0.2">
      <c r="B61" s="295"/>
      <c r="C61" s="296"/>
      <c r="D61" s="295"/>
      <c r="E61" s="297"/>
      <c r="F61" s="295"/>
      <c r="G61" s="295"/>
      <c r="H61" s="297"/>
      <c r="I61" s="295"/>
      <c r="J61" s="298"/>
      <c r="K61" s="297"/>
      <c r="L61" s="295"/>
      <c r="M61" s="295"/>
      <c r="N61" s="297"/>
      <c r="O61" s="295"/>
      <c r="P61" s="295"/>
      <c r="Q61" s="297"/>
      <c r="R61" s="295"/>
      <c r="S61" s="295"/>
    </row>
    <row r="62" spans="2:19" ht="44.5" x14ac:dyDescent="0.2">
      <c r="B62" s="295"/>
      <c r="C62" s="296" t="s">
        <v>207</v>
      </c>
      <c r="D62" s="299"/>
      <c r="E62" s="300"/>
      <c r="F62" s="298"/>
      <c r="G62" s="298" t="s">
        <v>262</v>
      </c>
      <c r="H62" s="301" t="s">
        <v>272</v>
      </c>
      <c r="I62" s="302"/>
      <c r="J62" s="302"/>
      <c r="K62" s="301"/>
      <c r="L62" s="298"/>
      <c r="M62" s="303"/>
      <c r="N62" s="304"/>
      <c r="O62" s="304"/>
      <c r="P62" s="305"/>
      <c r="Q62" s="305"/>
      <c r="R62" s="305"/>
      <c r="S62" s="305"/>
    </row>
    <row r="63" spans="2:19" ht="28.5" customHeight="1" x14ac:dyDescent="0.2">
      <c r="B63" s="295"/>
      <c r="C63" s="296"/>
      <c r="D63" s="306" t="s">
        <v>5</v>
      </c>
      <c r="E63" s="307"/>
      <c r="F63" s="308"/>
      <c r="G63" s="308"/>
      <c r="H63" s="309"/>
      <c r="I63" s="308"/>
      <c r="J63" s="308"/>
      <c r="K63" s="309"/>
      <c r="L63" s="308"/>
      <c r="M63" s="310"/>
      <c r="N63" s="304"/>
      <c r="O63" s="304"/>
      <c r="P63" s="305"/>
      <c r="Q63" s="305"/>
      <c r="R63" s="305"/>
      <c r="S63" s="305"/>
    </row>
    <row r="64" spans="2:19" ht="28.5" customHeight="1" x14ac:dyDescent="0.2">
      <c r="B64" s="295"/>
      <c r="C64" s="296"/>
      <c r="D64" s="306" t="s">
        <v>49</v>
      </c>
      <c r="E64" s="307"/>
      <c r="F64" s="308"/>
      <c r="G64" s="308"/>
      <c r="H64" s="309"/>
      <c r="I64" s="308"/>
      <c r="J64" s="308"/>
      <c r="K64" s="309"/>
      <c r="L64" s="308"/>
      <c r="M64" s="310"/>
      <c r="N64" s="304"/>
      <c r="O64" s="304"/>
      <c r="P64" s="305"/>
      <c r="Q64" s="305"/>
      <c r="R64" s="305"/>
      <c r="S64" s="305"/>
    </row>
    <row r="65" spans="2:19" ht="28.5" customHeight="1" x14ac:dyDescent="0.2">
      <c r="B65" s="295"/>
      <c r="C65" s="296"/>
      <c r="D65" s="306" t="s">
        <v>39</v>
      </c>
      <c r="E65" s="307"/>
      <c r="F65" s="308"/>
      <c r="G65" s="308"/>
      <c r="H65" s="309"/>
      <c r="I65" s="308"/>
      <c r="J65" s="308"/>
      <c r="K65" s="309"/>
      <c r="L65" s="308"/>
      <c r="M65" s="310"/>
      <c r="N65" s="304"/>
      <c r="O65" s="304"/>
      <c r="P65" s="305"/>
      <c r="Q65" s="305"/>
      <c r="R65" s="305"/>
      <c r="S65" s="305"/>
    </row>
    <row r="66" spans="2:19" ht="28.5" customHeight="1" x14ac:dyDescent="0.2">
      <c r="B66" s="295"/>
      <c r="C66" s="296"/>
      <c r="D66" s="306" t="s">
        <v>227</v>
      </c>
      <c r="E66" s="307"/>
      <c r="F66" s="308"/>
      <c r="G66" s="308"/>
      <c r="H66" s="309"/>
      <c r="I66" s="308"/>
      <c r="J66" s="308"/>
      <c r="K66" s="309"/>
      <c r="L66" s="308"/>
      <c r="M66" s="310"/>
      <c r="N66" s="304"/>
      <c r="O66" s="304"/>
      <c r="P66" s="305"/>
      <c r="Q66" s="305"/>
      <c r="R66" s="305"/>
      <c r="S66" s="305"/>
    </row>
    <row r="67" spans="2:19" ht="21" customHeight="1" x14ac:dyDescent="0.2">
      <c r="B67" s="295"/>
      <c r="C67" s="296"/>
      <c r="D67" s="311"/>
      <c r="E67" s="297"/>
      <c r="F67" s="295"/>
      <c r="G67" s="295"/>
      <c r="H67" s="297"/>
      <c r="I67" s="295"/>
      <c r="J67" s="295"/>
      <c r="K67" s="297"/>
      <c r="L67" s="295"/>
      <c r="M67" s="295"/>
      <c r="N67" s="297"/>
      <c r="O67" s="295"/>
      <c r="P67" s="295"/>
      <c r="Q67" s="297"/>
      <c r="R67" s="295"/>
      <c r="S67" s="295"/>
    </row>
    <row r="68" spans="2:19" ht="18" customHeight="1" x14ac:dyDescent="0.2">
      <c r="B68" s="295"/>
      <c r="C68" s="296"/>
      <c r="D68" s="295" t="s">
        <v>108</v>
      </c>
      <c r="E68" s="297"/>
      <c r="F68" s="295"/>
      <c r="G68" s="295"/>
      <c r="H68" s="297"/>
      <c r="I68" s="295"/>
      <c r="J68" s="295"/>
      <c r="K68" s="297"/>
      <c r="L68" s="295"/>
      <c r="M68" s="295"/>
      <c r="N68" s="297"/>
      <c r="O68" s="295"/>
      <c r="P68" s="295"/>
      <c r="Q68" s="297"/>
      <c r="R68" s="295"/>
      <c r="S68" s="295"/>
    </row>
    <row r="69" spans="2:19" ht="21" customHeight="1" x14ac:dyDescent="0.2">
      <c r="B69" s="295"/>
      <c r="C69" s="296"/>
      <c r="D69" s="312" t="s">
        <v>275</v>
      </c>
      <c r="E69" s="313" t="s">
        <v>396</v>
      </c>
      <c r="F69" s="314"/>
      <c r="G69" s="314"/>
      <c r="H69" s="314"/>
      <c r="I69" s="314"/>
      <c r="J69" s="314"/>
      <c r="K69" s="314"/>
      <c r="L69" s="314"/>
      <c r="M69" s="315"/>
      <c r="N69" s="297"/>
      <c r="O69" s="295"/>
      <c r="P69" s="295"/>
      <c r="Q69" s="297"/>
      <c r="R69" s="295"/>
      <c r="S69" s="295"/>
    </row>
    <row r="70" spans="2:19" ht="23.25" customHeight="1" x14ac:dyDescent="0.2">
      <c r="B70" s="295"/>
      <c r="C70" s="296"/>
      <c r="D70" s="316"/>
      <c r="E70" s="317"/>
      <c r="F70" s="318"/>
      <c r="G70" s="318"/>
      <c r="H70" s="318"/>
      <c r="I70" s="318"/>
      <c r="J70" s="318"/>
      <c r="K70" s="318"/>
      <c r="L70" s="318"/>
      <c r="M70" s="319"/>
      <c r="N70" s="297"/>
      <c r="O70" s="295"/>
      <c r="P70" s="295"/>
      <c r="Q70" s="297"/>
      <c r="R70" s="295"/>
      <c r="S70" s="295"/>
    </row>
    <row r="71" spans="2:19" ht="20.25" customHeight="1" x14ac:dyDescent="0.2">
      <c r="B71" s="295"/>
      <c r="C71" s="296"/>
      <c r="D71" s="316"/>
      <c r="E71" s="317"/>
      <c r="F71" s="318"/>
      <c r="G71" s="318"/>
      <c r="H71" s="318"/>
      <c r="I71" s="318"/>
      <c r="J71" s="318"/>
      <c r="K71" s="318"/>
      <c r="L71" s="318"/>
      <c r="M71" s="319"/>
      <c r="N71" s="297"/>
      <c r="O71" s="295"/>
      <c r="P71" s="295"/>
      <c r="Q71" s="297"/>
      <c r="R71" s="295"/>
      <c r="S71" s="295"/>
    </row>
    <row r="72" spans="2:19" ht="20.25" customHeight="1" x14ac:dyDescent="0.2">
      <c r="B72" s="295"/>
      <c r="C72" s="296"/>
      <c r="D72" s="320"/>
      <c r="E72" s="317"/>
      <c r="F72" s="318"/>
      <c r="G72" s="318"/>
      <c r="H72" s="318"/>
      <c r="I72" s="318"/>
      <c r="J72" s="318"/>
      <c r="K72" s="318"/>
      <c r="L72" s="318"/>
      <c r="M72" s="319"/>
      <c r="N72" s="297"/>
      <c r="O72" s="295"/>
      <c r="P72" s="295"/>
      <c r="Q72" s="297"/>
      <c r="R72" s="295"/>
      <c r="S72" s="295"/>
    </row>
    <row r="73" spans="2:19" x14ac:dyDescent="0.2">
      <c r="B73" s="295"/>
      <c r="C73" s="296"/>
      <c r="D73" s="295"/>
      <c r="E73" s="297"/>
      <c r="F73" s="295"/>
      <c r="G73" s="295"/>
      <c r="H73" s="297"/>
      <c r="I73" s="295"/>
      <c r="J73" s="295"/>
      <c r="K73" s="297"/>
      <c r="L73" s="295"/>
      <c r="M73" s="295"/>
      <c r="N73" s="297"/>
      <c r="O73" s="295"/>
      <c r="P73" s="295"/>
      <c r="Q73" s="297"/>
      <c r="R73" s="295"/>
      <c r="S73" s="295"/>
    </row>
  </sheetData>
  <mergeCells count="31">
    <mergeCell ref="B49:B54"/>
    <mergeCell ref="C49:C54"/>
    <mergeCell ref="B55:B60"/>
    <mergeCell ref="C55:C60"/>
    <mergeCell ref="D69:D72"/>
    <mergeCell ref="C31:C36"/>
    <mergeCell ref="B37:B42"/>
    <mergeCell ref="C37:C42"/>
    <mergeCell ref="B43:B48"/>
    <mergeCell ref="C43:C48"/>
    <mergeCell ref="E69:M69"/>
    <mergeCell ref="E70:M70"/>
    <mergeCell ref="E71:M71"/>
    <mergeCell ref="E72:M72"/>
    <mergeCell ref="B4:B6"/>
    <mergeCell ref="C4:C6"/>
    <mergeCell ref="D4:D6"/>
    <mergeCell ref="B7:B12"/>
    <mergeCell ref="C7:C12"/>
    <mergeCell ref="B13:B18"/>
    <mergeCell ref="C13:C18"/>
    <mergeCell ref="B19:B24"/>
    <mergeCell ref="C19:C24"/>
    <mergeCell ref="B25:B30"/>
    <mergeCell ref="C25:C30"/>
    <mergeCell ref="B31:B36"/>
    <mergeCell ref="N62:S62"/>
    <mergeCell ref="N63:S63"/>
    <mergeCell ref="N64:S64"/>
    <mergeCell ref="N65:S65"/>
    <mergeCell ref="N66:S66"/>
  </mergeCells>
  <phoneticPr fontId="25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2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51</vt:i4>
      </vt:variant>
    </vt:vector>
  </HeadingPairs>
  <TitlesOfParts>
    <vt:vector size="59" baseType="lpstr">
      <vt:lpstr>集計1</vt:lpstr>
      <vt:lpstr>目次</vt:lpstr>
      <vt:lpstr>ｼｰﾄ0</vt:lpstr>
      <vt:lpstr>ｼｰﾄ1</vt:lpstr>
      <vt:lpstr>ｼｰﾄ2</vt:lpstr>
      <vt:lpstr>ｼｰﾄ4</vt:lpstr>
      <vt:lpstr>ｼｰﾄ6</vt:lpstr>
      <vt:lpstr>Sheet1</vt:lpstr>
      <vt:lpstr>ｼｰﾄ0!Print_Area</vt:lpstr>
      <vt:lpstr>ｼｰﾄ1!Print_Area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2024-07-22T07:54:37Z</vt:filetime>
  </property>
</Properties>
</file>