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5" windowHeight="12405" activeTab="0"/>
  </bookViews>
  <sheets>
    <sheet name="輸送用水素 " sheetId="1" r:id="rId1"/>
    <sheet name="更新履歴" sheetId="2" r:id="rId2"/>
  </sheets>
  <externalReferences>
    <externalReference r:id="rId5"/>
  </externalReferences>
  <definedNames>
    <definedName name="_xlfn.IFERROR" hidden="1">#NAME?</definedName>
    <definedName name="_xlnm.Print_Area" localSheetId="0">'輸送用水素 '!$B$2:$M$91</definedName>
    <definedName name="Z_1300B86D_3FB6_4293_AFB1_0DBACA74ACB3_.wvu.PrintArea" localSheetId="0" hidden="1">'輸送用水素 '!$B$2:$M$91</definedName>
    <definedName name="Z_1300B86D_3FB6_4293_AFB1_0DBACA74ACB3_.wvu.Rows" localSheetId="0" hidden="1">'輸送用水素 '!$12:$16</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<sst xmlns="http://schemas.openxmlformats.org/spreadsheetml/2006/main" count="232" uniqueCount="162">
  <si>
    <t>事業者名</t>
  </si>
  <si>
    <t>〒</t>
  </si>
  <si>
    <t>事業による導入量</t>
  </si>
  <si>
    <t>単位</t>
  </si>
  <si>
    <t>結果（CO2削減効果）</t>
  </si>
  <si>
    <t>軽乗用車</t>
  </si>
  <si>
    <t>軽油</t>
  </si>
  <si>
    <t>バス</t>
  </si>
  <si>
    <t>LPG</t>
  </si>
  <si>
    <t>軽貨物</t>
  </si>
  <si>
    <t>小型貨物</t>
  </si>
  <si>
    <t>LNG</t>
  </si>
  <si>
    <t>普通貨物</t>
  </si>
  <si>
    <t>水素</t>
  </si>
  <si>
    <t>代替する燃料の
名称</t>
  </si>
  <si>
    <t>従来の燃料の
名称</t>
  </si>
  <si>
    <t>小計</t>
  </si>
  <si>
    <t>CO2削減量</t>
  </si>
  <si>
    <t>都市ガス</t>
  </si>
  <si>
    <t>商用電力</t>
  </si>
  <si>
    <t>再生可能エネルギー由来電力</t>
  </si>
  <si>
    <t>ナフサ</t>
  </si>
  <si>
    <t>灯油</t>
  </si>
  <si>
    <t>軽油</t>
  </si>
  <si>
    <t>苛性ソーダ副生水素</t>
  </si>
  <si>
    <t>鉄鋼副生水素</t>
  </si>
  <si>
    <t>石油化学副生水素</t>
  </si>
  <si>
    <t>その他</t>
  </si>
  <si>
    <t>100-8975</t>
  </si>
  <si>
    <t>○×工業株式会社</t>
  </si>
  <si>
    <t>設置場所</t>
  </si>
  <si>
    <t>千葉県</t>
  </si>
  <si>
    <t>○×市</t>
  </si>
  <si>
    <t>排出原単位[kgCO2/N㎥]</t>
  </si>
  <si>
    <t>フォークリフト</t>
  </si>
  <si>
    <t>選択してください</t>
  </si>
  <si>
    <t>-</t>
  </si>
  <si>
    <t>燃費参照値</t>
  </si>
  <si>
    <t>標準となる燃料種</t>
  </si>
  <si>
    <t>-</t>
  </si>
  <si>
    <t>km/L</t>
  </si>
  <si>
    <t>従来機器の水素相当CO2排出量</t>
  </si>
  <si>
    <t>その他</t>
  </si>
  <si>
    <t>主な水素の用途</t>
  </si>
  <si>
    <t>主な水素の用途
（その他の場合）</t>
  </si>
  <si>
    <t>代替される燃料種</t>
  </si>
  <si>
    <t>-</t>
  </si>
  <si>
    <t>kWh/L</t>
  </si>
  <si>
    <t>-</t>
  </si>
  <si>
    <t>CO2排出原単位</t>
  </si>
  <si>
    <t>ガソリン</t>
  </si>
  <si>
    <t>エネルギー種</t>
  </si>
  <si>
    <t>km/kg</t>
  </si>
  <si>
    <t>△○町1-1</t>
  </si>
  <si>
    <t>従来車両の燃費</t>
  </si>
  <si>
    <t>記入してください
（その他の場合）</t>
  </si>
  <si>
    <t>km/kWh</t>
  </si>
  <si>
    <t>L/h</t>
  </si>
  <si>
    <t>kWh/h</t>
  </si>
  <si>
    <t>kg/h</t>
  </si>
  <si>
    <t>N㎥(CH4)/N㎥(H2)</t>
  </si>
  <si>
    <t>☆/N㎥(H2)</t>
  </si>
  <si>
    <t>「代替される燃料種」を選択してください。
(標準となる燃料種の参照値が表示されます。)</t>
  </si>
  <si>
    <t>燃料電池車燃費
(カタログ値)</t>
  </si>
  <si>
    <t>kWh/N㎥</t>
  </si>
  <si>
    <t>kWh/N㎥</t>
  </si>
  <si>
    <t>L/N㎥</t>
  </si>
  <si>
    <t>L/N㎥</t>
  </si>
  <si>
    <t>kg/N㎥</t>
  </si>
  <si>
    <t>kg/N㎥</t>
  </si>
  <si>
    <t>N㎥/N㎥</t>
  </si>
  <si>
    <t>N㎥/N㎥</t>
  </si>
  <si>
    <t>N㎥/年</t>
  </si>
  <si>
    <t>km/N㎥</t>
  </si>
  <si>
    <t>km/N㎥</t>
  </si>
  <si>
    <t>h/N㎥</t>
  </si>
  <si>
    <t>kgCO2/N㎥</t>
  </si>
  <si>
    <t>kgCO2/N㎥</t>
  </si>
  <si>
    <t>排出量
(製造時)</t>
  </si>
  <si>
    <t>排出量
(運搬時)</t>
  </si>
  <si>
    <t>製造した水素</t>
  </si>
  <si>
    <t>N㎥/N㎥</t>
  </si>
  <si>
    <t>製造量あたりのCO2削減効果（CO2削減原単位）</t>
  </si>
  <si>
    <t>製造量当たり
［kgCO2/N㎥]</t>
  </si>
  <si>
    <t>【ライフサイクルCO2排出量（※燃料製造・運搬・運搬及び燃料消費分のみ）】</t>
  </si>
  <si>
    <t>「主な水素の用途」をプルダウンから選択し、「その他」の場合は、用途を記載してください。</t>
  </si>
  <si>
    <t>=</t>
  </si>
  <si>
    <t>LPG（体積ベース）</t>
  </si>
  <si>
    <t>L/N㎥</t>
  </si>
  <si>
    <t>製造単位（N㎥）あたりの水素の製造に係るエネルギーの使用量を記入してください。</t>
  </si>
  <si>
    <t>所定のエネルギー種別以外のエネルギーを使用する場合は、所定の項目に物量当たりのCO2排出原単位を記入してください。青枠内のCO2排出原単位は必要に応じて変更してください。</t>
  </si>
  <si>
    <t>「従来車両の燃費」を記入してください。また、燃費の単位は自動的に選択されます。
(従来機器の燃費参照値が表示されます。)</t>
  </si>
  <si>
    <t>「燃料電池車燃費」を記入してください。また、燃費の単位は自動的に選択されます。
(燃料電池車燃費の参照値が表示されます。)</t>
  </si>
  <si>
    <t>1N㎥あたりの物量
[消費量]</t>
  </si>
  <si>
    <t>物量当たり
［kgCO2/消費量]</t>
  </si>
  <si>
    <t>水素製造・運搬時のCO2排出量</t>
  </si>
  <si>
    <t>事務局確認用</t>
  </si>
  <si>
    <t>[kgCO2/年]</t>
  </si>
  <si>
    <t>[tCO2/年]</t>
  </si>
  <si>
    <t>対象となる機器の設置場所、事業開始後の水素の「製造予定量」を年度ごとに記入してください。</t>
  </si>
  <si>
    <t>製造予定量（初年度）</t>
  </si>
  <si>
    <t>製造予定量（次年度）</t>
  </si>
  <si>
    <t>法定耐用年数</t>
  </si>
  <si>
    <t>［年］</t>
  </si>
  <si>
    <t>選択してください</t>
  </si>
  <si>
    <t>国税庁が発表している耐用年数表を参考にして、法定耐用年数を整数で記入してください。不明である場合は、想定使用年数を記入し、右の選択肢において「想定使用年数を入力」を選択してください。</t>
  </si>
  <si>
    <t>法定耐用年数</t>
  </si>
  <si>
    <t>製造予定量（次年度以降）</t>
  </si>
  <si>
    <t>年間CO2削減量
（初年度）</t>
  </si>
  <si>
    <t>年間CO2削減量
（次年度）</t>
  </si>
  <si>
    <t>年間CO2削減量
（次年度以降）</t>
  </si>
  <si>
    <t>累計CO2削減量
（次年度以降）</t>
  </si>
  <si>
    <t>=</t>
  </si>
  <si>
    <t>[kgCO2]</t>
  </si>
  <si>
    <t>[tCO2]</t>
  </si>
  <si>
    <t>★/N㎥(H2)</t>
  </si>
  <si>
    <t>マニュアルにおいて、「必要に応じて変更する」旨の記載があったが、編集不可能となっていたため。</t>
  </si>
  <si>
    <t>編集可能セルに変更</t>
  </si>
  <si>
    <t>理由</t>
  </si>
  <si>
    <t>更新内容</t>
  </si>
  <si>
    <t>箇所</t>
  </si>
  <si>
    <t>日付</t>
  </si>
  <si>
    <t>H50</t>
  </si>
  <si>
    <t>H54</t>
  </si>
  <si>
    <t>更新履歴</t>
  </si>
  <si>
    <t>全数式</t>
  </si>
  <si>
    <t>数式における参照方法を全て絶対参照に変更</t>
  </si>
  <si>
    <t>verを変更する際に、参照元がずれる可能性を防ぐため。</t>
  </si>
  <si>
    <t>記入してください</t>
  </si>
  <si>
    <t>普通車</t>
  </si>
  <si>
    <t>普通車</t>
  </si>
  <si>
    <t>小型車</t>
  </si>
  <si>
    <t>導入機器の区分</t>
  </si>
  <si>
    <t>燃 料 消 費 量（ kℓ 、 千㎥ ）</t>
  </si>
  <si>
    <t>走行キロ（ 千 ㎞ ）</t>
  </si>
  <si>
    <t>燃費参照値</t>
  </si>
  <si>
    <t>軽乗用車</t>
  </si>
  <si>
    <t>小型車</t>
  </si>
  <si>
    <t>軽貨物</t>
  </si>
  <si>
    <t>小型貨物</t>
  </si>
  <si>
    <t>普通貨物</t>
  </si>
  <si>
    <t>E.代替燃料製造事業用（輸送用水素）</t>
  </si>
  <si>
    <t>数値が入力される全てのセル</t>
  </si>
  <si>
    <t>数値が適切に表示されるよう書式を変更</t>
  </si>
  <si>
    <t>商用電力の排出係数の更新</t>
  </si>
  <si>
    <t>J38</t>
  </si>
  <si>
    <t>地球温暖化対策事業効果算定ガイドブック　補助事業申請者向けハード対策事業計算ファイル（令和６年度版）</t>
  </si>
  <si>
    <t>揮発油（ガソリン）</t>
  </si>
  <si>
    <t>LPG</t>
  </si>
  <si>
    <t>改訂に伴い計算ファイルを更新。
桁数が大きい場合に数値が適切に表示されない事象を防ぐため。</t>
  </si>
  <si>
    <t>改訂に伴い計算ファイルを更新。</t>
  </si>
  <si>
    <t>全体</t>
  </si>
  <si>
    <t>排出係数を最新の公表値に更新</t>
  </si>
  <si>
    <t>データ更新があったため。</t>
  </si>
  <si>
    <t>58～61行目</t>
  </si>
  <si>
    <t>商用電力</t>
  </si>
  <si>
    <t>D66</t>
  </si>
  <si>
    <t>選択リスト内の、「電力」を「商用電力」に修正</t>
  </si>
  <si>
    <t>CO2排出原単位
（物量当たり）の設定根拠</t>
  </si>
  <si>
    <t>CO2排出原単位（物量当たり）の設定根拠欄を追記</t>
  </si>
  <si>
    <t>所定のエネルギー種別以外のエネルギーを使用する場合は、設定根拠を記載してください。</t>
  </si>
  <si>
    <r>
      <t>・本計算ファイルは</t>
    </r>
    <r>
      <rPr>
        <b/>
        <u val="single"/>
        <sz val="11"/>
        <color indexed="10"/>
        <rFont val="ＭＳ Ｐゴシック"/>
        <family val="3"/>
      </rPr>
      <t>令和6年</t>
    </r>
    <r>
      <rPr>
        <b/>
        <u val="single"/>
        <sz val="11"/>
        <color indexed="10"/>
        <rFont val="ＭＳ Ｐゴシック"/>
        <family val="3"/>
      </rPr>
      <t>度</t>
    </r>
    <r>
      <rPr>
        <sz val="11"/>
        <color indexed="10"/>
        <rFont val="ＭＳ Ｐゴシック"/>
        <family val="3"/>
      </rPr>
      <t>補助事業の申請時に活用するものである。電力の排出係数の更新等に合わせて改訂されるため、必ず</t>
    </r>
    <r>
      <rPr>
        <b/>
        <u val="single"/>
        <sz val="11"/>
        <color indexed="10"/>
        <rFont val="ＭＳ Ｐゴシック"/>
        <family val="3"/>
      </rPr>
      <t>最新の計算ファイルを活用</t>
    </r>
    <r>
      <rPr>
        <sz val="11"/>
        <color indexed="10"/>
        <rFont val="ＭＳ Ｐゴシック"/>
        <family val="3"/>
      </rPr>
      <t>することとする。
・入力する数値に関しては、必要に応じて計算ファイル内で表示されている小数点の位まで入力することとし、それ以下の小数点については四捨五入することとする。</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</si>
</sst>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quot; km/L&quot;"/>
    <numFmt numFmtId="180" formatCode="#,##0.00_ ;[Red]\-#,##0.00\ "/>
    <numFmt numFmtId="181" formatCode="0.00_ ;[Red]\-0.00\ "/>
    <numFmt numFmtId="182" formatCode="#,##0.000_ ;[Red]\-#,##0.000\ "/>
    <numFmt numFmtId="183" formatCode="0_ "/>
    <numFmt numFmtId="184" formatCode="0_);[Red]\(0\)"/>
    <numFmt numFmtId="185" formatCode="[$]ggge&quot;年&quot;m&quot;月&quot;d&quot;日&quot;;@"/>
    <numFmt numFmtId="186" formatCode="[$-411]gge&quot;年&quot;m&quot;月&quot;d&quot;日&quot;;@"/>
    <numFmt numFmtId="187" formatCode="[$]gge&quot;年&quot;m&quot;月&quot;d&quot;日&quot;;@"/>
    <numFmt numFmtId="188" formatCode="#,##0.00_);[Red]\(#,##0.00\)"/>
    <numFmt numFmtId="189" formatCode="#,##0_);[Red]\(#,##0\)"/>
    <numFmt numFmtId="190" formatCode="0.0_ "/>
    <numFmt numFmtId="191" formatCode="0.0_);[Red]\(0.0\)"/>
    <numFmt numFmtId="192" formatCode="[$]ggge&quot;年&quot;m&quot;月&quot;d&quot;日&quot;;@"/>
    <numFmt numFmtId="193" formatCode="[$]gge&quot;年&quot;m&quot;月&quot;d&quot;日&quot;;@"/>
  </numFmts>
  <fonts count="61">
    <font>
      <sz val="11"/>
      <color theme="1"/>
      <name val="Calibri"/>
      <family val="3"/>
    </font>
    <font>
      <sz val="11"/>
      <color indexed="8"/>
      <name val="ＭＳ Ｐゴシック"/>
      <family val="3"/>
    </font>
    <font>
      <sz val="11"/>
      <color indexed="9"/>
      <name val="ＭＳ Ｐゴシック"/>
      <family val="3"/>
    </font>
    <font>
      <sz val="6"/>
      <name val="ＭＳ Ｐゴシック"/>
      <family val="3"/>
    </font>
    <font>
      <i/>
      <sz val="11"/>
      <color indexed="23"/>
      <name val="ＭＳ Ｐゴシック"/>
      <family val="3"/>
    </font>
    <font>
      <sz val="10"/>
      <name val="ＭＳ Ｐゴシック"/>
      <family val="3"/>
    </font>
    <font>
      <sz val="11"/>
      <color indexed="52"/>
      <name val="ＭＳ Ｐゴシック"/>
      <family val="3"/>
    </font>
    <font>
      <sz val="11"/>
      <color indexed="10"/>
      <name val="ＭＳ Ｐゴシック"/>
      <family val="3"/>
    </font>
    <font>
      <b/>
      <u val="single"/>
      <sz val="11"/>
      <color indexed="10"/>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11"/>
      <color indexed="55"/>
      <name val="ＭＳ Ｐゴシック"/>
      <family val="3"/>
    </font>
    <font>
      <sz val="11"/>
      <name val="ＭＳ Ｐゴシック"/>
      <family val="3"/>
    </font>
    <font>
      <sz val="26"/>
      <color indexed="8"/>
      <name val="ＭＳ Ｐゴシック"/>
      <family val="3"/>
    </font>
    <font>
      <b/>
      <sz val="10"/>
      <color indexed="8"/>
      <name val="ＭＳ Ｐゴシック"/>
      <family val="3"/>
    </font>
    <font>
      <sz val="11"/>
      <color indexed="23"/>
      <name val="ＭＳ Ｐゴシック"/>
      <family val="3"/>
    </font>
    <font>
      <b/>
      <sz val="14"/>
      <color indexed="8"/>
      <name val="ＭＳ Ｐゴシック"/>
      <family val="3"/>
    </font>
    <font>
      <b/>
      <sz val="12"/>
      <color indexed="9"/>
      <name val="ＭＳ Ｐゴシック"/>
      <family val="3"/>
    </font>
    <font>
      <b/>
      <sz val="18"/>
      <color indexed="30"/>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11"/>
      <color rgb="FF8C8C8C"/>
      <name val="Calibri"/>
      <family val="3"/>
    </font>
    <font>
      <sz val="11"/>
      <name val="Calibri"/>
      <family val="3"/>
    </font>
    <font>
      <sz val="26"/>
      <color theme="1"/>
      <name val="Calibri"/>
      <family val="3"/>
    </font>
    <font>
      <b/>
      <sz val="10"/>
      <color theme="1"/>
      <name val="Calibri"/>
      <family val="3"/>
    </font>
    <font>
      <b/>
      <sz val="14"/>
      <color theme="1"/>
      <name val="Calibri"/>
      <family val="3"/>
    </font>
    <font>
      <b/>
      <sz val="12"/>
      <color theme="0"/>
      <name val="Calibri"/>
      <family val="3"/>
    </font>
    <font>
      <b/>
      <sz val="18"/>
      <color rgb="FF0027BC"/>
      <name val="Calibri"/>
      <family val="3"/>
    </font>
    <font>
      <sz val="11"/>
      <color theme="0" tint="-0.4999699890613556"/>
      <name val="Calibri"/>
      <family val="3"/>
    </font>
    <font>
      <sz val="14"/>
      <color rgb="FF0027BC"/>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AFAFA"/>
        <bgColor indexed="64"/>
      </patternFill>
    </fill>
    <fill>
      <patternFill patternType="solid">
        <fgColor rgb="FF8C8C8C"/>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009999"/>
        <bgColor indexed="64"/>
      </patternFill>
    </fill>
    <fill>
      <patternFill patternType="solid">
        <fgColor rgb="FF00A1DE"/>
        <bgColor indexed="64"/>
      </patternFill>
    </fill>
    <fill>
      <patternFill patternType="solid">
        <fgColor theme="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0"/>
      </top>
      <bottom style="thin">
        <color theme="0"/>
      </bottom>
    </border>
    <border>
      <left/>
      <right/>
      <top style="thin">
        <color theme="0"/>
      </top>
      <bottom style="thin">
        <color rgb="FF8C8C8C"/>
      </bottom>
    </border>
    <border>
      <left style="medium">
        <color rgb="FF0027BC"/>
      </left>
      <right/>
      <top style="medium">
        <color rgb="FF0027BC"/>
      </top>
      <bottom style="thin">
        <color theme="0"/>
      </bottom>
    </border>
    <border>
      <left style="thin">
        <color rgb="FF8C8C8C"/>
      </left>
      <right style="thin">
        <color rgb="FF8C8C8C"/>
      </right>
      <top/>
      <bottom/>
    </border>
    <border>
      <left style="thin">
        <color rgb="FF8C8C8C"/>
      </left>
      <right style="thin">
        <color rgb="FF8C8C8C"/>
      </right>
      <top/>
      <bottom style="thin">
        <color rgb="FF8C8C8C"/>
      </bottom>
    </border>
    <border>
      <left style="thin">
        <color rgb="FF8C8C8C"/>
      </left>
      <right style="thin">
        <color rgb="FF8C8C8C"/>
      </right>
      <top style="medium">
        <color rgb="FF0027BC"/>
      </top>
      <bottom style="thin">
        <color rgb="FF8C8C8C"/>
      </bottom>
    </border>
    <border>
      <left style="thin">
        <color rgb="FF8C8C8C"/>
      </left>
      <right/>
      <top style="thin">
        <color rgb="FF8C8C8C"/>
      </top>
      <bottom style="thin">
        <color rgb="FF8C8C8C"/>
      </bottom>
    </border>
    <border>
      <left/>
      <right/>
      <top style="thin">
        <color rgb="FF8C8C8C"/>
      </top>
      <bottom style="thin">
        <color rgb="FF8C8C8C"/>
      </bottom>
    </border>
    <border>
      <left/>
      <right style="medium">
        <color rgb="FF0027BC"/>
      </right>
      <top style="thin">
        <color rgb="FF8C8C8C"/>
      </top>
      <bottom style="thin">
        <color rgb="FF8C8C8C"/>
      </bottom>
    </border>
    <border>
      <left style="thin">
        <color rgb="FF8C8C8C"/>
      </left>
      <right/>
      <top/>
      <bottom/>
    </border>
    <border>
      <left style="medium">
        <color rgb="FF0027BC"/>
      </left>
      <right/>
      <top style="medium">
        <color rgb="FF0027BC"/>
      </top>
      <bottom/>
    </border>
    <border>
      <left/>
      <right style="thin">
        <color rgb="FF8C8C8C"/>
      </right>
      <top style="thin">
        <color rgb="FF8C8C8C"/>
      </top>
      <bottom style="thin">
        <color rgb="FF8C8C8C"/>
      </bottom>
    </border>
    <border>
      <left style="thin"/>
      <right style="thin"/>
      <top style="thin"/>
      <bottom style="thin"/>
    </border>
    <border>
      <left style="thin">
        <color theme="0"/>
      </left>
      <right style="thin"/>
      <top style="thin"/>
      <bottom style="thin"/>
    </border>
    <border>
      <left style="thin">
        <color theme="0"/>
      </left>
      <right style="thin">
        <color theme="0"/>
      </right>
      <top style="thin"/>
      <bottom style="thin"/>
    </border>
    <border>
      <left style="thin"/>
      <right style="thin">
        <color theme="0"/>
      </right>
      <top style="thin"/>
      <bottom style="thin"/>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border>
    <border>
      <left style="medium">
        <color rgb="FF0027BC"/>
      </left>
      <right style="medium">
        <color rgb="FF0027BC"/>
      </right>
      <top style="medium">
        <color rgb="FF0027BC"/>
      </top>
      <bottom style="medium">
        <color rgb="FF0027BC"/>
      </bottom>
    </border>
    <border>
      <left style="thin">
        <color rgb="FF8C8C8C"/>
      </left>
      <right style="thin">
        <color rgb="FF8C8C8C"/>
      </right>
      <top style="thin">
        <color rgb="FF8C8C8C"/>
      </top>
      <bottom style="thin">
        <color rgb="FF8C8C8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style="medium">
        <color rgb="FF8C8C8C"/>
      </left>
      <right>
        <color indexed="63"/>
      </right>
      <top style="medium">
        <color rgb="FF8C8C8C"/>
      </top>
      <bottom>
        <color indexed="63"/>
      </bottom>
    </border>
    <border>
      <left>
        <color indexed="63"/>
      </left>
      <right style="medium">
        <color rgb="FF0027BC"/>
      </right>
      <top style="medium">
        <color rgb="FF8C8C8C"/>
      </top>
      <bottom>
        <color indexed="63"/>
      </bottom>
    </border>
    <border>
      <left style="medium">
        <color rgb="FF8C8C8C"/>
      </left>
      <right>
        <color indexed="63"/>
      </right>
      <top>
        <color indexed="63"/>
      </top>
      <bottom style="medium">
        <color rgb="FF8C8C8C"/>
      </bottom>
    </border>
    <border>
      <left>
        <color indexed="63"/>
      </left>
      <right style="medium">
        <color rgb="FF0027BC"/>
      </right>
      <top>
        <color indexed="63"/>
      </top>
      <bottom style="medium">
        <color rgb="FF8C8C8C"/>
      </bottom>
    </border>
    <border>
      <left/>
      <right/>
      <top style="medium">
        <color rgb="FF0027BC"/>
      </top>
      <bottom/>
    </border>
    <border>
      <left/>
      <right style="medium">
        <color rgb="FF0027BC"/>
      </right>
      <top style="medium">
        <color rgb="FF0027BC"/>
      </top>
      <bottom/>
    </border>
    <border>
      <left style="medium">
        <color rgb="FF0027BC"/>
      </left>
      <right/>
      <top/>
      <bottom style="medium">
        <color rgb="FF0027BC"/>
      </bottom>
    </border>
    <border>
      <left/>
      <right/>
      <top/>
      <bottom style="medium">
        <color rgb="FF0027BC"/>
      </bottom>
    </border>
    <border>
      <left/>
      <right style="medium">
        <color rgb="FF0027BC"/>
      </right>
      <top/>
      <bottom style="medium">
        <color rgb="FF0027BC"/>
      </bottom>
    </border>
    <border>
      <left style="thin">
        <color rgb="FF8C8C8C"/>
      </left>
      <right style="thin">
        <color rgb="FF8C8C8C"/>
      </right>
      <top style="thin">
        <color rgb="FF8C8C8C"/>
      </top>
      <bottom style="thin">
        <color theme="0"/>
      </bottom>
    </border>
    <border>
      <left style="thin">
        <color rgb="FF8C8C8C"/>
      </left>
      <right style="thin">
        <color rgb="FF8C8C8C"/>
      </right>
      <top style="thin">
        <color theme="0"/>
      </top>
      <bottom style="thin">
        <color theme="0"/>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border>
    <border>
      <left style="thin">
        <color rgb="FF8C8C8C"/>
      </left>
      <right/>
      <top style="thin">
        <color rgb="FF8C8C8C"/>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top style="thin">
        <color rgb="FF8C8C8C"/>
      </top>
      <bottom style="medium">
        <color rgb="FF0027BC"/>
      </bottom>
    </border>
    <border>
      <left/>
      <right/>
      <top style="thin">
        <color rgb="FF8C8C8C"/>
      </top>
      <bottom style="medium">
        <color rgb="FF0027BC"/>
      </bottom>
    </border>
    <border>
      <left/>
      <right style="medium">
        <color rgb="FF0027BC"/>
      </right>
      <top style="thin">
        <color rgb="FF8C8C8C"/>
      </top>
      <bottom style="medium">
        <color rgb="FF0027BC"/>
      </bottom>
    </border>
    <border>
      <left/>
      <right/>
      <top style="thin">
        <color rgb="FF8C8C8C"/>
      </top>
      <bottom/>
    </border>
    <border>
      <left style="thin">
        <color rgb="FF8C8C8C"/>
      </left>
      <right/>
      <top/>
      <bottom style="thin">
        <color rgb="FF8C8C8C"/>
      </bottom>
    </border>
    <border>
      <left/>
      <right/>
      <top/>
      <bottom style="thin">
        <color rgb="FF8C8C8C"/>
      </bottom>
    </border>
    <border>
      <left/>
      <right style="thin">
        <color rgb="FF8C8C8C"/>
      </right>
      <top style="thin">
        <color rgb="FF8C8C8C"/>
      </top>
      <bottom/>
    </border>
    <border>
      <left/>
      <right style="thin">
        <color rgb="FF8C8C8C"/>
      </right>
      <top/>
      <bottom/>
    </border>
    <border>
      <left style="thin">
        <color rgb="FF72C7E7"/>
      </left>
      <right style="thin">
        <color rgb="FF72C7E7"/>
      </right>
      <top style="thin">
        <color rgb="FF72C7E7"/>
      </top>
      <bottom style="thin">
        <color rgb="FF72C7E7"/>
      </bottom>
    </border>
    <border>
      <left style="thin">
        <color rgb="FF8C8C8C"/>
      </left>
      <right style="thin">
        <color theme="0"/>
      </right>
      <top style="thin">
        <color rgb="FF8C8C8C"/>
      </top>
      <bottom style="thin">
        <color theme="0"/>
      </bottom>
    </border>
    <border>
      <left style="thin">
        <color theme="0"/>
      </left>
      <right style="thin">
        <color theme="0"/>
      </right>
      <top style="thin">
        <color rgb="FF8C8C8C"/>
      </top>
      <bottom style="thin">
        <color theme="0"/>
      </bottom>
    </border>
    <border>
      <left style="thin">
        <color rgb="FF8C8C8C"/>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rgb="FF8C8C8C"/>
      </left>
      <right style="thin">
        <color theme="0"/>
      </right>
      <top style="thin">
        <color theme="0"/>
      </top>
      <bottom style="thin">
        <color rgb="FF8C8C8C"/>
      </bottom>
    </border>
    <border>
      <left style="thin">
        <color theme="0"/>
      </left>
      <right style="thin">
        <color theme="0"/>
      </right>
      <top style="thin">
        <color theme="0"/>
      </top>
      <bottom style="thin">
        <color rgb="FF8C8C8C"/>
      </bottom>
    </border>
    <border>
      <left style="thin">
        <color theme="0"/>
      </left>
      <right style="thin">
        <color theme="0"/>
      </right>
      <top style="thin">
        <color theme="0"/>
      </top>
      <bottom/>
    </border>
    <border>
      <left style="thin">
        <color theme="0"/>
      </left>
      <right style="thin">
        <color rgb="FF8C8C8C"/>
      </right>
      <top style="thin">
        <color rgb="FF8C8C8C"/>
      </top>
      <bottom style="thin">
        <color theme="0"/>
      </bottom>
    </border>
    <border>
      <left style="thin">
        <color theme="0"/>
      </left>
      <right style="thin">
        <color rgb="FF8C8C8C"/>
      </right>
      <top style="thin">
        <color theme="0"/>
      </top>
      <bottom style="thin">
        <color theme="0"/>
      </bottom>
    </border>
    <border>
      <left style="thin">
        <color theme="0"/>
      </left>
      <right style="thin">
        <color rgb="FF8C8C8C"/>
      </right>
      <top style="thin">
        <color theme="0"/>
      </top>
      <bottom style="thin">
        <color rgb="FF8C8C8C"/>
      </bottom>
    </border>
    <border>
      <left/>
      <right/>
      <top style="thin">
        <color rgb="FF72C7E7"/>
      </top>
      <bottom style="thin">
        <color rgb="FF8C8C8C"/>
      </bottom>
    </border>
    <border>
      <left style="thin">
        <color rgb="FF72C7E7"/>
      </left>
      <right style="thin">
        <color rgb="FF72C7E7"/>
      </right>
      <top style="thin">
        <color rgb="FF72C7E7"/>
      </top>
      <bottom/>
    </border>
    <border>
      <left style="thin">
        <color rgb="FF72C7E7"/>
      </left>
      <right style="thin">
        <color rgb="FF72C7E7"/>
      </right>
      <top/>
      <bottom/>
    </border>
    <border>
      <left style="medium">
        <color rgb="FF0027BC"/>
      </left>
      <right style="thin">
        <color rgb="FF8C8C8C"/>
      </right>
      <top style="medium">
        <color rgb="FF0027BC"/>
      </top>
      <bottom style="medium">
        <color rgb="FF0027BC"/>
      </bottom>
    </border>
    <border>
      <left style="thin">
        <color rgb="FF8C8C8C"/>
      </left>
      <right style="medium">
        <color rgb="FF0027BC"/>
      </right>
      <top style="medium">
        <color rgb="FF0027BC"/>
      </top>
      <bottom style="medium">
        <color rgb="FF0027BC"/>
      </bottom>
    </border>
    <border>
      <left/>
      <right style="thin">
        <color rgb="FF8C8C8C"/>
      </right>
      <top/>
      <bottom style="thin">
        <color rgb="FF8C8C8C"/>
      </bottom>
    </border>
    <border>
      <left style="medium">
        <color rgb="FF0027BC"/>
      </left>
      <right style="thin">
        <color rgb="FF8C8C8C"/>
      </right>
      <top style="medium">
        <color rgb="FF0027BC"/>
      </top>
      <bottom style="thin">
        <color rgb="FF8C8C8C"/>
      </bottom>
    </border>
    <border>
      <left style="thin">
        <color rgb="FF8C8C8C"/>
      </left>
      <right style="medium">
        <color rgb="FF0027BC"/>
      </right>
      <top style="medium">
        <color rgb="FF0027BC"/>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medium">
        <color rgb="FF0027BC"/>
      </right>
      <top style="thin">
        <color rgb="FF8C8C8C"/>
      </top>
      <bottom style="medium">
        <color rgb="FF0027BC"/>
      </bottom>
    </border>
    <border>
      <left style="medium">
        <color rgb="FF0027BC"/>
      </left>
      <right style="thin">
        <color rgb="FF8C8C8C"/>
      </right>
      <top style="thin">
        <color rgb="FF8C8C8C"/>
      </top>
      <bottom style="thin">
        <color rgb="FF8C8C8C"/>
      </bottom>
    </border>
    <border>
      <left style="thin">
        <color rgb="FF8C8C8C"/>
      </left>
      <right style="medium">
        <color rgb="FF0027BC"/>
      </right>
      <top style="thin">
        <color rgb="FF8C8C8C"/>
      </top>
      <bottom style="thin">
        <color rgb="FF8C8C8C"/>
      </bottom>
    </border>
    <border>
      <left style="thin">
        <color rgb="FF8C8C8C"/>
      </left>
      <right style="thin">
        <color rgb="FF8C8C8C"/>
      </right>
      <top style="thin">
        <color theme="0"/>
      </top>
      <bottom style="thin">
        <color rgb="FF8C8C8C"/>
      </bottom>
    </border>
    <border>
      <left style="thin">
        <color rgb="FF72C7E7"/>
      </left>
      <right/>
      <top/>
      <bottom/>
    </border>
    <border>
      <left/>
      <right style="thin">
        <color rgb="FF72C7E7"/>
      </right>
      <top/>
      <bottom/>
    </border>
    <border>
      <left style="thin">
        <color rgb="FF72C7E7"/>
      </left>
      <right/>
      <top/>
      <bottom style="dotted">
        <color rgb="FF72C7E7"/>
      </bottom>
    </border>
    <border>
      <left/>
      <right/>
      <top/>
      <bottom style="dotted">
        <color rgb="FF72C7E7"/>
      </bottom>
    </border>
    <border>
      <left/>
      <right style="thin">
        <color rgb="FF72C7E7"/>
      </right>
      <top/>
      <bottom style="dotted">
        <color rgb="FF72C7E7"/>
      </bottom>
    </border>
    <border>
      <left/>
      <right/>
      <top style="dotted">
        <color rgb="FF72C7E7"/>
      </top>
      <bottom/>
    </border>
    <border>
      <left/>
      <right style="thin">
        <color rgb="FF72C7E7"/>
      </right>
      <top style="dotted">
        <color rgb="FF72C7E7"/>
      </top>
      <bottom/>
    </border>
    <border>
      <left style="medium">
        <color rgb="FF0027BC"/>
      </left>
      <right style="medium">
        <color rgb="FF0027BC"/>
      </right>
      <top style="thin">
        <color rgb="FF8C8C8C"/>
      </top>
      <bottom style="medium">
        <color rgb="FF0027BC"/>
      </bottom>
    </border>
    <border>
      <left style="medium">
        <color rgb="FF0027BC"/>
      </left>
      <right style="thin">
        <color rgb="FF72C7E7"/>
      </right>
      <top/>
      <bottom/>
    </border>
    <border>
      <left style="thin">
        <color rgb="FF8C8C8C"/>
      </left>
      <right style="medium">
        <color rgb="FF0027BC"/>
      </right>
      <top style="thin">
        <color theme="0"/>
      </top>
      <bottom style="thin">
        <color rgb="FF8C8C8C"/>
      </bottom>
    </border>
    <border>
      <left style="thin">
        <color theme="0" tint="-0.4999699890613556"/>
      </left>
      <right style="thin">
        <color rgb="FF8C8C8C"/>
      </right>
      <top style="thin">
        <color theme="0" tint="-0.4999699890613556"/>
      </top>
      <bottom style="thin">
        <color theme="0" tint="-0.4999699890613556"/>
      </bottom>
    </border>
    <border>
      <left style="thin">
        <color rgb="FF8C8C8C"/>
      </left>
      <right style="thin">
        <color theme="0" tint="-0.4999699890613556"/>
      </right>
      <top style="thin">
        <color theme="0" tint="-0.4999699890613556"/>
      </top>
      <bottom style="thin">
        <color theme="0" tint="-0.4999699890613556"/>
      </bottom>
    </border>
    <border>
      <left/>
      <right style="medium">
        <color rgb="FF0027BC"/>
      </right>
      <top/>
      <bottom style="thin">
        <color rgb="FF8C8C8C"/>
      </bottom>
    </border>
    <border>
      <left style="thin">
        <color rgb="FF8C8C8C"/>
      </left>
      <right style="medium">
        <color rgb="FF0027BC"/>
      </right>
      <top style="thin">
        <color theme="0"/>
      </top>
      <bottom style="thin">
        <color theme="0"/>
      </bottom>
    </border>
    <border>
      <left style="thin">
        <color theme="0" tint="-0.4999699890613556"/>
      </left>
      <right style="thin">
        <color rgb="FF8C8C8C"/>
      </right>
      <top style="medium">
        <color rgb="FF0027BC"/>
      </top>
      <bottom style="thin">
        <color theme="0" tint="-0.4999699890613556"/>
      </bottom>
    </border>
    <border>
      <left style="thin">
        <color rgb="FF8C8C8C"/>
      </left>
      <right style="thin">
        <color theme="0" tint="-0.4999699890613556"/>
      </right>
      <top style="medium">
        <color rgb="FF0027BC"/>
      </top>
      <bottom style="thin">
        <color theme="0" tint="-0.4999699890613556"/>
      </bottom>
    </border>
    <border>
      <left style="thin">
        <color rgb="FF8C8C8C"/>
      </left>
      <right style="medium">
        <color rgb="FF0027BC"/>
      </right>
      <top style="thin">
        <color rgb="FF8C8C8C"/>
      </top>
      <bottom style="thin">
        <color theme="0"/>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8C8C8C"/>
      </left>
      <right/>
      <top style="thin">
        <color rgb="FF8C8C8C"/>
      </top>
      <bottom style="thin">
        <color theme="0"/>
      </bottom>
    </border>
    <border>
      <left/>
      <right style="thin">
        <color rgb="FF8C8C8C"/>
      </right>
      <top style="thin">
        <color rgb="FF8C8C8C"/>
      </top>
      <bottom style="thin">
        <color theme="0"/>
      </bottom>
    </border>
    <border>
      <left style="thin">
        <color rgb="FF72C7E7"/>
      </left>
      <right/>
      <top style="dotted">
        <color rgb="FF72C7E7"/>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5"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92">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51" fillId="33" borderId="0" xfId="0" applyFont="1" applyFill="1" applyBorder="1" applyAlignment="1">
      <alignment vertical="top" wrapText="1"/>
    </xf>
    <xf numFmtId="0" fontId="52" fillId="0" borderId="0" xfId="0" applyFont="1" applyAlignment="1">
      <alignment vertical="center"/>
    </xf>
    <xf numFmtId="0" fontId="52" fillId="0" borderId="0" xfId="0" applyFont="1" applyAlignment="1">
      <alignment vertical="center"/>
    </xf>
    <xf numFmtId="0" fontId="53" fillId="0" borderId="0" xfId="0" applyFont="1" applyFill="1" applyAlignment="1">
      <alignment vertical="center"/>
    </xf>
    <xf numFmtId="0" fontId="53" fillId="0" borderId="0" xfId="0" applyFont="1" applyAlignment="1">
      <alignment vertical="center"/>
    </xf>
    <xf numFmtId="0" fontId="0" fillId="34" borderId="0" xfId="0" applyFill="1" applyAlignment="1">
      <alignment vertical="center"/>
    </xf>
    <xf numFmtId="0" fontId="33" fillId="35" borderId="10" xfId="0" applyFont="1" applyFill="1" applyBorder="1" applyAlignment="1">
      <alignment horizontal="center" vertical="center"/>
    </xf>
    <xf numFmtId="0" fontId="33" fillId="35" borderId="11" xfId="0" applyFont="1" applyFill="1" applyBorder="1" applyAlignment="1">
      <alignment horizontal="center" vertical="center"/>
    </xf>
    <xf numFmtId="0" fontId="33" fillId="35" borderId="12" xfId="0" applyFont="1" applyFill="1" applyBorder="1" applyAlignment="1">
      <alignment horizontal="center" vertical="center"/>
    </xf>
    <xf numFmtId="180" fontId="0" fillId="35" borderId="13" xfId="0" applyNumberFormat="1" applyFill="1" applyBorder="1" applyAlignment="1">
      <alignment vertical="center"/>
    </xf>
    <xf numFmtId="180" fontId="0" fillId="35" borderId="14" xfId="49" applyNumberFormat="1" applyFont="1" applyFill="1" applyBorder="1" applyAlignment="1">
      <alignment vertical="center"/>
    </xf>
    <xf numFmtId="180" fontId="0" fillId="35" borderId="15" xfId="0" applyNumberFormat="1" applyFill="1" applyBorder="1" applyAlignment="1">
      <alignment vertical="center"/>
    </xf>
    <xf numFmtId="180" fontId="0" fillId="30" borderId="16" xfId="49" applyNumberFormat="1" applyFont="1" applyFill="1" applyBorder="1" applyAlignment="1">
      <alignment vertical="center"/>
    </xf>
    <xf numFmtId="180" fontId="0" fillId="30" borderId="17" xfId="49" applyNumberFormat="1" applyFont="1" applyFill="1" applyBorder="1" applyAlignment="1">
      <alignment vertical="center"/>
    </xf>
    <xf numFmtId="180" fontId="0" fillId="30" borderId="18" xfId="49" applyNumberFormat="1" applyFont="1" applyFill="1" applyBorder="1" applyAlignment="1">
      <alignment vertical="center"/>
    </xf>
    <xf numFmtId="0" fontId="0" fillId="34" borderId="19" xfId="0" applyFont="1" applyFill="1" applyBorder="1" applyAlignment="1">
      <alignment vertical="center"/>
    </xf>
    <xf numFmtId="0" fontId="0" fillId="34" borderId="0" xfId="0" applyFont="1" applyFill="1" applyBorder="1" applyAlignment="1">
      <alignment vertical="center"/>
    </xf>
    <xf numFmtId="0" fontId="0" fillId="34" borderId="0" xfId="0" applyFill="1" applyBorder="1" applyAlignment="1">
      <alignment horizontal="center" vertical="center"/>
    </xf>
    <xf numFmtId="0" fontId="54" fillId="34" borderId="19" xfId="0" applyFont="1" applyFill="1" applyBorder="1" applyAlignment="1">
      <alignment horizontal="center" vertical="center"/>
    </xf>
    <xf numFmtId="0" fontId="0" fillId="33" borderId="20" xfId="0" applyFill="1" applyBorder="1" applyAlignment="1" applyProtection="1">
      <alignment horizontal="center" vertical="center"/>
      <protection locked="0"/>
    </xf>
    <xf numFmtId="0" fontId="51" fillId="34" borderId="0" xfId="0" applyFont="1" applyFill="1" applyBorder="1" applyAlignment="1">
      <alignment horizontal="left" vertical="center" wrapText="1"/>
    </xf>
    <xf numFmtId="0" fontId="54" fillId="34" borderId="0" xfId="0" applyFont="1" applyFill="1" applyBorder="1" applyAlignment="1">
      <alignment horizontal="center" vertical="center"/>
    </xf>
    <xf numFmtId="0" fontId="54" fillId="34" borderId="21" xfId="0" applyFont="1" applyFill="1" applyBorder="1" applyAlignment="1">
      <alignment horizontal="center" vertical="center"/>
    </xf>
    <xf numFmtId="0" fontId="45" fillId="30" borderId="21" xfId="0" applyFont="1" applyFill="1" applyBorder="1" applyAlignment="1">
      <alignment horizontal="center" vertical="center"/>
    </xf>
    <xf numFmtId="0" fontId="55" fillId="30" borderId="21" xfId="0" applyFont="1" applyFill="1" applyBorder="1" applyAlignment="1">
      <alignment horizontal="center" vertical="center"/>
    </xf>
    <xf numFmtId="180" fontId="0" fillId="35" borderId="14" xfId="0" applyNumberFormat="1" applyFill="1" applyBorder="1" applyAlignment="1">
      <alignment horizontal="left" vertical="center"/>
    </xf>
    <xf numFmtId="0" fontId="0" fillId="0" borderId="22" xfId="0" applyBorder="1" applyAlignment="1">
      <alignment vertical="center" wrapText="1"/>
    </xf>
    <xf numFmtId="0" fontId="0" fillId="0" borderId="22" xfId="0" applyBorder="1" applyAlignment="1">
      <alignment vertical="center"/>
    </xf>
    <xf numFmtId="0" fontId="0" fillId="0" borderId="22" xfId="0" applyBorder="1" applyAlignment="1">
      <alignment horizontal="center" vertical="center"/>
    </xf>
    <xf numFmtId="14" fontId="0" fillId="0" borderId="22" xfId="0" applyNumberFormat="1" applyBorder="1" applyAlignment="1">
      <alignment vertical="center"/>
    </xf>
    <xf numFmtId="0" fontId="33" fillId="35" borderId="23" xfId="0" applyFont="1" applyFill="1" applyBorder="1" applyAlignment="1">
      <alignment horizontal="center" vertical="center"/>
    </xf>
    <xf numFmtId="0" fontId="33" fillId="35" borderId="24" xfId="0" applyFont="1" applyFill="1" applyBorder="1" applyAlignment="1">
      <alignment horizontal="center" vertical="center"/>
    </xf>
    <xf numFmtId="0" fontId="33" fillId="35" borderId="25" xfId="0" applyFont="1" applyFill="1" applyBorder="1" applyAlignment="1">
      <alignment horizontal="center" vertical="center"/>
    </xf>
    <xf numFmtId="0" fontId="0" fillId="0" borderId="0" xfId="0" applyAlignment="1" applyProtection="1">
      <alignment vertical="center"/>
      <protection locked="0"/>
    </xf>
    <xf numFmtId="180" fontId="0" fillId="0" borderId="26" xfId="0" applyNumberFormat="1" applyFill="1" applyBorder="1" applyAlignment="1" applyProtection="1">
      <alignment vertical="center" shrinkToFit="1"/>
      <protection locked="0"/>
    </xf>
    <xf numFmtId="180" fontId="0" fillId="0" borderId="27" xfId="0" applyNumberFormat="1" applyFill="1" applyBorder="1" applyAlignment="1" applyProtection="1">
      <alignment vertical="center" shrinkToFit="1"/>
      <protection locked="0"/>
    </xf>
    <xf numFmtId="180" fontId="0" fillId="0" borderId="28" xfId="0" applyNumberFormat="1" applyFill="1" applyBorder="1" applyAlignment="1" applyProtection="1">
      <alignment vertical="center" shrinkToFit="1"/>
      <protection locked="0"/>
    </xf>
    <xf numFmtId="180" fontId="0" fillId="0" borderId="29" xfId="0" applyNumberFormat="1" applyFill="1" applyBorder="1" applyAlignment="1" applyProtection="1">
      <alignment vertical="center" shrinkToFit="1"/>
      <protection locked="0"/>
    </xf>
    <xf numFmtId="188" fontId="0" fillId="30" borderId="30" xfId="0" applyNumberFormat="1" applyFont="1" applyFill="1" applyBorder="1" applyAlignment="1">
      <alignment horizontal="center" vertical="center" shrinkToFit="1"/>
    </xf>
    <xf numFmtId="190" fontId="0" fillId="0" borderId="0" xfId="0" applyNumberFormat="1" applyAlignment="1">
      <alignment vertical="center"/>
    </xf>
    <xf numFmtId="191" fontId="0" fillId="0" borderId="0" xfId="0" applyNumberFormat="1" applyAlignment="1">
      <alignment vertical="center"/>
    </xf>
    <xf numFmtId="0" fontId="0" fillId="34" borderId="0" xfId="0" applyFill="1" applyAlignment="1" applyProtection="1">
      <alignment vertical="center"/>
      <protection/>
    </xf>
    <xf numFmtId="180" fontId="0" fillId="36" borderId="16" xfId="49" applyNumberFormat="1" applyFont="1" applyFill="1" applyBorder="1" applyAlignment="1">
      <alignment vertical="center"/>
    </xf>
    <xf numFmtId="180" fontId="0" fillId="36" borderId="17" xfId="49" applyNumberFormat="1" applyFont="1" applyFill="1" applyBorder="1" applyAlignment="1">
      <alignment vertical="center"/>
    </xf>
    <xf numFmtId="180" fontId="0" fillId="36" borderId="18" xfId="49" applyNumberFormat="1" applyFont="1" applyFill="1" applyBorder="1" applyAlignment="1">
      <alignment vertical="center"/>
    </xf>
    <xf numFmtId="0" fontId="0" fillId="33" borderId="0" xfId="0" applyFill="1" applyAlignment="1" applyProtection="1">
      <alignment vertical="center"/>
      <protection/>
    </xf>
    <xf numFmtId="14" fontId="0" fillId="33" borderId="22" xfId="0" applyNumberFormat="1" applyFill="1" applyBorder="1" applyAlignment="1">
      <alignment vertical="center"/>
    </xf>
    <xf numFmtId="0" fontId="0" fillId="33" borderId="22" xfId="0" applyFill="1" applyBorder="1" applyAlignment="1">
      <alignment horizontal="center" vertical="center" wrapText="1"/>
    </xf>
    <xf numFmtId="0" fontId="0" fillId="33" borderId="22" xfId="0" applyFill="1" applyBorder="1" applyAlignment="1">
      <alignment vertical="center"/>
    </xf>
    <xf numFmtId="0" fontId="0" fillId="33" borderId="22" xfId="0" applyFill="1" applyBorder="1" applyAlignment="1">
      <alignment vertical="center" wrapText="1"/>
    </xf>
    <xf numFmtId="0" fontId="0" fillId="33" borderId="22" xfId="0" applyFill="1" applyBorder="1" applyAlignment="1">
      <alignment horizontal="center" vertical="center"/>
    </xf>
    <xf numFmtId="0" fontId="51" fillId="36" borderId="31" xfId="0" applyFont="1" applyFill="1" applyBorder="1" applyAlignment="1" applyProtection="1">
      <alignment horizontal="left" vertical="center" wrapText="1"/>
      <protection/>
    </xf>
    <xf numFmtId="0" fontId="51" fillId="36" borderId="32" xfId="0" applyFont="1" applyFill="1" applyBorder="1" applyAlignment="1" applyProtection="1">
      <alignment horizontal="left" vertical="center" wrapText="1"/>
      <protection/>
    </xf>
    <xf numFmtId="0" fontId="51" fillId="36" borderId="33" xfId="0" applyFont="1" applyFill="1" applyBorder="1" applyAlignment="1" applyProtection="1">
      <alignment horizontal="left" vertical="center" wrapText="1"/>
      <protection/>
    </xf>
    <xf numFmtId="0" fontId="51" fillId="36" borderId="34" xfId="0" applyFont="1" applyFill="1" applyBorder="1" applyAlignment="1" applyProtection="1">
      <alignment horizontal="left" vertical="center" wrapText="1"/>
      <protection/>
    </xf>
    <xf numFmtId="0" fontId="51" fillId="36" borderId="35" xfId="0" applyFont="1" applyFill="1" applyBorder="1" applyAlignment="1" applyProtection="1">
      <alignment horizontal="left" vertical="center" wrapText="1"/>
      <protection/>
    </xf>
    <xf numFmtId="0" fontId="51" fillId="36" borderId="36" xfId="0" applyFont="1" applyFill="1" applyBorder="1" applyAlignment="1" applyProtection="1">
      <alignment horizontal="left" vertical="center" wrapText="1"/>
      <protection/>
    </xf>
    <xf numFmtId="0" fontId="33" fillId="37" borderId="37" xfId="0" applyFont="1" applyFill="1" applyBorder="1" applyAlignment="1" applyProtection="1">
      <alignment horizontal="center" vertical="center" wrapText="1"/>
      <protection/>
    </xf>
    <xf numFmtId="0" fontId="33" fillId="37" borderId="38" xfId="0" applyFont="1" applyFill="1" applyBorder="1" applyAlignment="1" applyProtection="1">
      <alignment horizontal="center" vertical="center" wrapText="1"/>
      <protection/>
    </xf>
    <xf numFmtId="0" fontId="33" fillId="37" borderId="39" xfId="0" applyFont="1" applyFill="1" applyBorder="1" applyAlignment="1" applyProtection="1">
      <alignment horizontal="center" vertical="center" wrapText="1"/>
      <protection/>
    </xf>
    <xf numFmtId="0" fontId="33" fillId="37" borderId="40" xfId="0" applyFont="1" applyFill="1" applyBorder="1" applyAlignment="1" applyProtection="1">
      <alignment horizontal="center" vertical="center" wrapText="1"/>
      <protection/>
    </xf>
    <xf numFmtId="177" fontId="0" fillId="33" borderId="20" xfId="0" applyNumberFormat="1" applyFill="1" applyBorder="1" applyAlignment="1" applyProtection="1">
      <alignment horizontal="left" vertical="center" wrapText="1"/>
      <protection locked="0"/>
    </xf>
    <xf numFmtId="177" fontId="0" fillId="33" borderId="41" xfId="0" applyNumberFormat="1" applyFill="1" applyBorder="1" applyAlignment="1" applyProtection="1">
      <alignment horizontal="left" vertical="center" wrapText="1"/>
      <protection locked="0"/>
    </xf>
    <xf numFmtId="177" fontId="0" fillId="33" borderId="42" xfId="0" applyNumberFormat="1" applyFill="1" applyBorder="1" applyAlignment="1" applyProtection="1">
      <alignment horizontal="left" vertical="center" wrapText="1"/>
      <protection locked="0"/>
    </xf>
    <xf numFmtId="177" fontId="0" fillId="33" borderId="43" xfId="0" applyNumberFormat="1" applyFill="1" applyBorder="1" applyAlignment="1" applyProtection="1">
      <alignment horizontal="left" vertical="center" wrapText="1"/>
      <protection locked="0"/>
    </xf>
    <xf numFmtId="177" fontId="0" fillId="33" borderId="44" xfId="0" applyNumberFormat="1" applyFill="1" applyBorder="1" applyAlignment="1" applyProtection="1">
      <alignment horizontal="left" vertical="center" wrapText="1"/>
      <protection locked="0"/>
    </xf>
    <xf numFmtId="177" fontId="0" fillId="33" borderId="45" xfId="0" applyNumberFormat="1" applyFill="1" applyBorder="1" applyAlignment="1" applyProtection="1">
      <alignment horizontal="left" vertical="center" wrapText="1"/>
      <protection locked="0"/>
    </xf>
    <xf numFmtId="0" fontId="33" fillId="35" borderId="16" xfId="0" applyFont="1" applyFill="1" applyBorder="1" applyAlignment="1">
      <alignment horizontal="center" vertical="center" wrapText="1"/>
    </xf>
    <xf numFmtId="0" fontId="33" fillId="35" borderId="21" xfId="0" applyFont="1" applyFill="1" applyBorder="1" applyAlignment="1">
      <alignment horizontal="center" vertical="center" wrapText="1"/>
    </xf>
    <xf numFmtId="189" fontId="0" fillId="30" borderId="16" xfId="0" applyNumberFormat="1" applyFont="1" applyFill="1" applyBorder="1" applyAlignment="1">
      <alignment horizontal="center" vertical="center" shrinkToFit="1"/>
    </xf>
    <xf numFmtId="189" fontId="0" fillId="30" borderId="21" xfId="0" applyNumberFormat="1" applyFont="1" applyFill="1" applyBorder="1" applyAlignment="1">
      <alignment horizontal="center" vertical="center" shrinkToFit="1"/>
    </xf>
    <xf numFmtId="176" fontId="0" fillId="30" borderId="16" xfId="0" applyNumberFormat="1" applyFont="1" applyFill="1" applyBorder="1" applyAlignment="1">
      <alignment horizontal="center" vertical="center" wrapText="1"/>
    </xf>
    <xf numFmtId="176" fontId="0" fillId="30" borderId="21" xfId="0" applyNumberFormat="1" applyFont="1" applyFill="1" applyBorder="1" applyAlignment="1">
      <alignment horizontal="center" vertical="center" wrapText="1"/>
    </xf>
    <xf numFmtId="0" fontId="35" fillId="35" borderId="46" xfId="0" applyFont="1" applyFill="1" applyBorder="1" applyAlignment="1">
      <alignment horizontal="center" vertical="center" wrapText="1"/>
    </xf>
    <xf numFmtId="0" fontId="35" fillId="35" borderId="46" xfId="0" applyFont="1" applyFill="1" applyBorder="1" applyAlignment="1">
      <alignment horizontal="center" vertical="center"/>
    </xf>
    <xf numFmtId="177" fontId="56" fillId="0" borderId="16" xfId="0" applyNumberFormat="1" applyFont="1" applyBorder="1" applyAlignment="1">
      <alignment horizontal="center" vertical="center" shrinkToFit="1"/>
    </xf>
    <xf numFmtId="177" fontId="56" fillId="0" borderId="17" xfId="0" applyNumberFormat="1" applyFont="1" applyBorder="1" applyAlignment="1">
      <alignment horizontal="center" vertical="center" shrinkToFit="1"/>
    </xf>
    <xf numFmtId="0" fontId="35" fillId="35" borderId="47" xfId="0" applyFont="1" applyFill="1" applyBorder="1" applyAlignment="1">
      <alignment horizontal="center" vertical="center" wrapText="1"/>
    </xf>
    <xf numFmtId="0" fontId="35" fillId="35" borderId="47" xfId="0" applyFont="1" applyFill="1" applyBorder="1" applyAlignment="1">
      <alignment horizontal="center" vertical="center"/>
    </xf>
    <xf numFmtId="0" fontId="57" fillId="38" borderId="0" xfId="0" applyFont="1" applyFill="1" applyAlignment="1">
      <alignment horizontal="center" vertical="center"/>
    </xf>
    <xf numFmtId="0" fontId="58" fillId="34" borderId="48" xfId="0" applyFont="1" applyFill="1" applyBorder="1" applyAlignment="1">
      <alignment horizontal="center" vertical="center"/>
    </xf>
    <xf numFmtId="0" fontId="41" fillId="5" borderId="49" xfId="0" applyFont="1" applyFill="1" applyBorder="1" applyAlignment="1">
      <alignment horizontal="left" vertical="center" wrapText="1"/>
    </xf>
    <xf numFmtId="0" fontId="41" fillId="5" borderId="50" xfId="0" applyFont="1" applyFill="1" applyBorder="1" applyAlignment="1">
      <alignment horizontal="left" vertical="center" wrapText="1"/>
    </xf>
    <xf numFmtId="0" fontId="41" fillId="5" borderId="51" xfId="0" applyFont="1" applyFill="1" applyBorder="1" applyAlignment="1">
      <alignment horizontal="left" vertical="center" wrapText="1"/>
    </xf>
    <xf numFmtId="0" fontId="41" fillId="5" borderId="52" xfId="0" applyFont="1" applyFill="1" applyBorder="1" applyAlignment="1">
      <alignment horizontal="left" vertical="center" wrapText="1"/>
    </xf>
    <xf numFmtId="0" fontId="41" fillId="5" borderId="53" xfId="0" applyFont="1" applyFill="1" applyBorder="1" applyAlignment="1">
      <alignment horizontal="left" vertical="center" wrapText="1"/>
    </xf>
    <xf numFmtId="0" fontId="41" fillId="5" borderId="54" xfId="0" applyFont="1" applyFill="1" applyBorder="1" applyAlignment="1">
      <alignment horizontal="left" vertical="center" wrapText="1"/>
    </xf>
    <xf numFmtId="0" fontId="33" fillId="35" borderId="55" xfId="0" applyFont="1" applyFill="1" applyBorder="1" applyAlignment="1">
      <alignment horizontal="center" vertical="center"/>
    </xf>
    <xf numFmtId="0" fontId="33" fillId="35" borderId="56" xfId="0" applyFont="1" applyFill="1" applyBorder="1" applyAlignment="1">
      <alignment horizontal="center" vertical="center"/>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34" borderId="0" xfId="0" applyFill="1" applyAlignment="1">
      <alignment horizontal="center" vertical="center"/>
    </xf>
    <xf numFmtId="180" fontId="0" fillId="30" borderId="16" xfId="49" applyNumberFormat="1" applyFont="1" applyFill="1" applyBorder="1" applyAlignment="1">
      <alignment horizontal="left" vertical="center"/>
    </xf>
    <xf numFmtId="180" fontId="0" fillId="30" borderId="17" xfId="49" applyNumberFormat="1" applyFont="1" applyFill="1" applyBorder="1" applyAlignment="1">
      <alignment horizontal="left" vertical="center"/>
    </xf>
    <xf numFmtId="180" fontId="0" fillId="30" borderId="18" xfId="49" applyNumberFormat="1" applyFont="1" applyFill="1" applyBorder="1" applyAlignment="1">
      <alignment horizontal="left" vertical="center"/>
    </xf>
    <xf numFmtId="180" fontId="0" fillId="30" borderId="60" xfId="49" applyNumberFormat="1" applyFont="1" applyFill="1" applyBorder="1" applyAlignment="1">
      <alignment horizontal="left" vertical="center"/>
    </xf>
    <xf numFmtId="180" fontId="0" fillId="30" borderId="61" xfId="49" applyNumberFormat="1" applyFont="1" applyFill="1" applyBorder="1" applyAlignment="1">
      <alignment horizontal="left" vertical="center"/>
    </xf>
    <xf numFmtId="180" fontId="0" fillId="30" borderId="62" xfId="49" applyNumberFormat="1" applyFont="1" applyFill="1" applyBorder="1" applyAlignment="1">
      <alignment horizontal="left" vertical="center"/>
    </xf>
    <xf numFmtId="180" fontId="0" fillId="0" borderId="57" xfId="49" applyNumberFormat="1" applyFont="1" applyFill="1" applyBorder="1" applyAlignment="1" applyProtection="1">
      <alignment horizontal="left" vertical="center"/>
      <protection locked="0"/>
    </xf>
    <xf numFmtId="180" fontId="0" fillId="0" borderId="58" xfId="49" applyNumberFormat="1" applyFont="1" applyFill="1" applyBorder="1" applyAlignment="1" applyProtection="1">
      <alignment horizontal="left" vertical="center"/>
      <protection locked="0"/>
    </xf>
    <xf numFmtId="180" fontId="0" fillId="0" borderId="59" xfId="49" applyNumberFormat="1" applyFont="1" applyFill="1" applyBorder="1" applyAlignment="1" applyProtection="1">
      <alignment horizontal="left" vertical="center"/>
      <protection locked="0"/>
    </xf>
    <xf numFmtId="0" fontId="33" fillId="39" borderId="0" xfId="0" applyFont="1" applyFill="1" applyAlignment="1">
      <alignment horizontal="center" vertical="center"/>
    </xf>
    <xf numFmtId="0" fontId="0" fillId="40" borderId="56" xfId="0" applyFill="1" applyBorder="1" applyAlignment="1">
      <alignment horizontal="center" vertical="center" wrapText="1"/>
    </xf>
    <xf numFmtId="0" fontId="0" fillId="40" borderId="63" xfId="0" applyFill="1" applyBorder="1" applyAlignment="1">
      <alignment horizontal="center" vertical="center" wrapText="1"/>
    </xf>
    <xf numFmtId="0" fontId="0" fillId="40" borderId="64" xfId="0" applyFill="1" applyBorder="1" applyAlignment="1">
      <alignment horizontal="center" vertical="center" wrapText="1"/>
    </xf>
    <xf numFmtId="0" fontId="0" fillId="40" borderId="65" xfId="0" applyFill="1" applyBorder="1" applyAlignment="1">
      <alignment horizontal="center" vertical="center" wrapText="1"/>
    </xf>
    <xf numFmtId="0" fontId="0" fillId="0" borderId="56" xfId="0" applyBorder="1" applyAlignment="1">
      <alignment horizontal="left" vertical="center"/>
    </xf>
    <xf numFmtId="0" fontId="0" fillId="0" borderId="63" xfId="0" applyBorder="1" applyAlignment="1">
      <alignment horizontal="left" vertical="center"/>
    </xf>
    <xf numFmtId="0" fontId="0" fillId="0" borderId="66"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67" xfId="0" applyBorder="1" applyAlignment="1">
      <alignment horizontal="left" vertical="center"/>
    </xf>
    <xf numFmtId="0" fontId="51" fillId="30" borderId="68" xfId="0" applyFont="1" applyFill="1" applyBorder="1" applyAlignment="1">
      <alignment horizontal="left" vertical="center" wrapText="1"/>
    </xf>
    <xf numFmtId="0" fontId="33" fillId="39" borderId="0" xfId="0" applyFont="1" applyFill="1" applyBorder="1" applyAlignment="1">
      <alignment horizontal="center" vertical="center"/>
    </xf>
    <xf numFmtId="0" fontId="33" fillId="35" borderId="69" xfId="0" applyFont="1" applyFill="1" applyBorder="1" applyAlignment="1">
      <alignment horizontal="center" vertical="center" wrapText="1"/>
    </xf>
    <xf numFmtId="0" fontId="33" fillId="35" borderId="70" xfId="0" applyFont="1" applyFill="1" applyBorder="1" applyAlignment="1">
      <alignment horizontal="center" vertical="center" wrapText="1"/>
    </xf>
    <xf numFmtId="0" fontId="33" fillId="35" borderId="71" xfId="0" applyFont="1" applyFill="1" applyBorder="1" applyAlignment="1">
      <alignment horizontal="center" vertical="center" wrapText="1"/>
    </xf>
    <xf numFmtId="0" fontId="33" fillId="35" borderId="72" xfId="0" applyFont="1" applyFill="1" applyBorder="1" applyAlignment="1">
      <alignment horizontal="center" vertical="center" wrapText="1"/>
    </xf>
    <xf numFmtId="0" fontId="33" fillId="35" borderId="73" xfId="0" applyFont="1" applyFill="1" applyBorder="1" applyAlignment="1">
      <alignment horizontal="center" vertical="center" wrapText="1"/>
    </xf>
    <xf numFmtId="0" fontId="33" fillId="35" borderId="74" xfId="0" applyFont="1" applyFill="1" applyBorder="1" applyAlignment="1">
      <alignment horizontal="center" vertical="center" wrapText="1"/>
    </xf>
    <xf numFmtId="0" fontId="33" fillId="35" borderId="75" xfId="0" applyFont="1" applyFill="1" applyBorder="1" applyAlignment="1">
      <alignment horizontal="center" vertical="center" wrapText="1"/>
    </xf>
    <xf numFmtId="0" fontId="33" fillId="35" borderId="70" xfId="0" applyFont="1" applyFill="1" applyBorder="1" applyAlignment="1">
      <alignment horizontal="center" vertical="center"/>
    </xf>
    <xf numFmtId="0" fontId="33" fillId="35" borderId="76" xfId="0" applyFont="1" applyFill="1" applyBorder="1" applyAlignment="1">
      <alignment horizontal="center" vertical="center"/>
    </xf>
    <xf numFmtId="0" fontId="33" fillId="35" borderId="72" xfId="0" applyFont="1" applyFill="1" applyBorder="1" applyAlignment="1">
      <alignment horizontal="center" vertical="center"/>
    </xf>
    <xf numFmtId="0" fontId="33" fillId="35" borderId="74" xfId="0" applyFont="1" applyFill="1" applyBorder="1" applyAlignment="1">
      <alignment horizontal="center" vertical="center"/>
    </xf>
    <xf numFmtId="0" fontId="33" fillId="35" borderId="77" xfId="0" applyFont="1" applyFill="1" applyBorder="1" applyAlignment="1">
      <alignment horizontal="center" vertical="center" wrapText="1"/>
    </xf>
    <xf numFmtId="0" fontId="33" fillId="35" borderId="78" xfId="0" applyFont="1" applyFill="1" applyBorder="1" applyAlignment="1">
      <alignment horizontal="center" vertical="center" wrapText="1"/>
    </xf>
    <xf numFmtId="0" fontId="0" fillId="34" borderId="32" xfId="0" applyFill="1" applyBorder="1" applyAlignment="1">
      <alignment horizontal="center" vertical="center"/>
    </xf>
    <xf numFmtId="0" fontId="0" fillId="34" borderId="79" xfId="0" applyFill="1" applyBorder="1" applyAlignment="1">
      <alignment horizontal="center" vertical="center"/>
    </xf>
    <xf numFmtId="0" fontId="51" fillId="30" borderId="80" xfId="0" applyFont="1" applyFill="1" applyBorder="1" applyAlignment="1">
      <alignment horizontal="left" vertical="center" wrapText="1"/>
    </xf>
    <xf numFmtId="0" fontId="51" fillId="30" borderId="81" xfId="0" applyFont="1" applyFill="1" applyBorder="1" applyAlignment="1">
      <alignment horizontal="left" vertical="center" wrapText="1"/>
    </xf>
    <xf numFmtId="0" fontId="51" fillId="30" borderId="80" xfId="0" applyFont="1" applyFill="1" applyBorder="1" applyAlignment="1">
      <alignment horizontal="left" vertical="top" wrapText="1"/>
    </xf>
    <xf numFmtId="0" fontId="51" fillId="30" borderId="81" xfId="0" applyFont="1" applyFill="1" applyBorder="1" applyAlignment="1">
      <alignment horizontal="left" vertical="top" wrapText="1"/>
    </xf>
    <xf numFmtId="180" fontId="0" fillId="36" borderId="16" xfId="49" applyNumberFormat="1" applyFont="1" applyFill="1" applyBorder="1" applyAlignment="1">
      <alignment horizontal="left" vertical="center"/>
    </xf>
    <xf numFmtId="180" fontId="0" fillId="36" borderId="17" xfId="49" applyNumberFormat="1" applyFont="1" applyFill="1" applyBorder="1" applyAlignment="1">
      <alignment horizontal="left" vertical="center"/>
    </xf>
    <xf numFmtId="180" fontId="0" fillId="36" borderId="18" xfId="49" applyNumberFormat="1" applyFont="1" applyFill="1" applyBorder="1" applyAlignment="1">
      <alignment horizontal="left" vertical="center"/>
    </xf>
    <xf numFmtId="180" fontId="0" fillId="30" borderId="14" xfId="0" applyNumberFormat="1" applyFill="1" applyBorder="1" applyAlignment="1">
      <alignment horizontal="right" vertical="center" shrinkToFit="1"/>
    </xf>
    <xf numFmtId="180" fontId="0" fillId="30" borderId="17" xfId="0" applyNumberFormat="1" applyFill="1" applyBorder="1" applyAlignment="1">
      <alignment horizontal="left" vertical="center"/>
    </xf>
    <xf numFmtId="180" fontId="0" fillId="0" borderId="82" xfId="0" applyNumberFormat="1" applyBorder="1" applyAlignment="1" applyProtection="1">
      <alignment horizontal="right" vertical="center" shrinkToFit="1"/>
      <protection locked="0"/>
    </xf>
    <xf numFmtId="180" fontId="0" fillId="0" borderId="83" xfId="0" applyNumberFormat="1" applyBorder="1" applyAlignment="1" applyProtection="1">
      <alignment horizontal="right" vertical="center" shrinkToFit="1"/>
      <protection locked="0"/>
    </xf>
    <xf numFmtId="180" fontId="0" fillId="36" borderId="30" xfId="0" applyNumberFormat="1" applyFill="1" applyBorder="1" applyAlignment="1">
      <alignment horizontal="right" vertical="center" shrinkToFit="1"/>
    </xf>
    <xf numFmtId="180" fontId="0" fillId="30" borderId="30" xfId="0" applyNumberFormat="1" applyFill="1" applyBorder="1" applyAlignment="1">
      <alignment horizontal="right" vertical="center" shrinkToFit="1"/>
    </xf>
    <xf numFmtId="180" fontId="0" fillId="30" borderId="21" xfId="0" applyNumberFormat="1" applyFill="1" applyBorder="1" applyAlignment="1">
      <alignment horizontal="left" vertical="center"/>
    </xf>
    <xf numFmtId="180" fontId="0" fillId="30" borderId="65" xfId="0" applyNumberFormat="1" applyFill="1" applyBorder="1" applyAlignment="1">
      <alignment horizontal="left" vertical="center"/>
    </xf>
    <xf numFmtId="180" fontId="0" fillId="30" borderId="84" xfId="0" applyNumberFormat="1" applyFill="1" applyBorder="1" applyAlignment="1">
      <alignment horizontal="left" vertical="center"/>
    </xf>
    <xf numFmtId="180" fontId="0" fillId="36" borderId="13" xfId="0" applyNumberFormat="1" applyFill="1" applyBorder="1" applyAlignment="1">
      <alignment horizontal="right" vertical="center" shrinkToFit="1"/>
    </xf>
    <xf numFmtId="180" fontId="0" fillId="30" borderId="17" xfId="0" applyNumberFormat="1" applyFill="1" applyBorder="1" applyAlignment="1">
      <alignment horizontal="right" vertical="center" shrinkToFit="1"/>
    </xf>
    <xf numFmtId="180" fontId="0" fillId="30" borderId="21" xfId="0" applyNumberFormat="1" applyFill="1" applyBorder="1" applyAlignment="1">
      <alignment horizontal="right" vertical="center" shrinkToFit="1"/>
    </xf>
    <xf numFmtId="180" fontId="0" fillId="0" borderId="82" xfId="49" applyNumberFormat="1" applyFont="1" applyFill="1" applyBorder="1" applyAlignment="1" applyProtection="1">
      <alignment vertical="center" shrinkToFit="1"/>
      <protection locked="0"/>
    </xf>
    <xf numFmtId="180" fontId="0" fillId="0" borderId="83" xfId="49" applyNumberFormat="1" applyFont="1" applyFill="1" applyBorder="1" applyAlignment="1" applyProtection="1">
      <alignment vertical="center" shrinkToFit="1"/>
      <protection locked="0"/>
    </xf>
    <xf numFmtId="180" fontId="0" fillId="30" borderId="55" xfId="0" applyNumberFormat="1" applyFill="1" applyBorder="1" applyAlignment="1">
      <alignment horizontal="right" vertical="center" shrinkToFit="1"/>
    </xf>
    <xf numFmtId="180" fontId="0" fillId="0" borderId="85" xfId="0" applyNumberFormat="1" applyBorder="1" applyAlignment="1" applyProtection="1">
      <alignment horizontal="right" vertical="center" shrinkToFit="1"/>
      <protection locked="0"/>
    </xf>
    <xf numFmtId="180" fontId="0" fillId="0" borderId="86" xfId="0" applyNumberFormat="1" applyBorder="1" applyAlignment="1" applyProtection="1">
      <alignment horizontal="right" vertical="center" shrinkToFit="1"/>
      <protection locked="0"/>
    </xf>
    <xf numFmtId="180" fontId="0" fillId="30" borderId="63" xfId="0" applyNumberFormat="1" applyFill="1" applyBorder="1" applyAlignment="1">
      <alignment horizontal="left" vertical="center"/>
    </xf>
    <xf numFmtId="180" fontId="0" fillId="0" borderId="87" xfId="0" applyNumberFormat="1" applyBorder="1" applyAlignment="1" applyProtection="1">
      <alignment horizontal="right" vertical="center" shrinkToFit="1"/>
      <protection locked="0"/>
    </xf>
    <xf numFmtId="180" fontId="0" fillId="0" borderId="88" xfId="0" applyNumberFormat="1" applyBorder="1" applyAlignment="1" applyProtection="1">
      <alignment horizontal="right" vertical="center" shrinkToFit="1"/>
      <protection locked="0"/>
    </xf>
    <xf numFmtId="180" fontId="0" fillId="0" borderId="89" xfId="0" applyNumberFormat="1" applyBorder="1" applyAlignment="1" applyProtection="1">
      <alignment horizontal="right" vertical="center" shrinkToFit="1"/>
      <protection locked="0"/>
    </xf>
    <xf numFmtId="180" fontId="0" fillId="0" borderId="90" xfId="0" applyNumberFormat="1" applyBorder="1" applyAlignment="1" applyProtection="1">
      <alignment horizontal="right" vertical="center" shrinkToFit="1"/>
      <protection locked="0"/>
    </xf>
    <xf numFmtId="180" fontId="0" fillId="36" borderId="14" xfId="0" applyNumberFormat="1" applyFill="1" applyBorder="1" applyAlignment="1">
      <alignment horizontal="right" vertical="center" shrinkToFit="1"/>
    </xf>
    <xf numFmtId="180" fontId="0" fillId="30" borderId="14" xfId="49" applyNumberFormat="1" applyFont="1" applyFill="1" applyBorder="1" applyAlignment="1">
      <alignment horizontal="left" vertical="center"/>
    </xf>
    <xf numFmtId="180" fontId="0" fillId="30" borderId="55" xfId="49" applyNumberFormat="1" applyFont="1" applyFill="1" applyBorder="1" applyAlignment="1">
      <alignment horizontal="center" vertical="center" wrapText="1"/>
    </xf>
    <xf numFmtId="180" fontId="0" fillId="30" borderId="13" xfId="49" applyNumberFormat="1" applyFont="1" applyFill="1" applyBorder="1" applyAlignment="1">
      <alignment horizontal="center" vertical="center" wrapText="1"/>
    </xf>
    <xf numFmtId="180" fontId="0" fillId="30" borderId="19" xfId="49" applyNumberFormat="1" applyFont="1" applyFill="1" applyBorder="1" applyAlignment="1">
      <alignment horizontal="center" vertical="center" wrapText="1"/>
    </xf>
    <xf numFmtId="180" fontId="0" fillId="30" borderId="14" xfId="49" applyNumberFormat="1" applyFont="1" applyFill="1" applyBorder="1" applyAlignment="1">
      <alignment horizontal="center" vertical="center" wrapText="1"/>
    </xf>
    <xf numFmtId="180" fontId="0" fillId="0" borderId="57" xfId="0" applyNumberFormat="1" applyFill="1" applyBorder="1" applyAlignment="1" applyProtection="1">
      <alignment horizontal="left" vertical="center"/>
      <protection locked="0"/>
    </xf>
    <xf numFmtId="180" fontId="0" fillId="0" borderId="59" xfId="0" applyNumberFormat="1" applyFill="1" applyBorder="1" applyAlignment="1" applyProtection="1">
      <alignment horizontal="left" vertical="center"/>
      <protection locked="0"/>
    </xf>
    <xf numFmtId="182" fontId="0" fillId="36" borderId="13" xfId="0" applyNumberFormat="1" applyFill="1" applyBorder="1" applyAlignment="1">
      <alignment horizontal="right" vertical="center" shrinkToFit="1"/>
    </xf>
    <xf numFmtId="0" fontId="0" fillId="30" borderId="30" xfId="0" applyFont="1" applyFill="1" applyBorder="1" applyAlignment="1">
      <alignment horizontal="left" vertical="center"/>
    </xf>
    <xf numFmtId="0" fontId="33" fillId="35" borderId="91" xfId="0" applyFont="1" applyFill="1" applyBorder="1" applyAlignment="1">
      <alignment horizontal="left" vertical="center" wrapText="1"/>
    </xf>
    <xf numFmtId="178" fontId="56" fillId="0" borderId="16" xfId="0" applyNumberFormat="1" applyFont="1" applyBorder="1" applyAlignment="1">
      <alignment horizontal="center" vertical="center" shrinkToFit="1"/>
    </xf>
    <xf numFmtId="178" fontId="56" fillId="0" borderId="17" xfId="0" applyNumberFormat="1" applyFont="1" applyBorder="1" applyAlignment="1">
      <alignment horizontal="center" vertical="center" shrinkToFit="1"/>
    </xf>
    <xf numFmtId="0" fontId="51" fillId="30" borderId="31" xfId="0" applyFont="1" applyFill="1" applyBorder="1" applyAlignment="1">
      <alignment horizontal="left" vertical="center" wrapText="1"/>
    </xf>
    <xf numFmtId="0" fontId="51" fillId="30" borderId="32" xfId="0" applyFont="1" applyFill="1" applyBorder="1" applyAlignment="1">
      <alignment horizontal="left" vertical="center" wrapText="1"/>
    </xf>
    <xf numFmtId="0" fontId="51" fillId="30" borderId="33" xfId="0" applyFont="1" applyFill="1" applyBorder="1" applyAlignment="1">
      <alignment horizontal="left" vertical="center" wrapText="1"/>
    </xf>
    <xf numFmtId="0" fontId="51" fillId="30" borderId="92" xfId="0" applyFont="1" applyFill="1" applyBorder="1" applyAlignment="1">
      <alignment horizontal="left" vertical="center" wrapText="1"/>
    </xf>
    <xf numFmtId="0" fontId="51" fillId="30" borderId="0" xfId="0" applyFont="1" applyFill="1" applyBorder="1" applyAlignment="1">
      <alignment horizontal="left" vertical="center" wrapText="1"/>
    </xf>
    <xf numFmtId="0" fontId="51" fillId="30" borderId="93" xfId="0" applyFont="1" applyFill="1" applyBorder="1" applyAlignment="1">
      <alignment horizontal="left" vertical="center" wrapText="1"/>
    </xf>
    <xf numFmtId="0" fontId="51" fillId="30" borderId="94" xfId="0" applyFont="1" applyFill="1" applyBorder="1" applyAlignment="1">
      <alignment horizontal="left" vertical="center" wrapText="1"/>
    </xf>
    <xf numFmtId="0" fontId="51" fillId="30" borderId="95" xfId="0" applyFont="1" applyFill="1" applyBorder="1" applyAlignment="1">
      <alignment horizontal="left" vertical="center" wrapText="1"/>
    </xf>
    <xf numFmtId="0" fontId="51" fillId="30" borderId="96" xfId="0" applyFont="1" applyFill="1" applyBorder="1" applyAlignment="1">
      <alignment horizontal="left" vertical="center" wrapText="1"/>
    </xf>
    <xf numFmtId="0" fontId="59" fillId="30" borderId="97" xfId="0" applyFont="1" applyFill="1" applyBorder="1" applyAlignment="1">
      <alignment horizontal="center" vertical="center"/>
    </xf>
    <xf numFmtId="0" fontId="59" fillId="30" borderId="98" xfId="0" applyFont="1" applyFill="1" applyBorder="1" applyAlignment="1">
      <alignment horizontal="center" vertical="center"/>
    </xf>
    <xf numFmtId="191" fontId="59" fillId="30" borderId="34" xfId="0" applyNumberFormat="1" applyFont="1" applyFill="1" applyBorder="1" applyAlignment="1">
      <alignment horizontal="center" vertical="top"/>
    </xf>
    <xf numFmtId="191" fontId="59" fillId="30" borderId="35" xfId="0" applyNumberFormat="1" applyFont="1" applyFill="1" applyBorder="1" applyAlignment="1">
      <alignment horizontal="center" vertical="top"/>
    </xf>
    <xf numFmtId="191" fontId="59" fillId="30" borderId="36" xfId="0" applyNumberFormat="1" applyFont="1" applyFill="1" applyBorder="1" applyAlignment="1">
      <alignment horizontal="center" vertical="top"/>
    </xf>
    <xf numFmtId="0" fontId="0" fillId="33" borderId="32" xfId="0" applyFill="1" applyBorder="1" applyAlignment="1">
      <alignment horizontal="center" vertical="center"/>
    </xf>
    <xf numFmtId="180" fontId="0" fillId="0" borderId="26" xfId="0" applyNumberFormat="1" applyBorder="1" applyAlignment="1" applyProtection="1">
      <alignment horizontal="center" vertical="center" shrinkToFit="1"/>
      <protection locked="0"/>
    </xf>
    <xf numFmtId="180" fontId="0" fillId="0" borderId="99" xfId="0" applyNumberFormat="1" applyBorder="1" applyAlignment="1" applyProtection="1">
      <alignment horizontal="center" vertical="center" shrinkToFit="1"/>
      <protection locked="0"/>
    </xf>
    <xf numFmtId="179" fontId="0" fillId="30" borderId="66" xfId="0" applyNumberFormat="1" applyFill="1" applyBorder="1" applyAlignment="1">
      <alignment horizontal="center" vertical="center"/>
    </xf>
    <xf numFmtId="179" fontId="0" fillId="30" borderId="84" xfId="0" applyNumberFormat="1" applyFill="1" applyBorder="1" applyAlignment="1">
      <alignment horizontal="center" vertical="center"/>
    </xf>
    <xf numFmtId="0" fontId="33" fillId="35" borderId="21" xfId="0" applyFont="1" applyFill="1" applyBorder="1" applyAlignment="1">
      <alignment horizontal="center" vertical="center"/>
    </xf>
    <xf numFmtId="0" fontId="33" fillId="35" borderId="16" xfId="0" applyFont="1" applyFill="1" applyBorder="1" applyAlignment="1">
      <alignment horizontal="center" vertical="center"/>
    </xf>
    <xf numFmtId="0" fontId="59" fillId="30" borderId="92" xfId="0" applyFont="1" applyFill="1" applyBorder="1" applyAlignment="1">
      <alignment horizontal="center" vertical="center"/>
    </xf>
    <xf numFmtId="0" fontId="59" fillId="30" borderId="0" xfId="0" applyFont="1" applyFill="1" applyBorder="1" applyAlignment="1">
      <alignment horizontal="center" vertical="center"/>
    </xf>
    <xf numFmtId="0" fontId="0" fillId="34" borderId="100" xfId="0" applyFill="1" applyBorder="1" applyAlignment="1">
      <alignment horizontal="center" vertical="center"/>
    </xf>
    <xf numFmtId="0" fontId="0" fillId="34" borderId="35" xfId="0" applyFill="1" applyBorder="1" applyAlignment="1">
      <alignment horizontal="center" vertical="center"/>
    </xf>
    <xf numFmtId="0" fontId="33" fillId="35" borderId="30" xfId="0" applyFont="1" applyFill="1" applyBorder="1" applyAlignment="1">
      <alignment horizontal="center" vertical="center" wrapText="1"/>
    </xf>
    <xf numFmtId="0" fontId="0" fillId="33" borderId="85" xfId="0" applyFill="1" applyBorder="1" applyAlignment="1" applyProtection="1">
      <alignment horizontal="center" vertical="center"/>
      <protection locked="0"/>
    </xf>
    <xf numFmtId="0" fontId="0" fillId="33" borderId="86" xfId="0" applyFill="1" applyBorder="1" applyAlignment="1" applyProtection="1">
      <alignment horizontal="center" vertical="center"/>
      <protection locked="0"/>
    </xf>
    <xf numFmtId="0" fontId="0" fillId="33" borderId="87" xfId="0" applyFill="1" applyBorder="1" applyAlignment="1" applyProtection="1">
      <alignment horizontal="center" vertical="center"/>
      <protection locked="0"/>
    </xf>
    <xf numFmtId="0" fontId="0" fillId="33" borderId="88" xfId="0" applyFill="1" applyBorder="1" applyAlignment="1" applyProtection="1">
      <alignment horizontal="center" vertical="center"/>
      <protection locked="0"/>
    </xf>
    <xf numFmtId="0" fontId="0" fillId="0" borderId="85" xfId="0" applyBorder="1" applyAlignment="1" applyProtection="1">
      <alignment horizontal="center" vertical="center" wrapText="1"/>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33" fillId="35" borderId="91" xfId="0" applyFont="1" applyFill="1" applyBorder="1" applyAlignment="1">
      <alignment horizontal="center" vertical="center"/>
    </xf>
    <xf numFmtId="0" fontId="33" fillId="35" borderId="101" xfId="0" applyFont="1" applyFill="1" applyBorder="1" applyAlignment="1">
      <alignment horizontal="center" vertical="center"/>
    </xf>
    <xf numFmtId="177" fontId="0" fillId="33" borderId="82" xfId="0" applyNumberFormat="1" applyFill="1" applyBorder="1" applyAlignment="1" applyProtection="1">
      <alignment horizontal="center" vertical="center" shrinkToFit="1"/>
      <protection locked="0"/>
    </xf>
    <xf numFmtId="177" fontId="0" fillId="33" borderId="83" xfId="0" applyNumberFormat="1" applyFill="1" applyBorder="1" applyAlignment="1" applyProtection="1">
      <alignment horizontal="center" vertical="center" shrinkToFit="1"/>
      <protection locked="0"/>
    </xf>
    <xf numFmtId="0" fontId="0" fillId="30" borderId="102" xfId="0" applyFill="1" applyBorder="1" applyAlignment="1">
      <alignment horizontal="center" vertical="center"/>
    </xf>
    <xf numFmtId="0" fontId="0" fillId="30" borderId="103" xfId="0" applyFill="1" applyBorder="1" applyAlignment="1">
      <alignment horizontal="center" vertical="center"/>
    </xf>
    <xf numFmtId="0" fontId="0" fillId="33" borderId="20" xfId="0" applyFill="1" applyBorder="1" applyAlignment="1" applyProtection="1">
      <alignment horizontal="center" vertical="center" wrapText="1"/>
      <protection locked="0"/>
    </xf>
    <xf numFmtId="0" fontId="0" fillId="33" borderId="42" xfId="0" applyFill="1" applyBorder="1" applyAlignment="1" applyProtection="1">
      <alignment horizontal="center" vertical="center" wrapText="1"/>
      <protection locked="0"/>
    </xf>
    <xf numFmtId="0" fontId="0" fillId="33" borderId="43" xfId="0"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180" fontId="0" fillId="30" borderId="14" xfId="0" applyNumberFormat="1" applyFill="1" applyBorder="1" applyAlignment="1">
      <alignment horizontal="left" vertical="center" wrapText="1"/>
    </xf>
    <xf numFmtId="180" fontId="0" fillId="30" borderId="30" xfId="0" applyNumberFormat="1" applyFill="1" applyBorder="1" applyAlignment="1">
      <alignment horizontal="left" vertical="center" wrapText="1"/>
    </xf>
    <xf numFmtId="0" fontId="51" fillId="30" borderId="31" xfId="0" applyFont="1" applyFill="1" applyBorder="1" applyAlignment="1">
      <alignment horizontal="left" vertical="top" wrapText="1"/>
    </xf>
    <xf numFmtId="0" fontId="51" fillId="30" borderId="32" xfId="0" applyFont="1" applyFill="1" applyBorder="1" applyAlignment="1">
      <alignment horizontal="left" vertical="top" wrapText="1"/>
    </xf>
    <xf numFmtId="0" fontId="51" fillId="30" borderId="33" xfId="0" applyFont="1" applyFill="1" applyBorder="1" applyAlignment="1">
      <alignment horizontal="left" vertical="top" wrapText="1"/>
    </xf>
    <xf numFmtId="0" fontId="51" fillId="30" borderId="34" xfId="0" applyFont="1" applyFill="1" applyBorder="1" applyAlignment="1">
      <alignment horizontal="left" vertical="top" wrapText="1"/>
    </xf>
    <xf numFmtId="0" fontId="51" fillId="30" borderId="35" xfId="0" applyFont="1" applyFill="1" applyBorder="1" applyAlignment="1">
      <alignment horizontal="left" vertical="top" wrapText="1"/>
    </xf>
    <xf numFmtId="0" fontId="51" fillId="30" borderId="36" xfId="0" applyFont="1" applyFill="1" applyBorder="1" applyAlignment="1">
      <alignment horizontal="left" vertical="top" wrapText="1"/>
    </xf>
    <xf numFmtId="180" fontId="0" fillId="30" borderId="56" xfId="49" applyNumberFormat="1" applyFont="1" applyFill="1" applyBorder="1" applyAlignment="1">
      <alignment horizontal="center" vertical="center" wrapText="1"/>
    </xf>
    <xf numFmtId="180" fontId="0" fillId="30" borderId="64" xfId="49" applyNumberFormat="1" applyFont="1" applyFill="1" applyBorder="1" applyAlignment="1">
      <alignment horizontal="center" vertical="center" wrapText="1"/>
    </xf>
    <xf numFmtId="180" fontId="0" fillId="30" borderId="64" xfId="49" applyNumberFormat="1" applyFont="1" applyFill="1" applyBorder="1" applyAlignment="1">
      <alignment horizontal="left" vertical="center"/>
    </xf>
    <xf numFmtId="180" fontId="0" fillId="30" borderId="65" xfId="49" applyNumberFormat="1" applyFont="1" applyFill="1" applyBorder="1" applyAlignment="1">
      <alignment horizontal="left" vertical="center"/>
    </xf>
    <xf numFmtId="180" fontId="0" fillId="30" borderId="104" xfId="49" applyNumberFormat="1" applyFont="1" applyFill="1" applyBorder="1" applyAlignment="1">
      <alignment horizontal="left" vertical="center"/>
    </xf>
    <xf numFmtId="180" fontId="0" fillId="30" borderId="0" xfId="0" applyNumberFormat="1" applyFill="1" applyBorder="1" applyAlignment="1">
      <alignment horizontal="left" vertical="center"/>
    </xf>
    <xf numFmtId="180" fontId="0" fillId="30" borderId="67" xfId="0" applyNumberFormat="1" applyFill="1" applyBorder="1" applyAlignment="1">
      <alignment horizontal="left" vertical="center"/>
    </xf>
    <xf numFmtId="0" fontId="0" fillId="34" borderId="41" xfId="0" applyFill="1" applyBorder="1" applyAlignment="1">
      <alignment horizontal="center" vertical="center"/>
    </xf>
    <xf numFmtId="0" fontId="0" fillId="34" borderId="0" xfId="0" applyFill="1" applyBorder="1" applyAlignment="1">
      <alignment horizontal="center" vertical="center"/>
    </xf>
    <xf numFmtId="0" fontId="33" fillId="35" borderId="30" xfId="0" applyFont="1" applyFill="1" applyBorder="1" applyAlignment="1">
      <alignment horizontal="center" vertical="center"/>
    </xf>
    <xf numFmtId="177" fontId="0" fillId="0" borderId="57" xfId="0" applyNumberFormat="1" applyBorder="1" applyAlignment="1" applyProtection="1">
      <alignment horizontal="center" vertical="center" shrinkToFit="1"/>
      <protection locked="0"/>
    </xf>
    <xf numFmtId="177" fontId="0" fillId="0" borderId="58" xfId="0" applyNumberFormat="1" applyBorder="1" applyAlignment="1" applyProtection="1">
      <alignment horizontal="center" vertical="center" shrinkToFit="1"/>
      <protection locked="0"/>
    </xf>
    <xf numFmtId="177" fontId="0" fillId="0" borderId="59" xfId="0" applyNumberFormat="1" applyBorder="1" applyAlignment="1" applyProtection="1">
      <alignment horizontal="center" vertical="center" shrinkToFit="1"/>
      <protection locked="0"/>
    </xf>
    <xf numFmtId="183" fontId="0" fillId="0" borderId="57" xfId="0" applyNumberFormat="1" applyBorder="1" applyAlignment="1" applyProtection="1">
      <alignment horizontal="center" vertical="center"/>
      <protection locked="0"/>
    </xf>
    <xf numFmtId="183" fontId="0" fillId="0" borderId="58" xfId="0" applyNumberFormat="1" applyBorder="1" applyAlignment="1" applyProtection="1">
      <alignment horizontal="center" vertical="center"/>
      <protection locked="0"/>
    </xf>
    <xf numFmtId="183" fontId="0" fillId="0" borderId="59" xfId="0" applyNumberFormat="1" applyBorder="1" applyAlignment="1" applyProtection="1">
      <alignment horizontal="center" vertical="center"/>
      <protection locked="0"/>
    </xf>
    <xf numFmtId="0" fontId="0" fillId="33" borderId="0" xfId="0" applyFill="1" applyBorder="1" applyAlignment="1" applyProtection="1">
      <alignment horizontal="left" vertical="center"/>
      <protection locked="0"/>
    </xf>
    <xf numFmtId="0" fontId="0" fillId="33" borderId="44" xfId="0" applyFill="1" applyBorder="1" applyAlignment="1" applyProtection="1">
      <alignment horizontal="left" vertical="center"/>
      <protection locked="0"/>
    </xf>
    <xf numFmtId="0" fontId="0" fillId="33" borderId="45" xfId="0" applyFill="1" applyBorder="1" applyAlignment="1" applyProtection="1">
      <alignment horizontal="left" vertical="center"/>
      <protection locked="0"/>
    </xf>
    <xf numFmtId="0" fontId="0" fillId="40" borderId="41" xfId="0" applyFill="1" applyBorder="1" applyAlignment="1" applyProtection="1">
      <alignment horizontal="center" vertical="center"/>
      <protection locked="0"/>
    </xf>
    <xf numFmtId="0" fontId="0" fillId="40" borderId="42" xfId="0" applyFill="1" applyBorder="1" applyAlignment="1" applyProtection="1">
      <alignment horizontal="center" vertical="center"/>
      <protection locked="0"/>
    </xf>
    <xf numFmtId="0" fontId="0" fillId="33" borderId="43" xfId="0" applyFill="1" applyBorder="1" applyAlignment="1" applyProtection="1">
      <alignment horizontal="left" vertical="center"/>
      <protection locked="0"/>
    </xf>
    <xf numFmtId="0" fontId="0" fillId="0" borderId="64" xfId="0" applyBorder="1" applyAlignment="1">
      <alignment horizontal="left" vertical="center"/>
    </xf>
    <xf numFmtId="0" fontId="0" fillId="0" borderId="65" xfId="0" applyBorder="1" applyAlignment="1">
      <alignment horizontal="left" vertical="center"/>
    </xf>
    <xf numFmtId="0" fontId="0" fillId="0" borderId="84" xfId="0" applyBorder="1" applyAlignment="1">
      <alignment horizontal="left" vertical="center"/>
    </xf>
    <xf numFmtId="0" fontId="33" fillId="35" borderId="47" xfId="0" applyFont="1" applyFill="1" applyBorder="1" applyAlignment="1">
      <alignment horizontal="center" vertical="center"/>
    </xf>
    <xf numFmtId="0" fontId="33" fillId="35" borderId="105" xfId="0" applyFont="1" applyFill="1" applyBorder="1" applyAlignment="1">
      <alignment horizontal="center" vertical="center"/>
    </xf>
    <xf numFmtId="0" fontId="0" fillId="30" borderId="106" xfId="0" applyFill="1" applyBorder="1" applyAlignment="1">
      <alignment horizontal="center" vertical="center"/>
    </xf>
    <xf numFmtId="0" fontId="0" fillId="30" borderId="107" xfId="0" applyFill="1" applyBorder="1" applyAlignment="1">
      <alignment horizontal="center" vertical="center"/>
    </xf>
    <xf numFmtId="0" fontId="33" fillId="35" borderId="46" xfId="0" applyFont="1" applyFill="1" applyBorder="1" applyAlignment="1">
      <alignment horizontal="center" vertical="center" wrapText="1"/>
    </xf>
    <xf numFmtId="0" fontId="33" fillId="35" borderId="108" xfId="0" applyFont="1" applyFill="1" applyBorder="1" applyAlignment="1">
      <alignment horizontal="center" vertical="center" wrapText="1"/>
    </xf>
    <xf numFmtId="0" fontId="33" fillId="35" borderId="47" xfId="0" applyFont="1" applyFill="1" applyBorder="1" applyAlignment="1">
      <alignment horizontal="center" vertical="center" wrapText="1"/>
    </xf>
    <xf numFmtId="0" fontId="33" fillId="35" borderId="105" xfId="0" applyFont="1" applyFill="1" applyBorder="1" applyAlignment="1">
      <alignment horizontal="center" vertical="center" wrapText="1"/>
    </xf>
    <xf numFmtId="0" fontId="0" fillId="33" borderId="41" xfId="0" applyFill="1" applyBorder="1" applyAlignment="1" applyProtection="1">
      <alignment horizontal="left" vertical="center"/>
      <protection locked="0"/>
    </xf>
    <xf numFmtId="0" fontId="33" fillId="35" borderId="56" xfId="0" applyFont="1" applyFill="1" applyBorder="1" applyAlignment="1">
      <alignment horizontal="center" vertical="center" wrapText="1"/>
    </xf>
    <xf numFmtId="0" fontId="33" fillId="35" borderId="63" xfId="0" applyFont="1" applyFill="1" applyBorder="1" applyAlignment="1">
      <alignment horizontal="center" vertical="center" wrapText="1"/>
    </xf>
    <xf numFmtId="0" fontId="33" fillId="35" borderId="64" xfId="0" applyFont="1" applyFill="1" applyBorder="1" applyAlignment="1">
      <alignment horizontal="center" vertical="center" wrapText="1"/>
    </xf>
    <xf numFmtId="0" fontId="33" fillId="35" borderId="65" xfId="0" applyFont="1" applyFill="1" applyBorder="1" applyAlignment="1">
      <alignment horizontal="center" vertical="center" wrapText="1"/>
    </xf>
    <xf numFmtId="176" fontId="0" fillId="30" borderId="56" xfId="0" applyNumberFormat="1" applyFont="1" applyFill="1" applyBorder="1" applyAlignment="1">
      <alignment horizontal="center" vertical="center" wrapText="1"/>
    </xf>
    <xf numFmtId="176" fontId="0" fillId="30" borderId="66" xfId="0" applyNumberFormat="1" applyFont="1" applyFill="1" applyBorder="1" applyAlignment="1">
      <alignment horizontal="center" vertical="center" wrapText="1"/>
    </xf>
    <xf numFmtId="176" fontId="0" fillId="30" borderId="64" xfId="0" applyNumberFormat="1" applyFont="1" applyFill="1" applyBorder="1" applyAlignment="1">
      <alignment horizontal="center" vertical="center" wrapText="1"/>
    </xf>
    <xf numFmtId="176" fontId="0" fillId="30" borderId="84" xfId="0" applyNumberFormat="1" applyFont="1" applyFill="1" applyBorder="1" applyAlignment="1">
      <alignment horizontal="center" vertical="center" wrapText="1"/>
    </xf>
    <xf numFmtId="176" fontId="0" fillId="30" borderId="63" xfId="0" applyNumberFormat="1" applyFont="1" applyFill="1" applyBorder="1" applyAlignment="1">
      <alignment horizontal="center" vertical="center" wrapText="1"/>
    </xf>
    <xf numFmtId="176" fontId="0" fillId="30" borderId="65" xfId="0" applyNumberFormat="1" applyFont="1" applyFill="1" applyBorder="1" applyAlignment="1">
      <alignment horizontal="center" vertical="center" wrapText="1"/>
    </xf>
    <xf numFmtId="0" fontId="35" fillId="35" borderId="91" xfId="0" applyFont="1" applyFill="1" applyBorder="1" applyAlignment="1">
      <alignment horizontal="center" vertical="center" wrapText="1"/>
    </xf>
    <xf numFmtId="0" fontId="35" fillId="35" borderId="91" xfId="0" applyFont="1" applyFill="1" applyBorder="1" applyAlignment="1">
      <alignment horizontal="center" vertical="center"/>
    </xf>
    <xf numFmtId="0" fontId="54" fillId="34" borderId="19" xfId="0" applyFont="1" applyFill="1" applyBorder="1" applyAlignment="1">
      <alignment horizontal="center" vertical="center"/>
    </xf>
    <xf numFmtId="0" fontId="54" fillId="34" borderId="67" xfId="0" applyFont="1" applyFill="1" applyBorder="1" applyAlignment="1">
      <alignment horizontal="center" vertical="center"/>
    </xf>
    <xf numFmtId="0" fontId="51" fillId="30" borderId="109" xfId="0" applyFont="1" applyFill="1" applyBorder="1" applyAlignment="1">
      <alignment horizontal="left" vertical="top" wrapText="1"/>
    </xf>
    <xf numFmtId="0" fontId="51" fillId="30" borderId="110" xfId="0" applyFont="1" applyFill="1" applyBorder="1" applyAlignment="1">
      <alignment horizontal="left" vertical="top" wrapText="1"/>
    </xf>
    <xf numFmtId="0" fontId="51" fillId="30" borderId="111" xfId="0" applyFont="1" applyFill="1" applyBorder="1" applyAlignment="1">
      <alignment horizontal="left" vertical="top" wrapText="1"/>
    </xf>
    <xf numFmtId="179" fontId="0" fillId="30" borderId="66" xfId="0" applyNumberFormat="1" applyFont="1" applyFill="1" applyBorder="1" applyAlignment="1">
      <alignment horizontal="center" vertical="center"/>
    </xf>
    <xf numFmtId="179" fontId="0" fillId="30" borderId="84" xfId="0" applyNumberFormat="1" applyFont="1" applyFill="1" applyBorder="1" applyAlignment="1">
      <alignment horizontal="center" vertical="center"/>
    </xf>
    <xf numFmtId="0" fontId="35" fillId="35" borderId="112" xfId="0" applyFont="1" applyFill="1" applyBorder="1" applyAlignment="1">
      <alignment horizontal="center" vertical="center" wrapText="1"/>
    </xf>
    <xf numFmtId="0" fontId="35" fillId="35" borderId="113" xfId="0" applyFont="1" applyFill="1" applyBorder="1" applyAlignment="1">
      <alignment horizontal="center" vertical="center"/>
    </xf>
    <xf numFmtId="0" fontId="33" fillId="35" borderId="90" xfId="0" applyFont="1" applyFill="1" applyBorder="1" applyAlignment="1">
      <alignment horizontal="center" vertical="center"/>
    </xf>
    <xf numFmtId="0" fontId="59" fillId="30" borderId="114" xfId="0" applyFont="1" applyFill="1" applyBorder="1" applyAlignment="1">
      <alignment horizontal="center" vertical="center"/>
    </xf>
    <xf numFmtId="0" fontId="59" fillId="30" borderId="34" xfId="0" applyFont="1" applyFill="1" applyBorder="1" applyAlignment="1">
      <alignment horizontal="center" vertical="top"/>
    </xf>
    <xf numFmtId="0" fontId="59" fillId="30" borderId="35" xfId="0" applyFont="1" applyFill="1" applyBorder="1" applyAlignment="1">
      <alignment horizontal="center" vertical="top"/>
    </xf>
    <xf numFmtId="0" fontId="0" fillId="34" borderId="0" xfId="0" applyFill="1" applyBorder="1" applyAlignment="1">
      <alignment horizontal="left" vertical="center"/>
    </xf>
    <xf numFmtId="0" fontId="33" fillId="35" borderId="46" xfId="0" applyFont="1" applyFill="1" applyBorder="1" applyAlignment="1">
      <alignment horizontal="left" vertical="center" wrapText="1"/>
    </xf>
    <xf numFmtId="0" fontId="0" fillId="30" borderId="16" xfId="0" applyFont="1" applyFill="1" applyBorder="1" applyAlignment="1">
      <alignment horizontal="left" vertical="center"/>
    </xf>
    <xf numFmtId="0" fontId="0" fillId="30" borderId="21" xfId="0" applyFont="1" applyFill="1" applyBorder="1" applyAlignment="1">
      <alignment horizontal="left" vertical="center"/>
    </xf>
    <xf numFmtId="0" fontId="33" fillId="35" borderId="47" xfId="0" applyFont="1" applyFill="1" applyBorder="1" applyAlignment="1">
      <alignment horizontal="left" vertical="center" wrapText="1"/>
    </xf>
    <xf numFmtId="0" fontId="60" fillId="34" borderId="4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14">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
      <fill>
        <patternFill patternType="darkGrid">
          <bgColor theme="0"/>
        </patternFill>
      </fill>
    </dxf>
    <dxf>
      <fill>
        <patternFill patternType="darkGrid">
          <bgColor theme="0"/>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33</xdr:row>
      <xdr:rowOff>9525</xdr:rowOff>
    </xdr:from>
    <xdr:to>
      <xdr:col>4</xdr:col>
      <xdr:colOff>57150</xdr:colOff>
      <xdr:row>34</xdr:row>
      <xdr:rowOff>0</xdr:rowOff>
    </xdr:to>
    <xdr:sp>
      <xdr:nvSpPr>
        <xdr:cNvPr id="1" name="下矢印 3"/>
        <xdr:cNvSpPr>
          <a:spLocks/>
        </xdr:cNvSpPr>
      </xdr:nvSpPr>
      <xdr:spPr>
        <a:xfrm>
          <a:off x="2105025" y="5810250"/>
          <a:ext cx="4191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33</xdr:row>
      <xdr:rowOff>9525</xdr:rowOff>
    </xdr:from>
    <xdr:to>
      <xdr:col>6</xdr:col>
      <xdr:colOff>419100</xdr:colOff>
      <xdr:row>34</xdr:row>
      <xdr:rowOff>0</xdr:rowOff>
    </xdr:to>
    <xdr:sp>
      <xdr:nvSpPr>
        <xdr:cNvPr id="2" name="下矢印 4"/>
        <xdr:cNvSpPr>
          <a:spLocks/>
        </xdr:cNvSpPr>
      </xdr:nvSpPr>
      <xdr:spPr>
        <a:xfrm>
          <a:off x="4181475" y="5810250"/>
          <a:ext cx="2476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438150</xdr:colOff>
      <xdr:row>22</xdr:row>
      <xdr:rowOff>19050</xdr:rowOff>
    </xdr:from>
    <xdr:to>
      <xdr:col>5</xdr:col>
      <xdr:colOff>95250</xdr:colOff>
      <xdr:row>23</xdr:row>
      <xdr:rowOff>9525</xdr:rowOff>
    </xdr:to>
    <xdr:sp>
      <xdr:nvSpPr>
        <xdr:cNvPr id="3" name="下矢印 5"/>
        <xdr:cNvSpPr>
          <a:spLocks/>
        </xdr:cNvSpPr>
      </xdr:nvSpPr>
      <xdr:spPr>
        <a:xfrm rot="10800000">
          <a:off x="2905125" y="3505200"/>
          <a:ext cx="42862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457200</xdr:colOff>
      <xdr:row>33</xdr:row>
      <xdr:rowOff>9525</xdr:rowOff>
    </xdr:from>
    <xdr:to>
      <xdr:col>10</xdr:col>
      <xdr:colOff>123825</xdr:colOff>
      <xdr:row>34</xdr:row>
      <xdr:rowOff>0</xdr:rowOff>
    </xdr:to>
    <xdr:sp>
      <xdr:nvSpPr>
        <xdr:cNvPr id="4" name="下矢印 6"/>
        <xdr:cNvSpPr>
          <a:spLocks/>
        </xdr:cNvSpPr>
      </xdr:nvSpPr>
      <xdr:spPr>
        <a:xfrm>
          <a:off x="6781800" y="5810250"/>
          <a:ext cx="43815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133350</xdr:colOff>
      <xdr:row>65</xdr:row>
      <xdr:rowOff>9525</xdr:rowOff>
    </xdr:from>
    <xdr:to>
      <xdr:col>7</xdr:col>
      <xdr:colOff>390525</xdr:colOff>
      <xdr:row>66</xdr:row>
      <xdr:rowOff>9525</xdr:rowOff>
    </xdr:to>
    <xdr:sp>
      <xdr:nvSpPr>
        <xdr:cNvPr id="5" name="下矢印 7"/>
        <xdr:cNvSpPr>
          <a:spLocks/>
        </xdr:cNvSpPr>
      </xdr:nvSpPr>
      <xdr:spPr>
        <a:xfrm rot="10800000">
          <a:off x="4914900" y="12982575"/>
          <a:ext cx="257175"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60</xdr:row>
      <xdr:rowOff>171450</xdr:rowOff>
    </xdr:from>
    <xdr:to>
      <xdr:col>9</xdr:col>
      <xdr:colOff>552450</xdr:colOff>
      <xdr:row>61</xdr:row>
      <xdr:rowOff>85725</xdr:rowOff>
    </xdr:to>
    <xdr:sp>
      <xdr:nvSpPr>
        <xdr:cNvPr id="6" name="下矢印 8"/>
        <xdr:cNvSpPr>
          <a:spLocks/>
        </xdr:cNvSpPr>
      </xdr:nvSpPr>
      <xdr:spPr>
        <a:xfrm rot="5400000">
          <a:off x="6343650" y="12068175"/>
          <a:ext cx="542925" cy="161925"/>
        </a:xfrm>
        <a:prstGeom prst="downArrow">
          <a:avLst>
            <a:gd name="adj" fmla="val 41819"/>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65</xdr:row>
      <xdr:rowOff>9525</xdr:rowOff>
    </xdr:from>
    <xdr:to>
      <xdr:col>4</xdr:col>
      <xdr:colOff>209550</xdr:colOff>
      <xdr:row>66</xdr:row>
      <xdr:rowOff>19050</xdr:rowOff>
    </xdr:to>
    <xdr:sp>
      <xdr:nvSpPr>
        <xdr:cNvPr id="7" name="下矢印 9"/>
        <xdr:cNvSpPr>
          <a:spLocks/>
        </xdr:cNvSpPr>
      </xdr:nvSpPr>
      <xdr:spPr>
        <a:xfrm rot="10800000">
          <a:off x="2247900" y="12982575"/>
          <a:ext cx="428625" cy="2571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152400</xdr:colOff>
      <xdr:row>65</xdr:row>
      <xdr:rowOff>9525</xdr:rowOff>
    </xdr:from>
    <xdr:to>
      <xdr:col>11</xdr:col>
      <xdr:colOff>409575</xdr:colOff>
      <xdr:row>66</xdr:row>
      <xdr:rowOff>19050</xdr:rowOff>
    </xdr:to>
    <xdr:sp>
      <xdr:nvSpPr>
        <xdr:cNvPr id="8" name="下矢印 10"/>
        <xdr:cNvSpPr>
          <a:spLocks/>
        </xdr:cNvSpPr>
      </xdr:nvSpPr>
      <xdr:spPr>
        <a:xfrm rot="10800000">
          <a:off x="8020050" y="12982575"/>
          <a:ext cx="257175" cy="2571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65</xdr:row>
      <xdr:rowOff>9525</xdr:rowOff>
    </xdr:from>
    <xdr:to>
      <xdr:col>8</xdr:col>
      <xdr:colOff>419100</xdr:colOff>
      <xdr:row>66</xdr:row>
      <xdr:rowOff>19050</xdr:rowOff>
    </xdr:to>
    <xdr:sp>
      <xdr:nvSpPr>
        <xdr:cNvPr id="9" name="下矢印 11"/>
        <xdr:cNvSpPr>
          <a:spLocks/>
        </xdr:cNvSpPr>
      </xdr:nvSpPr>
      <xdr:spPr>
        <a:xfrm rot="10800000">
          <a:off x="5724525" y="12982575"/>
          <a:ext cx="247650" cy="25717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209550</xdr:colOff>
      <xdr:row>65</xdr:row>
      <xdr:rowOff>9525</xdr:rowOff>
    </xdr:from>
    <xdr:to>
      <xdr:col>12</xdr:col>
      <xdr:colOff>457200</xdr:colOff>
      <xdr:row>66</xdr:row>
      <xdr:rowOff>9525</xdr:rowOff>
    </xdr:to>
    <xdr:sp>
      <xdr:nvSpPr>
        <xdr:cNvPr id="10" name="下矢印 12"/>
        <xdr:cNvSpPr>
          <a:spLocks/>
        </xdr:cNvSpPr>
      </xdr:nvSpPr>
      <xdr:spPr>
        <a:xfrm rot="10800000">
          <a:off x="8848725" y="12982575"/>
          <a:ext cx="247650" cy="2476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26</xdr:row>
      <xdr:rowOff>19050</xdr:rowOff>
    </xdr:from>
    <xdr:to>
      <xdr:col>8</xdr:col>
      <xdr:colOff>447675</xdr:colOff>
      <xdr:row>27</xdr:row>
      <xdr:rowOff>9525</xdr:rowOff>
    </xdr:to>
    <xdr:sp>
      <xdr:nvSpPr>
        <xdr:cNvPr id="11" name="下矢印 13"/>
        <xdr:cNvSpPr>
          <a:spLocks/>
        </xdr:cNvSpPr>
      </xdr:nvSpPr>
      <xdr:spPr>
        <a:xfrm rot="10800000">
          <a:off x="5724525" y="4467225"/>
          <a:ext cx="276225" cy="15240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28575</xdr:rowOff>
    </xdr:from>
    <xdr:to>
      <xdr:col>4</xdr:col>
      <xdr:colOff>409575</xdr:colOff>
      <xdr:row>27</xdr:row>
      <xdr:rowOff>0</xdr:rowOff>
    </xdr:to>
    <xdr:sp>
      <xdr:nvSpPr>
        <xdr:cNvPr id="12" name="下矢印 14"/>
        <xdr:cNvSpPr>
          <a:spLocks/>
        </xdr:cNvSpPr>
      </xdr:nvSpPr>
      <xdr:spPr>
        <a:xfrm rot="10800000">
          <a:off x="2600325" y="4476750"/>
          <a:ext cx="2762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57</xdr:row>
      <xdr:rowOff>200025</xdr:rowOff>
    </xdr:from>
    <xdr:to>
      <xdr:col>9</xdr:col>
      <xdr:colOff>552450</xdr:colOff>
      <xdr:row>58</xdr:row>
      <xdr:rowOff>95250</xdr:rowOff>
    </xdr:to>
    <xdr:sp>
      <xdr:nvSpPr>
        <xdr:cNvPr id="13" name="下矢印 8"/>
        <xdr:cNvSpPr>
          <a:spLocks/>
        </xdr:cNvSpPr>
      </xdr:nvSpPr>
      <xdr:spPr>
        <a:xfrm rot="5400000">
          <a:off x="6343650" y="11487150"/>
          <a:ext cx="542925" cy="161925"/>
        </a:xfrm>
        <a:prstGeom prst="downArrow">
          <a:avLst>
            <a:gd name="adj" fmla="val 36981"/>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C95"/>
  <sheetViews>
    <sheetView tabSelected="1" view="pageBreakPreview" zoomScaleNormal="80" zoomScaleSheetLayoutView="100" zoomScalePageLayoutView="0" workbookViewId="0" topLeftCell="A1">
      <selection activeCell="D9" sqref="D9:M9"/>
    </sheetView>
  </sheetViews>
  <sheetFormatPr defaultColWidth="9.140625" defaultRowHeight="15"/>
  <cols>
    <col min="1" max="1" width="2.28125" style="0" customWidth="1"/>
    <col min="2" max="13" width="11.57421875" style="0" customWidth="1"/>
    <col min="14" max="14" width="1.8515625" style="0" customWidth="1"/>
    <col min="18" max="18" width="9.421875" style="0" bestFit="1" customWidth="1"/>
    <col min="19" max="19" width="10.421875" style="0" bestFit="1" customWidth="1"/>
    <col min="20" max="20" width="9.140625" style="0" bestFit="1" customWidth="1"/>
  </cols>
  <sheetData>
    <row r="2" spans="2:13" ht="19.5" customHeight="1">
      <c r="B2" s="82" t="s">
        <v>146</v>
      </c>
      <c r="C2" s="82"/>
      <c r="D2" s="82"/>
      <c r="E2" s="82"/>
      <c r="F2" s="82"/>
      <c r="G2" s="82"/>
      <c r="H2" s="82"/>
      <c r="I2" s="82"/>
      <c r="J2" s="82"/>
      <c r="K2" s="82"/>
      <c r="L2" s="82"/>
      <c r="M2" s="82"/>
    </row>
    <row r="3" spans="2:13" ht="3.75" customHeight="1">
      <c r="B3" s="1"/>
      <c r="C3" s="1"/>
      <c r="D3" s="1"/>
      <c r="E3" s="1"/>
      <c r="F3" s="1"/>
      <c r="G3" s="1"/>
      <c r="H3" s="1"/>
      <c r="I3" s="1"/>
      <c r="J3" s="1"/>
      <c r="K3" s="1"/>
      <c r="L3" s="1"/>
      <c r="M3" s="1"/>
    </row>
    <row r="4" spans="2:13" ht="34.5" customHeight="1">
      <c r="B4" s="83" t="s">
        <v>141</v>
      </c>
      <c r="C4" s="83"/>
      <c r="D4" s="83"/>
      <c r="E4" s="83"/>
      <c r="F4" s="83"/>
      <c r="G4" s="83"/>
      <c r="H4" s="83"/>
      <c r="I4" s="83"/>
      <c r="J4" s="83"/>
      <c r="K4" s="83"/>
      <c r="L4" s="83"/>
      <c r="M4" s="83"/>
    </row>
    <row r="5" spans="2:13" ht="3.75" customHeight="1">
      <c r="B5" s="1"/>
      <c r="C5" s="1"/>
      <c r="D5" s="1"/>
      <c r="E5" s="1"/>
      <c r="F5" s="1"/>
      <c r="G5" s="1"/>
      <c r="H5" s="1"/>
      <c r="I5" s="1"/>
      <c r="J5" s="1"/>
      <c r="K5" s="1"/>
      <c r="L5" s="1"/>
      <c r="M5" s="1"/>
    </row>
    <row r="6" spans="2:13" ht="26.25" customHeight="1">
      <c r="B6" s="84" t="s">
        <v>161</v>
      </c>
      <c r="C6" s="85"/>
      <c r="D6" s="85"/>
      <c r="E6" s="85"/>
      <c r="F6" s="85"/>
      <c r="G6" s="85"/>
      <c r="H6" s="85"/>
      <c r="I6" s="85"/>
      <c r="J6" s="85"/>
      <c r="K6" s="85"/>
      <c r="L6" s="85"/>
      <c r="M6" s="86"/>
    </row>
    <row r="7" spans="2:13" ht="24" customHeight="1">
      <c r="B7" s="87"/>
      <c r="C7" s="88"/>
      <c r="D7" s="88"/>
      <c r="E7" s="88"/>
      <c r="F7" s="88"/>
      <c r="G7" s="88"/>
      <c r="H7" s="88"/>
      <c r="I7" s="88"/>
      <c r="J7" s="88"/>
      <c r="K7" s="88"/>
      <c r="L7" s="88"/>
      <c r="M7" s="89"/>
    </row>
    <row r="8" spans="2:13" ht="3.75" customHeight="1" thickBot="1">
      <c r="B8" s="1"/>
      <c r="C8" s="1"/>
      <c r="D8" s="1"/>
      <c r="E8" s="1"/>
      <c r="F8" s="1"/>
      <c r="G8" s="1"/>
      <c r="H8" s="1"/>
      <c r="I8" s="1"/>
      <c r="J8" s="1"/>
      <c r="K8" s="1"/>
      <c r="L8" s="1"/>
      <c r="M8" s="1"/>
    </row>
    <row r="9" spans="2:13" ht="19.5" customHeight="1" thickBot="1">
      <c r="B9" s="90" t="s">
        <v>0</v>
      </c>
      <c r="C9" s="91"/>
      <c r="D9" s="92" t="s">
        <v>29</v>
      </c>
      <c r="E9" s="93"/>
      <c r="F9" s="93"/>
      <c r="G9" s="93"/>
      <c r="H9" s="93"/>
      <c r="I9" s="93"/>
      <c r="J9" s="93"/>
      <c r="K9" s="93"/>
      <c r="L9" s="93"/>
      <c r="M9" s="94"/>
    </row>
    <row r="10" spans="2:13" ht="9.75" customHeight="1">
      <c r="B10" s="95"/>
      <c r="C10" s="95"/>
      <c r="D10" s="95"/>
      <c r="E10" s="95"/>
      <c r="F10" s="95"/>
      <c r="G10" s="95"/>
      <c r="H10" s="95"/>
      <c r="I10" s="95"/>
      <c r="J10" s="95"/>
      <c r="K10" s="95"/>
      <c r="L10" s="95"/>
      <c r="M10" s="95"/>
    </row>
    <row r="11" spans="2:13" ht="13.5">
      <c r="B11" s="105" t="s">
        <v>2</v>
      </c>
      <c r="C11" s="105"/>
      <c r="D11" s="105"/>
      <c r="E11" s="105"/>
      <c r="F11" s="105"/>
      <c r="G11" s="105"/>
      <c r="H11" s="105"/>
      <c r="I11" s="105"/>
      <c r="J11" s="105"/>
      <c r="K11" s="105"/>
      <c r="L11" s="105"/>
      <c r="M11" s="105"/>
    </row>
    <row r="12" spans="2:13" ht="3.75" customHeight="1" hidden="1">
      <c r="B12" s="1"/>
      <c r="C12" s="1"/>
      <c r="D12" s="1"/>
      <c r="E12" s="1"/>
      <c r="F12" s="1"/>
      <c r="G12" s="1"/>
      <c r="H12" s="1"/>
      <c r="I12" s="1"/>
      <c r="J12" s="1"/>
      <c r="K12" s="1"/>
      <c r="L12" s="1"/>
      <c r="M12" s="1"/>
    </row>
    <row r="13" spans="2:13" ht="12.75" customHeight="1" hidden="1">
      <c r="B13" s="106" t="s">
        <v>15</v>
      </c>
      <c r="C13" s="107"/>
      <c r="D13" s="110" t="s">
        <v>50</v>
      </c>
      <c r="E13" s="111"/>
      <c r="F13" s="111"/>
      <c r="G13" s="111"/>
      <c r="H13" s="112"/>
      <c r="I13" s="1"/>
      <c r="J13" s="3"/>
      <c r="K13" s="3"/>
      <c r="L13" s="3"/>
      <c r="M13" s="3"/>
    </row>
    <row r="14" spans="2:13" ht="13.5" hidden="1">
      <c r="B14" s="108"/>
      <c r="C14" s="109"/>
      <c r="D14" s="113"/>
      <c r="E14" s="114"/>
      <c r="F14" s="114"/>
      <c r="G14" s="114"/>
      <c r="H14" s="115"/>
      <c r="I14" s="1"/>
      <c r="J14" s="3"/>
      <c r="K14" s="3"/>
      <c r="L14" s="3"/>
      <c r="M14" s="3"/>
    </row>
    <row r="15" spans="2:13" ht="13.5" hidden="1">
      <c r="B15" s="106" t="s">
        <v>14</v>
      </c>
      <c r="C15" s="107"/>
      <c r="D15" s="110" t="s">
        <v>13</v>
      </c>
      <c r="E15" s="111"/>
      <c r="F15" s="111"/>
      <c r="G15" s="111"/>
      <c r="H15" s="112"/>
      <c r="I15" s="1"/>
      <c r="J15" s="3"/>
      <c r="K15" s="3"/>
      <c r="L15" s="3"/>
      <c r="M15" s="3"/>
    </row>
    <row r="16" spans="2:13" ht="13.5" hidden="1">
      <c r="B16" s="108"/>
      <c r="C16" s="109"/>
      <c r="D16" s="249"/>
      <c r="E16" s="250"/>
      <c r="F16" s="250"/>
      <c r="G16" s="250"/>
      <c r="H16" s="251"/>
      <c r="I16" s="1"/>
      <c r="J16" s="3"/>
      <c r="K16" s="3"/>
      <c r="L16" s="3"/>
      <c r="M16" s="3"/>
    </row>
    <row r="17" spans="2:13" ht="3.75" customHeight="1" thickBot="1">
      <c r="B17" s="95"/>
      <c r="C17" s="95"/>
      <c r="D17" s="95"/>
      <c r="E17" s="95"/>
      <c r="F17" s="95"/>
      <c r="G17" s="95"/>
      <c r="H17" s="95"/>
      <c r="I17" s="95"/>
      <c r="J17" s="95"/>
      <c r="K17" s="95"/>
      <c r="L17" s="95"/>
      <c r="M17" s="95"/>
    </row>
    <row r="18" spans="2:13" ht="19.5" customHeight="1">
      <c r="B18" s="256" t="s">
        <v>30</v>
      </c>
      <c r="C18" s="256"/>
      <c r="D18" s="257"/>
      <c r="E18" s="22" t="s">
        <v>1</v>
      </c>
      <c r="F18" s="260" t="s">
        <v>28</v>
      </c>
      <c r="G18" s="260"/>
      <c r="H18" s="246"/>
      <c r="I18" s="246"/>
      <c r="J18" s="246"/>
      <c r="K18" s="246"/>
      <c r="L18" s="246"/>
      <c r="M18" s="247"/>
    </row>
    <row r="19" spans="2:13" ht="19.5" customHeight="1" thickBot="1">
      <c r="B19" s="258"/>
      <c r="C19" s="258"/>
      <c r="D19" s="259"/>
      <c r="E19" s="248" t="s">
        <v>31</v>
      </c>
      <c r="F19" s="244"/>
      <c r="G19" s="243" t="s">
        <v>32</v>
      </c>
      <c r="H19" s="243"/>
      <c r="I19" s="243" t="s">
        <v>53</v>
      </c>
      <c r="J19" s="244"/>
      <c r="K19" s="244"/>
      <c r="L19" s="244"/>
      <c r="M19" s="245"/>
    </row>
    <row r="20" spans="2:13" ht="19.5" customHeight="1" thickBot="1">
      <c r="B20" s="252" t="s">
        <v>100</v>
      </c>
      <c r="C20" s="252"/>
      <c r="D20" s="253"/>
      <c r="E20" s="211">
        <v>0</v>
      </c>
      <c r="F20" s="212"/>
      <c r="G20" s="11" t="s">
        <v>3</v>
      </c>
      <c r="H20" s="254" t="s">
        <v>72</v>
      </c>
      <c r="I20" s="255"/>
      <c r="J20" s="234"/>
      <c r="K20" s="234"/>
      <c r="L20" s="234"/>
      <c r="M20" s="234"/>
    </row>
    <row r="21" spans="2:13" ht="19.5" customHeight="1" thickBot="1">
      <c r="B21" s="252" t="s">
        <v>101</v>
      </c>
      <c r="C21" s="252"/>
      <c r="D21" s="253"/>
      <c r="E21" s="211">
        <v>0</v>
      </c>
      <c r="F21" s="212"/>
      <c r="G21" s="9" t="s">
        <v>3</v>
      </c>
      <c r="H21" s="213" t="s">
        <v>72</v>
      </c>
      <c r="I21" s="214"/>
      <c r="J21" s="235"/>
      <c r="K21" s="95"/>
      <c r="L21" s="95"/>
      <c r="M21" s="95"/>
    </row>
    <row r="22" spans="2:13" ht="19.5" customHeight="1" thickBot="1">
      <c r="B22" s="209" t="s">
        <v>107</v>
      </c>
      <c r="C22" s="209"/>
      <c r="D22" s="210"/>
      <c r="E22" s="211">
        <v>0</v>
      </c>
      <c r="F22" s="212"/>
      <c r="G22" s="10" t="s">
        <v>3</v>
      </c>
      <c r="H22" s="213" t="s">
        <v>72</v>
      </c>
      <c r="I22" s="214"/>
      <c r="J22" s="235"/>
      <c r="K22" s="95"/>
      <c r="L22" s="95"/>
      <c r="M22" s="95"/>
    </row>
    <row r="23" spans="2:13" ht="19.5" customHeight="1">
      <c r="B23" s="199"/>
      <c r="C23" s="199"/>
      <c r="D23" s="199"/>
      <c r="E23" s="199"/>
      <c r="F23" s="199"/>
      <c r="G23" s="199"/>
      <c r="H23" s="199"/>
      <c r="I23" s="199"/>
      <c r="J23" s="199"/>
      <c r="K23" s="199"/>
      <c r="L23" s="199"/>
      <c r="M23" s="199"/>
    </row>
    <row r="24" spans="2:13" ht="19.5" customHeight="1">
      <c r="B24" s="116" t="s">
        <v>99</v>
      </c>
      <c r="C24" s="116"/>
      <c r="D24" s="116"/>
      <c r="E24" s="116"/>
      <c r="F24" s="116"/>
      <c r="G24" s="116"/>
      <c r="H24" s="116"/>
      <c r="I24" s="116"/>
      <c r="J24" s="116"/>
      <c r="K24" s="116"/>
      <c r="L24" s="116"/>
      <c r="M24" s="116"/>
    </row>
    <row r="25" spans="2:13" ht="9" customHeight="1" thickBot="1">
      <c r="B25" s="23"/>
      <c r="C25" s="23"/>
      <c r="D25" s="23"/>
      <c r="E25" s="23"/>
      <c r="F25" s="23"/>
      <c r="G25" s="23"/>
      <c r="H25" s="23"/>
      <c r="I25" s="23"/>
      <c r="J25" s="23"/>
      <c r="K25" s="23"/>
      <c r="L25" s="23"/>
      <c r="M25" s="23"/>
    </row>
    <row r="26" spans="2:13" ht="27.75" customHeight="1" thickBot="1">
      <c r="B26" s="236" t="s">
        <v>102</v>
      </c>
      <c r="C26" s="195"/>
      <c r="D26" s="237" t="s">
        <v>128</v>
      </c>
      <c r="E26" s="238"/>
      <c r="F26" s="239"/>
      <c r="G26" s="20" t="s">
        <v>103</v>
      </c>
      <c r="H26" s="240" t="s">
        <v>104</v>
      </c>
      <c r="I26" s="241"/>
      <c r="J26" s="242"/>
      <c r="K26" s="8"/>
      <c r="L26" s="8"/>
      <c r="M26" s="8"/>
    </row>
    <row r="27" spans="2:13" ht="12.75" customHeight="1">
      <c r="B27" s="8"/>
      <c r="C27" s="8"/>
      <c r="D27" s="8"/>
      <c r="E27" s="8"/>
      <c r="F27" s="8"/>
      <c r="G27" s="8"/>
      <c r="H27" s="8"/>
      <c r="I27" s="8"/>
      <c r="J27" s="8"/>
      <c r="K27" s="8"/>
      <c r="L27" s="8"/>
      <c r="M27" s="8"/>
    </row>
    <row r="28" spans="2:13" ht="27.75" customHeight="1">
      <c r="B28" s="275" t="s">
        <v>105</v>
      </c>
      <c r="C28" s="276"/>
      <c r="D28" s="276"/>
      <c r="E28" s="276"/>
      <c r="F28" s="276"/>
      <c r="G28" s="276"/>
      <c r="H28" s="276"/>
      <c r="I28" s="276"/>
      <c r="J28" s="276"/>
      <c r="K28" s="276"/>
      <c r="L28" s="276"/>
      <c r="M28" s="277"/>
    </row>
    <row r="29" spans="2:13" ht="9.75" customHeight="1">
      <c r="B29" s="131"/>
      <c r="C29" s="131"/>
      <c r="D29" s="131"/>
      <c r="E29" s="131"/>
      <c r="F29" s="131"/>
      <c r="G29" s="131"/>
      <c r="H29" s="131"/>
      <c r="I29" s="131"/>
      <c r="J29" s="131"/>
      <c r="K29" s="131"/>
      <c r="L29" s="131"/>
      <c r="M29" s="131"/>
    </row>
    <row r="30" spans="2:13" ht="13.5">
      <c r="B30" s="117" t="s">
        <v>82</v>
      </c>
      <c r="C30" s="117"/>
      <c r="D30" s="117"/>
      <c r="E30" s="117"/>
      <c r="F30" s="117"/>
      <c r="G30" s="117"/>
      <c r="H30" s="117"/>
      <c r="I30" s="117"/>
      <c r="J30" s="117"/>
      <c r="K30" s="117"/>
      <c r="L30" s="117"/>
      <c r="M30" s="117"/>
    </row>
    <row r="31" spans="2:13" ht="3.75" customHeight="1">
      <c r="B31" s="8"/>
      <c r="C31" s="8"/>
      <c r="D31" s="8"/>
      <c r="E31" s="8"/>
      <c r="F31" s="8"/>
      <c r="G31" s="8"/>
      <c r="H31" s="8"/>
      <c r="I31" s="8"/>
      <c r="J31" s="8"/>
      <c r="K31" s="8"/>
      <c r="L31" s="8"/>
      <c r="M31" s="8"/>
    </row>
    <row r="32" spans="2:13" ht="19.5" customHeight="1">
      <c r="B32" s="133" t="s">
        <v>89</v>
      </c>
      <c r="C32" s="133"/>
      <c r="D32" s="133"/>
      <c r="E32" s="133"/>
      <c r="F32" s="133"/>
      <c r="G32" s="133"/>
      <c r="H32" s="135" t="s">
        <v>90</v>
      </c>
      <c r="I32" s="135"/>
      <c r="J32" s="135"/>
      <c r="K32" s="135"/>
      <c r="L32" s="135"/>
      <c r="M32" s="135"/>
    </row>
    <row r="33" spans="2:13" ht="19.5" customHeight="1">
      <c r="B33" s="134"/>
      <c r="C33" s="134"/>
      <c r="D33" s="134"/>
      <c r="E33" s="134"/>
      <c r="F33" s="134"/>
      <c r="G33" s="134"/>
      <c r="H33" s="136"/>
      <c r="I33" s="136"/>
      <c r="J33" s="136"/>
      <c r="K33" s="136"/>
      <c r="L33" s="136"/>
      <c r="M33" s="136"/>
    </row>
    <row r="34" spans="2:13" ht="19.5" customHeight="1">
      <c r="B34" s="132"/>
      <c r="C34" s="132"/>
      <c r="D34" s="132"/>
      <c r="E34" s="132"/>
      <c r="F34" s="132"/>
      <c r="G34" s="132"/>
      <c r="H34" s="132"/>
      <c r="I34" s="132"/>
      <c r="J34" s="132"/>
      <c r="K34" s="132"/>
      <c r="L34" s="132"/>
      <c r="M34" s="132"/>
    </row>
    <row r="35" spans="2:13" ht="19.5" customHeight="1">
      <c r="B35" s="118" t="s">
        <v>51</v>
      </c>
      <c r="C35" s="119"/>
      <c r="D35" s="119"/>
      <c r="E35" s="119"/>
      <c r="F35" s="119"/>
      <c r="G35" s="119" t="s">
        <v>93</v>
      </c>
      <c r="H35" s="119"/>
      <c r="I35" s="119"/>
      <c r="J35" s="125" t="s">
        <v>49</v>
      </c>
      <c r="K35" s="125"/>
      <c r="L35" s="125"/>
      <c r="M35" s="126"/>
    </row>
    <row r="36" spans="2:13" ht="19.5" customHeight="1">
      <c r="B36" s="120"/>
      <c r="C36" s="121"/>
      <c r="D36" s="121"/>
      <c r="E36" s="121"/>
      <c r="F36" s="121"/>
      <c r="G36" s="121"/>
      <c r="H36" s="121"/>
      <c r="I36" s="121"/>
      <c r="J36" s="121" t="s">
        <v>94</v>
      </c>
      <c r="K36" s="127"/>
      <c r="L36" s="121" t="s">
        <v>83</v>
      </c>
      <c r="M36" s="129"/>
    </row>
    <row r="37" spans="2:13" ht="19.5" customHeight="1" thickBot="1">
      <c r="B37" s="122"/>
      <c r="C37" s="123"/>
      <c r="D37" s="123"/>
      <c r="E37" s="123"/>
      <c r="F37" s="123"/>
      <c r="G37" s="124"/>
      <c r="H37" s="123"/>
      <c r="I37" s="123"/>
      <c r="J37" s="128"/>
      <c r="K37" s="128"/>
      <c r="L37" s="123"/>
      <c r="M37" s="130"/>
    </row>
    <row r="38" spans="2:13" ht="19.5" customHeight="1" thickBot="1">
      <c r="B38" s="164" t="s">
        <v>78</v>
      </c>
      <c r="C38" s="96" t="s">
        <v>19</v>
      </c>
      <c r="D38" s="97"/>
      <c r="E38" s="97"/>
      <c r="F38" s="98"/>
      <c r="G38" s="37">
        <v>0</v>
      </c>
      <c r="H38" s="147" t="s">
        <v>65</v>
      </c>
      <c r="I38" s="148"/>
      <c r="J38" s="170">
        <v>0.434</v>
      </c>
      <c r="K38" s="170"/>
      <c r="L38" s="140">
        <f>IF(ISERROR($G$38*$J$38)=TRUE,0,$G$38*$J$38)</f>
        <v>0</v>
      </c>
      <c r="M38" s="140"/>
    </row>
    <row r="39" spans="2:13" ht="19.5" customHeight="1" thickBot="1">
      <c r="B39" s="165"/>
      <c r="C39" s="96" t="s">
        <v>20</v>
      </c>
      <c r="D39" s="97"/>
      <c r="E39" s="97"/>
      <c r="F39" s="98"/>
      <c r="G39" s="38">
        <v>0</v>
      </c>
      <c r="H39" s="141" t="s">
        <v>64</v>
      </c>
      <c r="I39" s="141"/>
      <c r="J39" s="142">
        <v>0</v>
      </c>
      <c r="K39" s="143"/>
      <c r="L39" s="151">
        <f>IF(ISERROR($G$39*$J$39)=TRUE,0,$G$39*$J$39)</f>
        <v>0</v>
      </c>
      <c r="M39" s="145"/>
    </row>
    <row r="40" spans="2:13" ht="19.5" customHeight="1">
      <c r="B40" s="165"/>
      <c r="C40" s="137" t="s">
        <v>147</v>
      </c>
      <c r="D40" s="138"/>
      <c r="E40" s="138"/>
      <c r="F40" s="139"/>
      <c r="G40" s="38">
        <v>0</v>
      </c>
      <c r="H40" s="141" t="s">
        <v>67</v>
      </c>
      <c r="I40" s="146"/>
      <c r="J40" s="162">
        <v>2.29</v>
      </c>
      <c r="K40" s="162"/>
      <c r="L40" s="145">
        <f>IF(ISERROR($G$40*$J$40)=TRUE,0,$G$40*$J$40)</f>
        <v>0</v>
      </c>
      <c r="M40" s="145"/>
    </row>
    <row r="41" spans="2:13" ht="19.5" customHeight="1">
      <c r="B41" s="165"/>
      <c r="C41" s="137" t="s">
        <v>21</v>
      </c>
      <c r="D41" s="138"/>
      <c r="E41" s="138"/>
      <c r="F41" s="139"/>
      <c r="G41" s="38">
        <v>0</v>
      </c>
      <c r="H41" s="141" t="s">
        <v>66</v>
      </c>
      <c r="I41" s="146"/>
      <c r="J41" s="144">
        <v>2.27</v>
      </c>
      <c r="K41" s="144"/>
      <c r="L41" s="145">
        <f>IF(ISERROR($G$41*$J$41)=TRUE,0,$G$41*$J$41)</f>
        <v>0</v>
      </c>
      <c r="M41" s="145"/>
    </row>
    <row r="42" spans="2:13" ht="19.5" customHeight="1">
      <c r="B42" s="165"/>
      <c r="C42" s="137" t="s">
        <v>22</v>
      </c>
      <c r="D42" s="138"/>
      <c r="E42" s="138"/>
      <c r="F42" s="139"/>
      <c r="G42" s="38">
        <v>0</v>
      </c>
      <c r="H42" s="141" t="s">
        <v>66</v>
      </c>
      <c r="I42" s="146"/>
      <c r="J42" s="144">
        <v>2.5</v>
      </c>
      <c r="K42" s="144"/>
      <c r="L42" s="145">
        <f>IF(ISERROR($G$42*$J$42)=TRUE,0,$G$42*$J$42)</f>
        <v>0</v>
      </c>
      <c r="M42" s="145"/>
    </row>
    <row r="43" spans="2:13" ht="19.5" customHeight="1">
      <c r="B43" s="165"/>
      <c r="C43" s="45" t="s">
        <v>148</v>
      </c>
      <c r="D43" s="46"/>
      <c r="E43" s="46"/>
      <c r="F43" s="47"/>
      <c r="G43" s="38">
        <v>0</v>
      </c>
      <c r="H43" s="141" t="s">
        <v>69</v>
      </c>
      <c r="I43" s="146"/>
      <c r="J43" s="144">
        <v>2.99</v>
      </c>
      <c r="K43" s="144"/>
      <c r="L43" s="145">
        <f>IF(ISERROR($G$43*$J$43)=TRUE,0,$G$43*$J$43)</f>
        <v>0</v>
      </c>
      <c r="M43" s="145"/>
    </row>
    <row r="44" spans="2:13" ht="19.5" customHeight="1" hidden="1">
      <c r="B44" s="165"/>
      <c r="C44" s="15" t="s">
        <v>87</v>
      </c>
      <c r="D44" s="16"/>
      <c r="E44" s="16"/>
      <c r="F44" s="17"/>
      <c r="G44" s="38">
        <v>0</v>
      </c>
      <c r="H44" s="141" t="s">
        <v>88</v>
      </c>
      <c r="I44" s="146"/>
      <c r="J44" s="144">
        <v>1.67</v>
      </c>
      <c r="K44" s="144"/>
      <c r="L44" s="145">
        <f>IF(ISERROR($G$44*$J$44)=TRUE,0,$G$44*$J$44)</f>
        <v>0</v>
      </c>
      <c r="M44" s="145"/>
    </row>
    <row r="45" spans="2:13" ht="19.5" customHeight="1">
      <c r="B45" s="165"/>
      <c r="C45" s="96" t="s">
        <v>11</v>
      </c>
      <c r="D45" s="97"/>
      <c r="E45" s="97"/>
      <c r="F45" s="98"/>
      <c r="G45" s="38">
        <v>0</v>
      </c>
      <c r="H45" s="141" t="s">
        <v>68</v>
      </c>
      <c r="I45" s="146"/>
      <c r="J45" s="144">
        <v>2.79</v>
      </c>
      <c r="K45" s="144"/>
      <c r="L45" s="145">
        <f>IF(ISERROR($G$45*$J$45)=TRUE,0,$G$45*$J$45)</f>
        <v>0</v>
      </c>
      <c r="M45" s="145"/>
    </row>
    <row r="46" spans="2:13" ht="19.5" customHeight="1" thickBot="1">
      <c r="B46" s="165"/>
      <c r="C46" s="96" t="s">
        <v>18</v>
      </c>
      <c r="D46" s="97"/>
      <c r="E46" s="97"/>
      <c r="F46" s="98"/>
      <c r="G46" s="38">
        <v>0</v>
      </c>
      <c r="H46" s="141" t="s">
        <v>60</v>
      </c>
      <c r="I46" s="146"/>
      <c r="J46" s="154">
        <v>2.23</v>
      </c>
      <c r="K46" s="154"/>
      <c r="L46" s="145">
        <f>IF(ISERROR($G$46*$J$46)=TRUE,0,$G$46*$J$46)</f>
        <v>0</v>
      </c>
      <c r="M46" s="145"/>
    </row>
    <row r="47" spans="2:13" ht="19.5" customHeight="1">
      <c r="B47" s="165"/>
      <c r="C47" s="96" t="s">
        <v>24</v>
      </c>
      <c r="D47" s="97"/>
      <c r="E47" s="97"/>
      <c r="F47" s="98"/>
      <c r="G47" s="38">
        <v>0</v>
      </c>
      <c r="H47" s="141" t="s">
        <v>71</v>
      </c>
      <c r="I47" s="141"/>
      <c r="J47" s="155">
        <v>0.89</v>
      </c>
      <c r="K47" s="156"/>
      <c r="L47" s="151">
        <f>IF(ISERROR($G$47*$J$47)=TRUE,0,$G$47*$J$47)</f>
        <v>0</v>
      </c>
      <c r="M47" s="145"/>
    </row>
    <row r="48" spans="2:13" ht="19.5" customHeight="1">
      <c r="B48" s="165"/>
      <c r="C48" s="96" t="s">
        <v>25</v>
      </c>
      <c r="D48" s="97"/>
      <c r="E48" s="97"/>
      <c r="F48" s="98"/>
      <c r="G48" s="38">
        <v>0</v>
      </c>
      <c r="H48" s="141" t="s">
        <v>70</v>
      </c>
      <c r="I48" s="141"/>
      <c r="J48" s="160">
        <v>1</v>
      </c>
      <c r="K48" s="161"/>
      <c r="L48" s="151">
        <f>IF(ISERROR($G$48*$J$48)=TRUE,0,$G$48*$J$48)</f>
        <v>0</v>
      </c>
      <c r="M48" s="145"/>
    </row>
    <row r="49" spans="2:13" ht="19.5" customHeight="1" thickBot="1">
      <c r="B49" s="165"/>
      <c r="C49" s="99" t="s">
        <v>26</v>
      </c>
      <c r="D49" s="100"/>
      <c r="E49" s="100"/>
      <c r="F49" s="101"/>
      <c r="G49" s="39">
        <v>0</v>
      </c>
      <c r="H49" s="157" t="s">
        <v>70</v>
      </c>
      <c r="I49" s="157"/>
      <c r="J49" s="158">
        <v>1.1</v>
      </c>
      <c r="K49" s="159"/>
      <c r="L49" s="151">
        <f>IF(ISERROR($G$49*$J$49)=TRUE,0,$G$49*$J$49)</f>
        <v>0</v>
      </c>
      <c r="M49" s="145"/>
    </row>
    <row r="50" spans="2:13" ht="19.5" customHeight="1" thickBot="1">
      <c r="B50" s="166"/>
      <c r="C50" s="102" t="s">
        <v>27</v>
      </c>
      <c r="D50" s="103"/>
      <c r="E50" s="103"/>
      <c r="F50" s="104"/>
      <c r="G50" s="40">
        <v>0</v>
      </c>
      <c r="H50" s="168" t="s">
        <v>61</v>
      </c>
      <c r="I50" s="169"/>
      <c r="J50" s="152">
        <v>0</v>
      </c>
      <c r="K50" s="153"/>
      <c r="L50" s="151">
        <f>IF(ISERROR($G$50*$J$50)=TRUE,0,$G$50*$J$50)</f>
        <v>0</v>
      </c>
      <c r="M50" s="145"/>
    </row>
    <row r="51" spans="2:13" ht="19.5" customHeight="1" thickBot="1">
      <c r="B51" s="167"/>
      <c r="C51" s="163" t="s">
        <v>16</v>
      </c>
      <c r="D51" s="163"/>
      <c r="E51" s="163"/>
      <c r="F51" s="163"/>
      <c r="G51" s="12"/>
      <c r="H51" s="28"/>
      <c r="I51" s="28"/>
      <c r="J51" s="13"/>
      <c r="K51" s="13"/>
      <c r="L51" s="150">
        <f>SUM($L$38:$M$50)</f>
        <v>0</v>
      </c>
      <c r="M51" s="151"/>
    </row>
    <row r="52" spans="2:13" ht="19.5" customHeight="1" thickBot="1">
      <c r="B52" s="227" t="s">
        <v>79</v>
      </c>
      <c r="C52" s="229" t="s">
        <v>23</v>
      </c>
      <c r="D52" s="230"/>
      <c r="E52" s="230"/>
      <c r="F52" s="231"/>
      <c r="G52" s="40">
        <v>0</v>
      </c>
      <c r="H52" s="147" t="s">
        <v>66</v>
      </c>
      <c r="I52" s="148"/>
      <c r="J52" s="149">
        <v>2.62</v>
      </c>
      <c r="K52" s="149"/>
      <c r="L52" s="145">
        <f>IF(ISERROR($G$52*$J$52)=TRUE,0,$G$52*$J$52)</f>
        <v>0</v>
      </c>
      <c r="M52" s="145"/>
    </row>
    <row r="53" spans="2:13" ht="19.5" customHeight="1" thickBot="1">
      <c r="B53" s="166"/>
      <c r="C53" s="229" t="s">
        <v>80</v>
      </c>
      <c r="D53" s="230"/>
      <c r="E53" s="230"/>
      <c r="F53" s="231"/>
      <c r="G53" s="40">
        <v>0</v>
      </c>
      <c r="H53" s="232" t="s">
        <v>81</v>
      </c>
      <c r="I53" s="233"/>
      <c r="J53" s="152">
        <v>0</v>
      </c>
      <c r="K53" s="153"/>
      <c r="L53" s="145">
        <f>IF(ISERROR($G$53*$J$53)=TRUE,0,$G$53*$J$53)</f>
        <v>0</v>
      </c>
      <c r="M53" s="145"/>
    </row>
    <row r="54" spans="2:13" ht="19.5" customHeight="1" thickBot="1">
      <c r="B54" s="166"/>
      <c r="C54" s="102" t="s">
        <v>27</v>
      </c>
      <c r="D54" s="103"/>
      <c r="E54" s="103"/>
      <c r="F54" s="104"/>
      <c r="G54" s="40">
        <v>0</v>
      </c>
      <c r="H54" s="168" t="s">
        <v>115</v>
      </c>
      <c r="I54" s="169"/>
      <c r="J54" s="152">
        <v>0</v>
      </c>
      <c r="K54" s="153"/>
      <c r="L54" s="151">
        <f>IF(ISERROR($G$54*$J$54)=TRUE,0,$G$54*$J$54)</f>
        <v>0</v>
      </c>
      <c r="M54" s="145"/>
    </row>
    <row r="55" spans="2:13" ht="19.5" customHeight="1">
      <c r="B55" s="228"/>
      <c r="C55" s="163" t="s">
        <v>16</v>
      </c>
      <c r="D55" s="163"/>
      <c r="E55" s="163"/>
      <c r="F55" s="163"/>
      <c r="G55" s="14"/>
      <c r="H55" s="28"/>
      <c r="I55" s="28"/>
      <c r="J55" s="13"/>
      <c r="K55" s="13"/>
      <c r="L55" s="150">
        <f>SUM($L$52:$M$54)</f>
        <v>0</v>
      </c>
      <c r="M55" s="151"/>
    </row>
    <row r="56" spans="2:13" ht="19.5" customHeight="1">
      <c r="B56" s="219" t="s">
        <v>33</v>
      </c>
      <c r="C56" s="219"/>
      <c r="D56" s="219"/>
      <c r="E56" s="219"/>
      <c r="F56" s="219"/>
      <c r="G56" s="219"/>
      <c r="H56" s="220"/>
      <c r="I56" s="220"/>
      <c r="J56" s="219"/>
      <c r="K56" s="219"/>
      <c r="L56" s="145">
        <f>SUM($L$55,$L$51)</f>
        <v>0</v>
      </c>
      <c r="M56" s="145"/>
    </row>
    <row r="57" spans="2:13" ht="3" customHeight="1" thickBot="1">
      <c r="B57" s="48"/>
      <c r="C57" s="48"/>
      <c r="D57" s="48"/>
      <c r="E57" s="48"/>
      <c r="F57" s="48"/>
      <c r="G57" s="48"/>
      <c r="H57" s="48"/>
      <c r="I57" s="48"/>
      <c r="J57" s="48"/>
      <c r="K57" s="48"/>
      <c r="L57" s="48"/>
      <c r="M57" s="48"/>
    </row>
    <row r="58" spans="2:13" ht="21" customHeight="1">
      <c r="B58" s="60" t="s">
        <v>158</v>
      </c>
      <c r="C58" s="61"/>
      <c r="D58" s="64"/>
      <c r="E58" s="65"/>
      <c r="F58" s="65"/>
      <c r="G58" s="65"/>
      <c r="H58" s="65"/>
      <c r="I58" s="66"/>
      <c r="J58" s="48"/>
      <c r="K58" s="54" t="s">
        <v>160</v>
      </c>
      <c r="L58" s="55"/>
      <c r="M58" s="56"/>
    </row>
    <row r="59" spans="2:13" ht="21" customHeight="1" thickBot="1">
      <c r="B59" s="62"/>
      <c r="C59" s="63"/>
      <c r="D59" s="67"/>
      <c r="E59" s="68"/>
      <c r="F59" s="68"/>
      <c r="G59" s="68"/>
      <c r="H59" s="68"/>
      <c r="I59" s="69"/>
      <c r="J59" s="48"/>
      <c r="K59" s="57"/>
      <c r="L59" s="58"/>
      <c r="M59" s="59"/>
    </row>
    <row r="60" spans="2:13" ht="6" customHeight="1" thickBot="1">
      <c r="B60" s="44"/>
      <c r="C60" s="44"/>
      <c r="D60" s="44"/>
      <c r="E60" s="44"/>
      <c r="F60" s="44"/>
      <c r="G60" s="44"/>
      <c r="H60" s="44"/>
      <c r="I60" s="44"/>
      <c r="J60" s="44"/>
      <c r="K60" s="44"/>
      <c r="L60" s="44"/>
      <c r="M60" s="44"/>
    </row>
    <row r="61" spans="2:29" ht="19.5" customHeight="1">
      <c r="B61" s="200" t="s">
        <v>43</v>
      </c>
      <c r="C61" s="70"/>
      <c r="D61" s="201" t="s">
        <v>35</v>
      </c>
      <c r="E61" s="202"/>
      <c r="F61" s="200" t="s">
        <v>44</v>
      </c>
      <c r="G61" s="70"/>
      <c r="H61" s="205" t="s">
        <v>55</v>
      </c>
      <c r="I61" s="206"/>
      <c r="J61" s="198"/>
      <c r="K61" s="221" t="s">
        <v>85</v>
      </c>
      <c r="L61" s="222"/>
      <c r="M61" s="223"/>
      <c r="Z61" s="7"/>
      <c r="AA61" s="4"/>
      <c r="AB61" s="6"/>
      <c r="AC61" s="6"/>
    </row>
    <row r="62" spans="2:29" ht="19.5" customHeight="1" thickBot="1">
      <c r="B62" s="200"/>
      <c r="C62" s="70"/>
      <c r="D62" s="203"/>
      <c r="E62" s="204"/>
      <c r="F62" s="200"/>
      <c r="G62" s="70"/>
      <c r="H62" s="207"/>
      <c r="I62" s="208"/>
      <c r="J62" s="198"/>
      <c r="K62" s="224"/>
      <c r="L62" s="225"/>
      <c r="M62" s="226"/>
      <c r="Z62" s="7"/>
      <c r="AA62" s="4"/>
      <c r="AB62" s="6"/>
      <c r="AC62" s="6"/>
    </row>
    <row r="63" spans="2:29" ht="6.75" customHeight="1" thickBot="1">
      <c r="B63" s="95"/>
      <c r="C63" s="95"/>
      <c r="D63" s="95"/>
      <c r="E63" s="95"/>
      <c r="F63" s="95"/>
      <c r="G63" s="95"/>
      <c r="H63" s="95"/>
      <c r="I63" s="95"/>
      <c r="J63" s="95"/>
      <c r="K63" s="95"/>
      <c r="L63" s="95"/>
      <c r="M63" s="95"/>
      <c r="R63" s="2"/>
      <c r="Z63" s="7"/>
      <c r="AA63" s="4"/>
      <c r="AB63" s="6"/>
      <c r="AC63" s="6"/>
    </row>
    <row r="64" spans="2:29" ht="19.5" customHeight="1">
      <c r="B64" s="236" t="s">
        <v>45</v>
      </c>
      <c r="C64" s="282"/>
      <c r="D64" s="215" t="s">
        <v>35</v>
      </c>
      <c r="E64" s="216"/>
      <c r="F64" s="194" t="s">
        <v>54</v>
      </c>
      <c r="G64" s="195"/>
      <c r="H64" s="190">
        <v>0</v>
      </c>
      <c r="I64" s="192" t="str">
        <f>IF($D$61="フォークリフト",VLOOKUP($D$64,$W$86:$AA$90,5,0),VLOOKUP($D$64,$W$86:$AA$90,3,0))</f>
        <v>-</v>
      </c>
      <c r="J64" s="71" t="s">
        <v>63</v>
      </c>
      <c r="K64" s="195"/>
      <c r="L64" s="190">
        <v>0</v>
      </c>
      <c r="M64" s="278" t="str">
        <f>VLOOKUP($D$61,$Q$86:$U$95,5,0)</f>
        <v>-</v>
      </c>
      <c r="AA64" s="4"/>
      <c r="AB64" s="6"/>
      <c r="AC64" s="6"/>
    </row>
    <row r="65" spans="2:29" ht="19.5" customHeight="1" thickBot="1">
      <c r="B65" s="236"/>
      <c r="C65" s="282"/>
      <c r="D65" s="217"/>
      <c r="E65" s="218"/>
      <c r="F65" s="194"/>
      <c r="G65" s="195"/>
      <c r="H65" s="191"/>
      <c r="I65" s="193"/>
      <c r="J65" s="194"/>
      <c r="K65" s="195"/>
      <c r="L65" s="191"/>
      <c r="M65" s="279"/>
      <c r="AA65" s="4"/>
      <c r="AB65" s="6"/>
      <c r="AC65" s="6"/>
    </row>
    <row r="66" spans="2:29" ht="19.5" customHeight="1">
      <c r="B66" s="199"/>
      <c r="C66" s="199"/>
      <c r="D66" s="199"/>
      <c r="E66" s="199"/>
      <c r="F66" s="199"/>
      <c r="G66" s="199"/>
      <c r="H66" s="199"/>
      <c r="I66" s="199"/>
      <c r="J66" s="199"/>
      <c r="K66" s="199"/>
      <c r="L66" s="199"/>
      <c r="M66" s="199"/>
      <c r="Z66" s="7"/>
      <c r="AA66" s="4"/>
      <c r="AB66" s="6"/>
      <c r="AC66" s="6"/>
    </row>
    <row r="67" spans="2:29" ht="19.5" customHeight="1">
      <c r="B67" s="175" t="s">
        <v>62</v>
      </c>
      <c r="C67" s="176"/>
      <c r="D67" s="176"/>
      <c r="E67" s="176"/>
      <c r="F67" s="175" t="s">
        <v>91</v>
      </c>
      <c r="G67" s="176"/>
      <c r="H67" s="176"/>
      <c r="I67" s="176"/>
      <c r="J67" s="175" t="s">
        <v>92</v>
      </c>
      <c r="K67" s="176"/>
      <c r="L67" s="176"/>
      <c r="M67" s="177"/>
      <c r="Z67" s="7"/>
      <c r="AA67" s="4"/>
      <c r="AB67" s="6"/>
      <c r="AC67" s="6"/>
    </row>
    <row r="68" spans="2:29" ht="19.5" customHeight="1">
      <c r="B68" s="178"/>
      <c r="C68" s="179"/>
      <c r="D68" s="179"/>
      <c r="E68" s="179"/>
      <c r="F68" s="178"/>
      <c r="G68" s="179"/>
      <c r="H68" s="179"/>
      <c r="I68" s="179"/>
      <c r="J68" s="178"/>
      <c r="K68" s="179"/>
      <c r="L68" s="179"/>
      <c r="M68" s="180"/>
      <c r="Z68" s="7"/>
      <c r="AA68" s="4"/>
      <c r="AB68" s="6"/>
      <c r="AC68" s="6"/>
    </row>
    <row r="69" spans="2:29" ht="19.5" customHeight="1">
      <c r="B69" s="181"/>
      <c r="C69" s="182"/>
      <c r="D69" s="182"/>
      <c r="E69" s="182"/>
      <c r="F69" s="181"/>
      <c r="G69" s="182"/>
      <c r="H69" s="182"/>
      <c r="I69" s="182"/>
      <c r="J69" s="181"/>
      <c r="K69" s="182"/>
      <c r="L69" s="182"/>
      <c r="M69" s="183"/>
      <c r="Z69" s="7"/>
      <c r="AA69" s="4"/>
      <c r="AB69" s="6"/>
      <c r="AC69" s="6"/>
    </row>
    <row r="70" spans="2:29" ht="19.5" customHeight="1">
      <c r="B70" s="196" t="s">
        <v>38</v>
      </c>
      <c r="C70" s="197"/>
      <c r="D70" s="197"/>
      <c r="E70" s="197"/>
      <c r="F70" s="283" t="s">
        <v>37</v>
      </c>
      <c r="G70" s="184"/>
      <c r="H70" s="184"/>
      <c r="I70" s="185"/>
      <c r="J70" s="184" t="s">
        <v>37</v>
      </c>
      <c r="K70" s="184"/>
      <c r="L70" s="184"/>
      <c r="M70" s="185"/>
      <c r="Z70" s="7"/>
      <c r="AA70" s="4"/>
      <c r="AB70" s="6"/>
      <c r="AC70" s="6"/>
    </row>
    <row r="71" spans="2:29" ht="19.5" customHeight="1">
      <c r="B71" s="284" t="str">
        <f>VLOOKUP($D$61,$Q$86:$T$95,R$85,0)</f>
        <v>-</v>
      </c>
      <c r="C71" s="285"/>
      <c r="D71" s="285"/>
      <c r="E71" s="285"/>
      <c r="F71" s="186" t="str">
        <f>VLOOKUP($D$61,$Q$86:$T$95,S$85,0)</f>
        <v>-</v>
      </c>
      <c r="G71" s="187"/>
      <c r="H71" s="187"/>
      <c r="I71" s="188"/>
      <c r="J71" s="186" t="str">
        <f>VLOOKUP($D$61,$Q$86:$V$95,6,0)</f>
        <v>-</v>
      </c>
      <c r="K71" s="187"/>
      <c r="L71" s="187"/>
      <c r="M71" s="188"/>
      <c r="Z71" s="7"/>
      <c r="AA71" s="4"/>
      <c r="AB71" s="6"/>
      <c r="AC71" s="6"/>
    </row>
    <row r="72" spans="2:29" ht="6.75" customHeight="1">
      <c r="B72" s="189"/>
      <c r="C72" s="189"/>
      <c r="D72" s="189"/>
      <c r="E72" s="189"/>
      <c r="F72" s="189"/>
      <c r="G72" s="189"/>
      <c r="H72" s="189"/>
      <c r="I72" s="189"/>
      <c r="J72" s="189"/>
      <c r="K72" s="189"/>
      <c r="L72" s="189"/>
      <c r="M72" s="189"/>
      <c r="Z72" s="7"/>
      <c r="AA72" s="4"/>
      <c r="AB72" s="6"/>
      <c r="AC72" s="6"/>
    </row>
    <row r="73" spans="2:28" ht="19.5" customHeight="1">
      <c r="B73" s="286" t="s">
        <v>84</v>
      </c>
      <c r="C73" s="286"/>
      <c r="D73" s="286"/>
      <c r="E73" s="286"/>
      <c r="F73" s="286"/>
      <c r="G73" s="286"/>
      <c r="H73" s="286"/>
      <c r="I73" s="286"/>
      <c r="J73" s="286"/>
      <c r="K73" s="286"/>
      <c r="L73" s="286"/>
      <c r="M73" s="286"/>
      <c r="Z73" s="7"/>
      <c r="AA73" s="5"/>
      <c r="AB73" s="6"/>
    </row>
    <row r="74" spans="2:28" ht="19.5" customHeight="1">
      <c r="B74" s="287" t="s">
        <v>41</v>
      </c>
      <c r="C74" s="287"/>
      <c r="D74" s="287"/>
      <c r="E74" s="287"/>
      <c r="F74" s="41">
        <f>IF(ISERROR(VALUE(VLOOKUP($D$64,$W$87:$X$90,2,0))*$L$64/$H$64)=TRUE,0,VALUE(VLOOKUP($D$64,$W$87:$X$90,2,0))*$L$64/$H$64)</f>
        <v>0</v>
      </c>
      <c r="G74" s="288" t="s">
        <v>77</v>
      </c>
      <c r="H74" s="289"/>
      <c r="I74" s="18"/>
      <c r="J74" s="19"/>
      <c r="K74" s="19"/>
      <c r="L74" s="19"/>
      <c r="M74" s="19"/>
      <c r="Z74" s="7"/>
      <c r="AA74" s="5"/>
      <c r="AB74" s="6"/>
    </row>
    <row r="75" spans="2:28" ht="19.5" customHeight="1">
      <c r="B75" s="290" t="s">
        <v>95</v>
      </c>
      <c r="C75" s="290"/>
      <c r="D75" s="290"/>
      <c r="E75" s="290"/>
      <c r="F75" s="41" t="str">
        <f>IF(SUM($G$38:$G$50)=0,"0.00",$L$56)</f>
        <v>0.00</v>
      </c>
      <c r="G75" s="171" t="s">
        <v>76</v>
      </c>
      <c r="H75" s="171"/>
      <c r="I75" s="18"/>
      <c r="J75" s="19"/>
      <c r="K75" s="19"/>
      <c r="L75" s="19"/>
      <c r="M75" s="19"/>
      <c r="Z75" s="7"/>
      <c r="AA75" s="5"/>
      <c r="AB75" s="7"/>
    </row>
    <row r="76" spans="2:20" ht="19.5" customHeight="1">
      <c r="B76" s="172" t="s">
        <v>17</v>
      </c>
      <c r="C76" s="172"/>
      <c r="D76" s="172"/>
      <c r="E76" s="172"/>
      <c r="F76" s="41">
        <f>IF(ISERROR($F$74-$F$75)=TRUE,0,$F$74-$F$75)</f>
        <v>0</v>
      </c>
      <c r="G76" s="171" t="s">
        <v>76</v>
      </c>
      <c r="H76" s="171"/>
      <c r="I76" s="18"/>
      <c r="J76" s="19"/>
      <c r="K76" s="19"/>
      <c r="L76" s="19"/>
      <c r="M76" s="19"/>
      <c r="Q76" t="s">
        <v>132</v>
      </c>
      <c r="R76" t="s">
        <v>133</v>
      </c>
      <c r="S76" t="s">
        <v>134</v>
      </c>
      <c r="T76" t="s">
        <v>135</v>
      </c>
    </row>
    <row r="77" spans="2:20" ht="9.75" customHeight="1">
      <c r="B77" s="95"/>
      <c r="C77" s="95"/>
      <c r="D77" s="95"/>
      <c r="E77" s="95"/>
      <c r="F77" s="95"/>
      <c r="G77" s="95"/>
      <c r="H77" s="95"/>
      <c r="I77" s="95"/>
      <c r="J77" s="95"/>
      <c r="K77" s="95"/>
      <c r="L77" s="95"/>
      <c r="M77" s="95"/>
      <c r="Q77" t="s">
        <v>136</v>
      </c>
      <c r="R77">
        <v>10924822</v>
      </c>
      <c r="S77">
        <v>165242542</v>
      </c>
      <c r="T77" s="42">
        <f>S77/R77</f>
        <v>15.12542190618758</v>
      </c>
    </row>
    <row r="78" spans="2:20" ht="13.5">
      <c r="B78" s="117" t="s">
        <v>4</v>
      </c>
      <c r="C78" s="117"/>
      <c r="D78" s="117"/>
      <c r="E78" s="117"/>
      <c r="F78" s="117"/>
      <c r="G78" s="117"/>
      <c r="H78" s="117"/>
      <c r="I78" s="117"/>
      <c r="J78" s="117"/>
      <c r="K78" s="117"/>
      <c r="L78" s="117"/>
      <c r="M78" s="117"/>
      <c r="Q78" t="s">
        <v>129</v>
      </c>
      <c r="R78">
        <v>10441007</v>
      </c>
      <c r="S78">
        <v>100864495</v>
      </c>
      <c r="T78" s="42">
        <f aca="true" t="shared" si="0" ref="T78:T83">S78/R78</f>
        <v>9.660418291070966</v>
      </c>
    </row>
    <row r="79" spans="2:20" ht="3.75" customHeight="1">
      <c r="B79" s="95"/>
      <c r="C79" s="95"/>
      <c r="D79" s="95"/>
      <c r="E79" s="95"/>
      <c r="F79" s="95"/>
      <c r="G79" s="95"/>
      <c r="H79" s="95"/>
      <c r="I79" s="95"/>
      <c r="J79" s="95"/>
      <c r="K79" s="95"/>
      <c r="L79" s="95"/>
      <c r="M79" s="95"/>
      <c r="Q79" t="s">
        <v>137</v>
      </c>
      <c r="R79">
        <v>8261081</v>
      </c>
      <c r="S79">
        <v>101620807</v>
      </c>
      <c r="T79" s="42">
        <f t="shared" si="0"/>
        <v>12.301151265796813</v>
      </c>
    </row>
    <row r="80" spans="2:20" ht="33.75" customHeight="1">
      <c r="B80" s="76" t="s">
        <v>108</v>
      </c>
      <c r="C80" s="77"/>
      <c r="D80" s="78">
        <f>IF(ISERROR(($E$20-$G$53)*$F$76)=TRUE,0,($E$20-$G$53)*$F$76)</f>
        <v>0</v>
      </c>
      <c r="E80" s="79"/>
      <c r="F80" s="27" t="s">
        <v>97</v>
      </c>
      <c r="G80" s="273" t="s">
        <v>86</v>
      </c>
      <c r="H80" s="274"/>
      <c r="I80" s="76" t="s">
        <v>108</v>
      </c>
      <c r="J80" s="77"/>
      <c r="K80" s="173">
        <f>IF(ISERROR($D$80/1000)=TRUE,0,$D$80/1000)</f>
        <v>0</v>
      </c>
      <c r="L80" s="174"/>
      <c r="M80" s="26" t="s">
        <v>98</v>
      </c>
      <c r="Q80" t="s">
        <v>7</v>
      </c>
      <c r="R80">
        <v>1059407</v>
      </c>
      <c r="S80">
        <v>3300671</v>
      </c>
      <c r="T80" s="42">
        <f t="shared" si="0"/>
        <v>3.1155835292762837</v>
      </c>
    </row>
    <row r="81" spans="2:20" ht="33.75" customHeight="1">
      <c r="B81" s="80" t="s">
        <v>109</v>
      </c>
      <c r="C81" s="81"/>
      <c r="D81" s="78">
        <f>IF(ISERROR(($E$21-$G$53)*$F$76)=TRUE,0,($E$21-$G$53)*$F$76)</f>
        <v>0</v>
      </c>
      <c r="E81" s="79"/>
      <c r="F81" s="27" t="s">
        <v>97</v>
      </c>
      <c r="G81" s="273" t="s">
        <v>86</v>
      </c>
      <c r="H81" s="274"/>
      <c r="I81" s="80" t="s">
        <v>109</v>
      </c>
      <c r="J81" s="81"/>
      <c r="K81" s="173">
        <f>IF(ISERROR($D$81/1000)=TRUE,0,$D$81/1000)</f>
        <v>0</v>
      </c>
      <c r="L81" s="174"/>
      <c r="M81" s="26" t="s">
        <v>98</v>
      </c>
      <c r="Q81" t="s">
        <v>138</v>
      </c>
      <c r="R81">
        <v>514952</v>
      </c>
      <c r="S81">
        <v>5944822</v>
      </c>
      <c r="T81" s="42">
        <f t="shared" si="0"/>
        <v>11.54441967406671</v>
      </c>
    </row>
    <row r="82" spans="2:20" ht="33.75" customHeight="1">
      <c r="B82" s="271" t="s">
        <v>110</v>
      </c>
      <c r="C82" s="272"/>
      <c r="D82" s="78">
        <f>IF(ISERROR(($E$22-$G$53)*$F$76)=TRUE,0,($E$22-$G$53)*$F$76)</f>
        <v>0</v>
      </c>
      <c r="E82" s="79"/>
      <c r="F82" s="27" t="s">
        <v>97</v>
      </c>
      <c r="G82" s="273" t="s">
        <v>86</v>
      </c>
      <c r="H82" s="274"/>
      <c r="I82" s="271" t="s">
        <v>110</v>
      </c>
      <c r="J82" s="272"/>
      <c r="K82" s="173">
        <f>IF(ISERROR($D$82/1000)=TRUE,0,$D$82/1000)</f>
        <v>0</v>
      </c>
      <c r="L82" s="174"/>
      <c r="M82" s="26" t="s">
        <v>98</v>
      </c>
      <c r="Q82" t="s">
        <v>139</v>
      </c>
      <c r="R82">
        <v>136257</v>
      </c>
      <c r="S82">
        <v>1107169</v>
      </c>
      <c r="T82" s="42">
        <f t="shared" si="0"/>
        <v>8.125593547487469</v>
      </c>
    </row>
    <row r="83" spans="2:20" ht="6" customHeight="1">
      <c r="B83" s="21"/>
      <c r="C83" s="24"/>
      <c r="D83" s="24"/>
      <c r="E83" s="24"/>
      <c r="F83" s="24"/>
      <c r="G83" s="24"/>
      <c r="H83" s="24"/>
      <c r="I83" s="24"/>
      <c r="J83" s="24"/>
      <c r="K83" s="24"/>
      <c r="L83" s="24"/>
      <c r="M83" s="25"/>
      <c r="Q83" t="s">
        <v>140</v>
      </c>
      <c r="R83">
        <v>11318075</v>
      </c>
      <c r="S83">
        <v>42912202</v>
      </c>
      <c r="T83" s="42">
        <f t="shared" si="0"/>
        <v>3.7914753171365274</v>
      </c>
    </row>
    <row r="84" spans="2:13" ht="33.75" customHeight="1">
      <c r="B84" s="280" t="s">
        <v>111</v>
      </c>
      <c r="C84" s="281"/>
      <c r="D84" s="79">
        <f>IF(ISERROR($D$82*$D$26)=TRUE,0,$D$82*$D$26)</f>
        <v>0</v>
      </c>
      <c r="E84" s="79"/>
      <c r="F84" s="27" t="s">
        <v>113</v>
      </c>
      <c r="G84" s="273" t="s">
        <v>112</v>
      </c>
      <c r="H84" s="274"/>
      <c r="I84" s="280" t="s">
        <v>111</v>
      </c>
      <c r="J84" s="281"/>
      <c r="K84" s="174">
        <f>IF(ISERROR($D$84/1000)=TRUE,0,$D$84/1000)</f>
        <v>0</v>
      </c>
      <c r="L84" s="174"/>
      <c r="M84" s="26" t="s">
        <v>114</v>
      </c>
    </row>
    <row r="85" spans="2:20" ht="9.75" customHeight="1">
      <c r="B85" s="19"/>
      <c r="C85" s="19"/>
      <c r="D85" s="19"/>
      <c r="E85" s="19"/>
      <c r="F85" s="19"/>
      <c r="G85" s="19"/>
      <c r="H85" s="19"/>
      <c r="I85" s="19"/>
      <c r="J85" s="19"/>
      <c r="K85" s="19"/>
      <c r="L85" s="19"/>
      <c r="M85" s="19"/>
      <c r="R85">
        <v>2</v>
      </c>
      <c r="S85">
        <v>3</v>
      </c>
      <c r="T85">
        <v>4</v>
      </c>
    </row>
    <row r="86" spans="2:27" ht="12.75" customHeight="1">
      <c r="B86" s="117" t="s">
        <v>96</v>
      </c>
      <c r="C86" s="117"/>
      <c r="D86" s="117"/>
      <c r="E86" s="117"/>
      <c r="F86" s="117"/>
      <c r="G86" s="117"/>
      <c r="H86" s="117"/>
      <c r="I86" s="117"/>
      <c r="J86" s="117"/>
      <c r="K86" s="117"/>
      <c r="L86" s="117"/>
      <c r="M86" s="117"/>
      <c r="Q86" t="s">
        <v>35</v>
      </c>
      <c r="R86" t="s">
        <v>39</v>
      </c>
      <c r="S86" t="s">
        <v>39</v>
      </c>
      <c r="T86" t="s">
        <v>39</v>
      </c>
      <c r="U86" t="s">
        <v>48</v>
      </c>
      <c r="V86" t="s">
        <v>48</v>
      </c>
      <c r="W86" t="s">
        <v>35</v>
      </c>
      <c r="X86" t="s">
        <v>39</v>
      </c>
      <c r="Y86" t="s">
        <v>48</v>
      </c>
      <c r="Z86" t="s">
        <v>35</v>
      </c>
      <c r="AA86" t="s">
        <v>36</v>
      </c>
    </row>
    <row r="87" spans="2:27" ht="3.75" customHeight="1">
      <c r="B87" s="19"/>
      <c r="C87" s="19"/>
      <c r="D87" s="19"/>
      <c r="E87" s="19"/>
      <c r="F87" s="19"/>
      <c r="G87" s="19"/>
      <c r="H87" s="19"/>
      <c r="I87" s="19"/>
      <c r="J87" s="19"/>
      <c r="K87" s="19"/>
      <c r="L87" s="19"/>
      <c r="M87" s="19"/>
      <c r="Q87" t="s">
        <v>5</v>
      </c>
      <c r="R87" t="s">
        <v>147</v>
      </c>
      <c r="S87" s="43">
        <f>T77</f>
        <v>15.12542190618758</v>
      </c>
      <c r="T87" t="s">
        <v>40</v>
      </c>
      <c r="U87" t="s">
        <v>74</v>
      </c>
      <c r="V87">
        <v>14.79</v>
      </c>
      <c r="W87" t="s">
        <v>147</v>
      </c>
      <c r="X87">
        <v>2.29</v>
      </c>
      <c r="Y87" t="s">
        <v>40</v>
      </c>
      <c r="Z87" t="s">
        <v>147</v>
      </c>
      <c r="AA87" t="s">
        <v>57</v>
      </c>
    </row>
    <row r="88" spans="2:27" ht="19.5" customHeight="1">
      <c r="B88" s="261" t="s">
        <v>43</v>
      </c>
      <c r="C88" s="262"/>
      <c r="D88" s="265" t="str">
        <f>$D$61</f>
        <v>選択してください</v>
      </c>
      <c r="E88" s="266"/>
      <c r="F88" s="261" t="s">
        <v>44</v>
      </c>
      <c r="G88" s="262"/>
      <c r="H88" s="265" t="str">
        <f>$H$61</f>
        <v>記入してください
（その他の場合）</v>
      </c>
      <c r="I88" s="269"/>
      <c r="J88" s="269"/>
      <c r="K88" s="269"/>
      <c r="L88" s="269"/>
      <c r="M88" s="266"/>
      <c r="Q88" t="s">
        <v>130</v>
      </c>
      <c r="R88" t="s">
        <v>147</v>
      </c>
      <c r="S88" s="43">
        <f aca="true" t="shared" si="1" ref="S88:S93">T78</f>
        <v>9.660418291070966</v>
      </c>
      <c r="T88" t="s">
        <v>40</v>
      </c>
      <c r="U88" t="s">
        <v>73</v>
      </c>
      <c r="V88">
        <v>14.79</v>
      </c>
      <c r="W88" t="s">
        <v>6</v>
      </c>
      <c r="X88">
        <v>2.62</v>
      </c>
      <c r="Y88" t="s">
        <v>40</v>
      </c>
      <c r="Z88" t="s">
        <v>6</v>
      </c>
      <c r="AA88" t="s">
        <v>57</v>
      </c>
    </row>
    <row r="89" spans="2:27" ht="19.5" customHeight="1">
      <c r="B89" s="263"/>
      <c r="C89" s="264"/>
      <c r="D89" s="267"/>
      <c r="E89" s="268"/>
      <c r="F89" s="263"/>
      <c r="G89" s="264"/>
      <c r="H89" s="267"/>
      <c r="I89" s="270"/>
      <c r="J89" s="270"/>
      <c r="K89" s="270"/>
      <c r="L89" s="270"/>
      <c r="M89" s="268"/>
      <c r="Q89" t="s">
        <v>131</v>
      </c>
      <c r="R89" t="s">
        <v>147</v>
      </c>
      <c r="S89" s="43">
        <f t="shared" si="1"/>
        <v>12.301151265796813</v>
      </c>
      <c r="T89" t="s">
        <v>40</v>
      </c>
      <c r="U89" t="s">
        <v>73</v>
      </c>
      <c r="V89">
        <v>14.79</v>
      </c>
      <c r="W89" t="s">
        <v>8</v>
      </c>
      <c r="X89">
        <v>2.99</v>
      </c>
      <c r="Y89" t="s">
        <v>52</v>
      </c>
      <c r="Z89" t="s">
        <v>8</v>
      </c>
      <c r="AA89" t="s">
        <v>59</v>
      </c>
    </row>
    <row r="90" spans="2:27" ht="7.5" customHeight="1">
      <c r="B90" s="19"/>
      <c r="C90" s="19"/>
      <c r="D90" s="19"/>
      <c r="E90" s="19"/>
      <c r="F90" s="19"/>
      <c r="G90" s="19"/>
      <c r="H90" s="19"/>
      <c r="I90" s="19"/>
      <c r="J90" s="19"/>
      <c r="K90" s="19"/>
      <c r="L90" s="19"/>
      <c r="M90" s="19"/>
      <c r="Q90" t="s">
        <v>7</v>
      </c>
      <c r="R90" t="s">
        <v>6</v>
      </c>
      <c r="S90" s="43">
        <f t="shared" si="1"/>
        <v>3.1155835292762837</v>
      </c>
      <c r="T90" t="s">
        <v>40</v>
      </c>
      <c r="U90" t="s">
        <v>73</v>
      </c>
      <c r="V90">
        <v>14.79</v>
      </c>
      <c r="W90" t="s">
        <v>155</v>
      </c>
      <c r="X90">
        <v>0.434</v>
      </c>
      <c r="Y90" t="s">
        <v>56</v>
      </c>
      <c r="Z90" t="s">
        <v>155</v>
      </c>
      <c r="AA90" t="s">
        <v>58</v>
      </c>
    </row>
    <row r="91" spans="2:22" ht="19.5" customHeight="1">
      <c r="B91" s="70" t="s">
        <v>106</v>
      </c>
      <c r="C91" s="71"/>
      <c r="D91" s="72" t="str">
        <f>$D$26&amp;"年"</f>
        <v>記入してください年</v>
      </c>
      <c r="E91" s="73"/>
      <c r="F91" s="74" t="str">
        <f>$H$26</f>
        <v>選択してください</v>
      </c>
      <c r="G91" s="75"/>
      <c r="H91" s="19"/>
      <c r="I91" s="19"/>
      <c r="J91" s="19"/>
      <c r="K91" s="19"/>
      <c r="L91" s="19"/>
      <c r="M91" s="19"/>
      <c r="Q91" t="s">
        <v>9</v>
      </c>
      <c r="R91" t="s">
        <v>147</v>
      </c>
      <c r="S91" s="43">
        <f t="shared" si="1"/>
        <v>11.54441967406671</v>
      </c>
      <c r="T91" t="s">
        <v>40</v>
      </c>
      <c r="U91" t="s">
        <v>73</v>
      </c>
      <c r="V91">
        <v>14.79</v>
      </c>
    </row>
    <row r="92" spans="2:22" ht="19.5" customHeight="1">
      <c r="B92" s="19"/>
      <c r="C92" s="19"/>
      <c r="D92" s="19"/>
      <c r="E92" s="19"/>
      <c r="F92" s="19"/>
      <c r="G92" s="19"/>
      <c r="H92" s="19"/>
      <c r="I92" s="19"/>
      <c r="J92" s="19"/>
      <c r="K92" s="19"/>
      <c r="L92" s="19"/>
      <c r="M92" s="19"/>
      <c r="Q92" t="s">
        <v>10</v>
      </c>
      <c r="R92" t="s">
        <v>6</v>
      </c>
      <c r="S92" s="43">
        <f t="shared" si="1"/>
        <v>8.125593547487469</v>
      </c>
      <c r="T92" t="s">
        <v>40</v>
      </c>
      <c r="U92" t="s">
        <v>73</v>
      </c>
      <c r="V92">
        <v>14.79</v>
      </c>
    </row>
    <row r="93" spans="17:22" ht="19.5" customHeight="1">
      <c r="Q93" t="s">
        <v>12</v>
      </c>
      <c r="R93" t="s">
        <v>6</v>
      </c>
      <c r="S93" s="43">
        <f t="shared" si="1"/>
        <v>3.7914753171365274</v>
      </c>
      <c r="T93" t="s">
        <v>40</v>
      </c>
      <c r="U93" t="s">
        <v>73</v>
      </c>
      <c r="V93">
        <v>14.79</v>
      </c>
    </row>
    <row r="94" spans="17:22" ht="19.5" customHeight="1">
      <c r="Q94" t="s">
        <v>34</v>
      </c>
      <c r="R94" t="s">
        <v>6</v>
      </c>
      <c r="S94" t="s">
        <v>39</v>
      </c>
      <c r="T94" t="s">
        <v>47</v>
      </c>
      <c r="U94" t="s">
        <v>75</v>
      </c>
      <c r="V94" t="s">
        <v>46</v>
      </c>
    </row>
    <row r="95" spans="17:22" ht="19.5" customHeight="1">
      <c r="Q95" t="s">
        <v>42</v>
      </c>
      <c r="R95" t="s">
        <v>46</v>
      </c>
      <c r="S95" t="s">
        <v>46</v>
      </c>
      <c r="T95" t="s">
        <v>46</v>
      </c>
      <c r="U95" t="s">
        <v>46</v>
      </c>
      <c r="V95" t="s">
        <v>46</v>
      </c>
    </row>
  </sheetData>
  <sheetProtection password="E9BB" sheet="1" objects="1" selectLockedCells="1"/>
  <mergeCells count="181">
    <mergeCell ref="F70:I70"/>
    <mergeCell ref="B71:E71"/>
    <mergeCell ref="F71:I71"/>
    <mergeCell ref="B73:M73"/>
    <mergeCell ref="G80:H80"/>
    <mergeCell ref="K80:L80"/>
    <mergeCell ref="B79:M79"/>
    <mergeCell ref="B74:E74"/>
    <mergeCell ref="G74:H74"/>
    <mergeCell ref="B75:E75"/>
    <mergeCell ref="B28:M28"/>
    <mergeCell ref="J64:K65"/>
    <mergeCell ref="L64:L65"/>
    <mergeCell ref="M64:M65"/>
    <mergeCell ref="B84:C84"/>
    <mergeCell ref="B64:C65"/>
    <mergeCell ref="D84:E84"/>
    <mergeCell ref="G84:H84"/>
    <mergeCell ref="I84:J84"/>
    <mergeCell ref="K84:L84"/>
    <mergeCell ref="I82:J82"/>
    <mergeCell ref="K82:L82"/>
    <mergeCell ref="G81:H81"/>
    <mergeCell ref="G82:H82"/>
    <mergeCell ref="B86:M86"/>
    <mergeCell ref="B82:C82"/>
    <mergeCell ref="D81:E81"/>
    <mergeCell ref="D82:E82"/>
    <mergeCell ref="B21:D21"/>
    <mergeCell ref="E21:F21"/>
    <mergeCell ref="H21:I21"/>
    <mergeCell ref="B18:D19"/>
    <mergeCell ref="F18:G18"/>
    <mergeCell ref="B88:C89"/>
    <mergeCell ref="D88:E89"/>
    <mergeCell ref="F88:G89"/>
    <mergeCell ref="H88:M89"/>
    <mergeCell ref="B77:M77"/>
    <mergeCell ref="H26:J26"/>
    <mergeCell ref="G19:H19"/>
    <mergeCell ref="I19:M19"/>
    <mergeCell ref="H18:M18"/>
    <mergeCell ref="E19:F19"/>
    <mergeCell ref="B15:C16"/>
    <mergeCell ref="D15:H16"/>
    <mergeCell ref="B20:D20"/>
    <mergeCell ref="E20:F20"/>
    <mergeCell ref="H20:I20"/>
    <mergeCell ref="C42:F42"/>
    <mergeCell ref="H50:I50"/>
    <mergeCell ref="H41:I41"/>
    <mergeCell ref="C41:F41"/>
    <mergeCell ref="C52:F52"/>
    <mergeCell ref="B17:M17"/>
    <mergeCell ref="B23:M23"/>
    <mergeCell ref="J20:M22"/>
    <mergeCell ref="B26:C26"/>
    <mergeCell ref="D26:F26"/>
    <mergeCell ref="B22:D22"/>
    <mergeCell ref="E22:F22"/>
    <mergeCell ref="H22:I22"/>
    <mergeCell ref="D64:E65"/>
    <mergeCell ref="B56:K56"/>
    <mergeCell ref="K61:M62"/>
    <mergeCell ref="C55:F55"/>
    <mergeCell ref="B52:B55"/>
    <mergeCell ref="C53:F53"/>
    <mergeCell ref="H53:I53"/>
    <mergeCell ref="J53:K53"/>
    <mergeCell ref="L55:M55"/>
    <mergeCell ref="J61:J62"/>
    <mergeCell ref="B66:M66"/>
    <mergeCell ref="B61:C62"/>
    <mergeCell ref="L56:M56"/>
    <mergeCell ref="D61:E62"/>
    <mergeCell ref="F61:G62"/>
    <mergeCell ref="H61:I62"/>
    <mergeCell ref="B63:M63"/>
    <mergeCell ref="J67:M69"/>
    <mergeCell ref="J70:M70"/>
    <mergeCell ref="J71:M71"/>
    <mergeCell ref="B72:M72"/>
    <mergeCell ref="H64:H65"/>
    <mergeCell ref="I64:I65"/>
    <mergeCell ref="F67:I69"/>
    <mergeCell ref="F64:G65"/>
    <mergeCell ref="B67:E69"/>
    <mergeCell ref="B70:E70"/>
    <mergeCell ref="G75:H75"/>
    <mergeCell ref="B76:E76"/>
    <mergeCell ref="G76:H76"/>
    <mergeCell ref="B78:M78"/>
    <mergeCell ref="I81:J81"/>
    <mergeCell ref="K81:L81"/>
    <mergeCell ref="C51:F51"/>
    <mergeCell ref="B38:B51"/>
    <mergeCell ref="H54:I54"/>
    <mergeCell ref="J54:K54"/>
    <mergeCell ref="L54:M54"/>
    <mergeCell ref="L53:M53"/>
    <mergeCell ref="C54:F54"/>
    <mergeCell ref="L50:M50"/>
    <mergeCell ref="J38:K38"/>
    <mergeCell ref="H38:I38"/>
    <mergeCell ref="L39:M39"/>
    <mergeCell ref="H49:I49"/>
    <mergeCell ref="J49:K49"/>
    <mergeCell ref="J48:K48"/>
    <mergeCell ref="L48:M48"/>
    <mergeCell ref="H44:I44"/>
    <mergeCell ref="L49:M49"/>
    <mergeCell ref="L40:M40"/>
    <mergeCell ref="J40:K40"/>
    <mergeCell ref="H40:I40"/>
    <mergeCell ref="J50:K50"/>
    <mergeCell ref="J46:K46"/>
    <mergeCell ref="L46:M46"/>
    <mergeCell ref="H47:I47"/>
    <mergeCell ref="J47:K47"/>
    <mergeCell ref="L47:M47"/>
    <mergeCell ref="H48:I48"/>
    <mergeCell ref="J44:K44"/>
    <mergeCell ref="L44:M44"/>
    <mergeCell ref="H52:I52"/>
    <mergeCell ref="J52:K52"/>
    <mergeCell ref="L52:M52"/>
    <mergeCell ref="H45:I45"/>
    <mergeCell ref="J45:K45"/>
    <mergeCell ref="L45:M45"/>
    <mergeCell ref="H46:I46"/>
    <mergeCell ref="L51:M51"/>
    <mergeCell ref="J41:K41"/>
    <mergeCell ref="L41:M41"/>
    <mergeCell ref="H42:I42"/>
    <mergeCell ref="J42:K42"/>
    <mergeCell ref="L42:M42"/>
    <mergeCell ref="H43:I43"/>
    <mergeCell ref="J43:K43"/>
    <mergeCell ref="L43:M43"/>
    <mergeCell ref="B29:M29"/>
    <mergeCell ref="B34:M34"/>
    <mergeCell ref="B32:G33"/>
    <mergeCell ref="H32:M33"/>
    <mergeCell ref="C39:F39"/>
    <mergeCell ref="C40:F40"/>
    <mergeCell ref="C38:F38"/>
    <mergeCell ref="L38:M38"/>
    <mergeCell ref="H39:I39"/>
    <mergeCell ref="J39:K39"/>
    <mergeCell ref="B11:M11"/>
    <mergeCell ref="B13:C14"/>
    <mergeCell ref="D13:H14"/>
    <mergeCell ref="B24:M24"/>
    <mergeCell ref="B30:M30"/>
    <mergeCell ref="B35:F37"/>
    <mergeCell ref="G35:I37"/>
    <mergeCell ref="J35:M35"/>
    <mergeCell ref="J36:K37"/>
    <mergeCell ref="L36:M37"/>
    <mergeCell ref="C45:F45"/>
    <mergeCell ref="C46:F46"/>
    <mergeCell ref="C47:F47"/>
    <mergeCell ref="C48:F48"/>
    <mergeCell ref="C49:F49"/>
    <mergeCell ref="C50:F50"/>
    <mergeCell ref="B2:M2"/>
    <mergeCell ref="B4:M4"/>
    <mergeCell ref="B6:M7"/>
    <mergeCell ref="B9:C9"/>
    <mergeCell ref="D9:M9"/>
    <mergeCell ref="B10:M10"/>
    <mergeCell ref="K58:M59"/>
    <mergeCell ref="B58:C59"/>
    <mergeCell ref="D58:I59"/>
    <mergeCell ref="B91:C91"/>
    <mergeCell ref="D91:E91"/>
    <mergeCell ref="F91:G91"/>
    <mergeCell ref="I80:J80"/>
    <mergeCell ref="B80:C80"/>
    <mergeCell ref="D80:E80"/>
    <mergeCell ref="B81:C81"/>
  </mergeCells>
  <conditionalFormatting sqref="B35 J35:J36 J50:J51 B38 B56 L38:L43 L45:L52 G38:G55 L54:L56">
    <cfRule type="expression" priority="17" dxfId="0" stopIfTrue="1">
      <formula>'輸送用水素 '!#REF!="Ⅲ[再生可能エネルギー供給量]"</formula>
    </cfRule>
    <cfRule type="expression" priority="18" dxfId="0" stopIfTrue="1">
      <formula>'輸送用水素 '!#REF!="Ⅰ[想定削減率]"</formula>
    </cfRule>
  </conditionalFormatting>
  <conditionalFormatting sqref="B71:M71">
    <cfRule type="cellIs" priority="16" dxfId="13" operator="greaterThan" stopIfTrue="1">
      <formula>0</formula>
    </cfRule>
  </conditionalFormatting>
  <conditionalFormatting sqref="J54">
    <cfRule type="expression" priority="11" dxfId="0" stopIfTrue="1">
      <formula>'輸送用水素 '!#REF!="Ⅲ[再生可能エネルギー供給量]"</formula>
    </cfRule>
    <cfRule type="expression" priority="12" dxfId="0" stopIfTrue="1">
      <formula>'輸送用水素 '!#REF!="Ⅰ[想定削減率]"</formula>
    </cfRule>
  </conditionalFormatting>
  <conditionalFormatting sqref="J55">
    <cfRule type="expression" priority="9" dxfId="0" stopIfTrue="1">
      <formula>'輸送用水素 '!#REF!="Ⅲ[再生可能エネルギー供給量]"</formula>
    </cfRule>
    <cfRule type="expression" priority="10" dxfId="0" stopIfTrue="1">
      <formula>'輸送用水素 '!#REF!="Ⅰ[想定削減率]"</formula>
    </cfRule>
  </conditionalFormatting>
  <conditionalFormatting sqref="L53">
    <cfRule type="expression" priority="7" dxfId="0" stopIfTrue="1">
      <formula>'輸送用水素 '!#REF!="Ⅲ[再生可能エネルギー供給量]"</formula>
    </cfRule>
    <cfRule type="expression" priority="8" dxfId="0" stopIfTrue="1">
      <formula>'輸送用水素 '!#REF!="Ⅰ[想定削減率]"</formula>
    </cfRule>
  </conditionalFormatting>
  <conditionalFormatting sqref="J53">
    <cfRule type="expression" priority="5" dxfId="0" stopIfTrue="1">
      <formula>'輸送用水素 '!#REF!="Ⅲ[再生可能エネルギー供給量]"</formula>
    </cfRule>
    <cfRule type="expression" priority="6" dxfId="0" stopIfTrue="1">
      <formula>'輸送用水素 '!#REF!="Ⅰ[想定削減率]"</formula>
    </cfRule>
  </conditionalFormatting>
  <conditionalFormatting sqref="L44">
    <cfRule type="expression" priority="3" dxfId="0" stopIfTrue="1">
      <formula>'輸送用水素 '!#REF!="Ⅲ[再生可能エネルギー供給量]"</formula>
    </cfRule>
    <cfRule type="expression" priority="4" dxfId="0" stopIfTrue="1">
      <formula>'輸送用水素 '!#REF!="Ⅰ[想定削減率]"</formula>
    </cfRule>
  </conditionalFormatting>
  <dataValidations count="3">
    <dataValidation type="list" allowBlank="1" showInputMessage="1" showErrorMessage="1" sqref="D64:E65">
      <formula1>$W$86:$W$90</formula1>
    </dataValidation>
    <dataValidation type="list" allowBlank="1" showInputMessage="1" showErrorMessage="1" sqref="H26:J26">
      <formula1>"選択してください,法定耐用年数を記入,想定使用年数を記入"</formula1>
    </dataValidation>
    <dataValidation type="list" allowBlank="1" showInputMessage="1" showErrorMessage="1" sqref="D61:E62">
      <formula1>$Q$86:$Q$95</formula1>
    </dataValidation>
  </dataValidations>
  <printOptions/>
  <pageMargins left="1.0236220472440944" right="1.0236220472440944" top="0.7480314960629921" bottom="0.7480314960629921" header="0.31496062992125984" footer="0.31496062992125984"/>
  <pageSetup fitToHeight="1" fitToWidth="1" horizontalDpi="600" verticalDpi="600" orientation="portrait" paperSize="9" scale="53" r:id="rId2"/>
  <headerFooter>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B2:E12"/>
  <sheetViews>
    <sheetView zoomScaleSheetLayoutView="100" zoomScalePageLayoutView="0" workbookViewId="0" topLeftCell="A1">
      <selection activeCell="A1" sqref="A1"/>
    </sheetView>
  </sheetViews>
  <sheetFormatPr defaultColWidth="0" defaultRowHeight="15"/>
  <cols>
    <col min="1" max="1" width="2.00390625" style="0" customWidth="1"/>
    <col min="2" max="2" width="11.421875" style="0" customWidth="1"/>
    <col min="3" max="3" width="20.28125" style="0" customWidth="1"/>
    <col min="4" max="4" width="48.421875" style="0" customWidth="1"/>
    <col min="5" max="5" width="52.00390625" style="0" customWidth="1"/>
    <col min="6" max="6" width="2.00390625" style="0" customWidth="1"/>
    <col min="7" max="16384" width="0" style="0" hidden="1" customWidth="1"/>
  </cols>
  <sheetData>
    <row r="1" s="36" customFormat="1" ht="13.5"/>
    <row r="2" spans="2:5" s="36" customFormat="1" ht="17.25">
      <c r="B2" s="291" t="s">
        <v>124</v>
      </c>
      <c r="C2" s="291"/>
      <c r="D2" s="291"/>
      <c r="E2" s="291"/>
    </row>
    <row r="4" spans="2:5" ht="13.5">
      <c r="B4" s="35" t="s">
        <v>121</v>
      </c>
      <c r="C4" s="34" t="s">
        <v>120</v>
      </c>
      <c r="D4" s="34" t="s">
        <v>119</v>
      </c>
      <c r="E4" s="33" t="s">
        <v>118</v>
      </c>
    </row>
    <row r="5" spans="2:5" ht="27">
      <c r="B5" s="32">
        <v>42865</v>
      </c>
      <c r="C5" s="31" t="s">
        <v>122</v>
      </c>
      <c r="D5" s="30" t="s">
        <v>117</v>
      </c>
      <c r="E5" s="29" t="s">
        <v>116</v>
      </c>
    </row>
    <row r="6" spans="2:5" ht="27">
      <c r="B6" s="32">
        <v>42865</v>
      </c>
      <c r="C6" s="31" t="s">
        <v>123</v>
      </c>
      <c r="D6" s="30" t="s">
        <v>117</v>
      </c>
      <c r="E6" s="29" t="s">
        <v>116</v>
      </c>
    </row>
    <row r="7" spans="2:5" ht="13.5">
      <c r="B7" s="32">
        <v>42888</v>
      </c>
      <c r="C7" s="31" t="s">
        <v>125</v>
      </c>
      <c r="D7" s="30" t="s">
        <v>126</v>
      </c>
      <c r="E7" s="29" t="s">
        <v>127</v>
      </c>
    </row>
    <row r="8" spans="2:5" ht="27">
      <c r="B8" s="49">
        <v>45387</v>
      </c>
      <c r="C8" s="50" t="s">
        <v>142</v>
      </c>
      <c r="D8" s="51" t="s">
        <v>143</v>
      </c>
      <c r="E8" s="52" t="s">
        <v>149</v>
      </c>
    </row>
    <row r="9" spans="2:5" ht="13.5">
      <c r="B9" s="49">
        <v>45387</v>
      </c>
      <c r="C9" s="53" t="s">
        <v>145</v>
      </c>
      <c r="D9" s="51" t="s">
        <v>144</v>
      </c>
      <c r="E9" s="52" t="s">
        <v>150</v>
      </c>
    </row>
    <row r="10" spans="2:5" ht="13.5">
      <c r="B10" s="49">
        <v>45387</v>
      </c>
      <c r="C10" s="53" t="s">
        <v>151</v>
      </c>
      <c r="D10" s="51" t="s">
        <v>152</v>
      </c>
      <c r="E10" s="52" t="s">
        <v>153</v>
      </c>
    </row>
    <row r="11" spans="2:5" ht="13.5">
      <c r="B11" s="49">
        <v>45387</v>
      </c>
      <c r="C11" s="53" t="s">
        <v>154</v>
      </c>
      <c r="D11" s="51" t="s">
        <v>159</v>
      </c>
      <c r="E11" s="52" t="s">
        <v>150</v>
      </c>
    </row>
    <row r="12" spans="2:5" ht="13.5">
      <c r="B12" s="49">
        <v>45387</v>
      </c>
      <c r="C12" s="53" t="s">
        <v>156</v>
      </c>
      <c r="D12" s="51" t="s">
        <v>157</v>
      </c>
      <c r="E12" s="52" t="s">
        <v>150</v>
      </c>
    </row>
  </sheetData>
  <sheetProtection password="E9BB" sheet="1" objects="1" selectLockedCells="1"/>
  <mergeCells count="1">
    <mergeCell ref="B2:E2"/>
  </mergeCells>
  <printOptions/>
  <pageMargins left="0.7" right="0.7" top="0.75" bottom="0.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2023-11-09T04:36:22Z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2808d908-ff69-44ce-9d4c-9b51a728368d</vt:lpwstr>
  </property>
  <property fmtid="{D5CDD505-2E9C-101B-9397-08002B2CF9AE}" pid="8" name="MSIP_Label_ea60d57e-af5b-4752-ac57-3e4f28ca11dc_ContentBits">
    <vt:lpwstr>0</vt:lpwstr>
  </property>
</Properties>
</file>