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xr:revisionPtr revIDLastSave="0" documentId="13_ncr:1_{27CD4321-6FA2-4051-88BC-E22194B1B69E}" xr6:coauthVersionLast="47" xr6:coauthVersionMax="47" xr10:uidLastSave="{00000000-0000-0000-0000-000000000000}"/>
  <bookViews>
    <workbookView xWindow="28680" yWindow="-120" windowWidth="29040" windowHeight="15840" xr2:uid="{00000000-000D-0000-FFFF-FFFF00000000}"/>
  </bookViews>
  <sheets>
    <sheet name="sheet1" sheetId="4" r:id="rId1"/>
    <sheet name="参考R2" sheetId="5" r:id="rId2"/>
  </sheets>
  <externalReferences>
    <externalReference r:id="rId3"/>
  </externalReferences>
  <definedNames>
    <definedName name="AK1111761" localSheetId="1">#REF!</definedName>
    <definedName name="AK1111761">#REF!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50" i="4" l="1"/>
  <c r="G33" i="4"/>
  <c r="H33" i="4"/>
  <c r="G18" i="4"/>
  <c r="H18" i="4"/>
  <c r="I47" i="4"/>
  <c r="I12" i="4"/>
  <c r="I11" i="4"/>
  <c r="I53" i="4"/>
  <c r="H9" i="4"/>
  <c r="H82" i="4"/>
  <c r="J66" i="4" l="1"/>
  <c r="M8" i="4"/>
  <c r="I82" i="4"/>
  <c r="J82" i="4" s="1"/>
  <c r="I81" i="4"/>
  <c r="J81" i="4" s="1"/>
  <c r="I78" i="4"/>
  <c r="I77" i="4"/>
  <c r="I75" i="4"/>
  <c r="I74" i="4"/>
  <c r="J74" i="4" s="1"/>
  <c r="I63" i="4"/>
  <c r="J63" i="4" s="1"/>
  <c r="I62" i="4"/>
  <c r="J62" i="4" s="1"/>
  <c r="I54" i="4"/>
  <c r="J54" i="4" s="1"/>
  <c r="J53" i="4"/>
  <c r="I45" i="4"/>
  <c r="J45" i="4" s="1"/>
  <c r="I44" i="4"/>
  <c r="J44" i="4" s="1"/>
  <c r="I41" i="4"/>
  <c r="J41" i="4" s="1"/>
  <c r="I39" i="4"/>
  <c r="J39" i="4" s="1"/>
  <c r="I38" i="4"/>
  <c r="J38" i="4" s="1"/>
  <c r="I36" i="4"/>
  <c r="J36" i="4" s="1"/>
  <c r="I35" i="4"/>
  <c r="J35" i="4" s="1"/>
  <c r="I33" i="4"/>
  <c r="I32" i="4"/>
  <c r="J32" i="4" s="1"/>
  <c r="I29" i="4"/>
  <c r="J29" i="4" s="1"/>
  <c r="I23" i="4"/>
  <c r="J23" i="4" s="1"/>
  <c r="I21" i="4"/>
  <c r="J21" i="4" s="1"/>
  <c r="I20" i="4"/>
  <c r="J20" i="4" s="1"/>
  <c r="I18" i="4"/>
  <c r="I17" i="4"/>
  <c r="J17" i="4" s="1"/>
  <c r="I15" i="4"/>
  <c r="J15" i="4" s="1"/>
  <c r="I14" i="4"/>
  <c r="J14" i="4" s="1"/>
  <c r="J12" i="4"/>
  <c r="J11" i="4"/>
  <c r="I9" i="4"/>
  <c r="I8" i="4"/>
  <c r="I26" i="4"/>
  <c r="J33" i="4" l="1"/>
  <c r="J18" i="4"/>
  <c r="J9" i="4"/>
  <c r="J8" i="4"/>
  <c r="J26" i="4"/>
</calcChain>
</file>

<file path=xl/sharedStrings.xml><?xml version="1.0" encoding="utf-8"?>
<sst xmlns="http://schemas.openxmlformats.org/spreadsheetml/2006/main" count="422" uniqueCount="77">
  <si>
    <t>化学物質対策推進費</t>
  </si>
  <si>
    <t>大気・水・土壌環境等保全費</t>
  </si>
  <si>
    <t>環境本省共通費</t>
  </si>
  <si>
    <t>環境保健対策推進費</t>
  </si>
  <si>
    <t>廃棄物・リサイクル対策推進費</t>
  </si>
  <si>
    <t>環境政策基盤整備費</t>
  </si>
  <si>
    <t>生物多様性保全等推進費</t>
  </si>
  <si>
    <t>地球環境保全費</t>
  </si>
  <si>
    <t>環境・経済・社会の統合的向上費</t>
  </si>
  <si>
    <t>環境調査研修所</t>
  </si>
  <si>
    <t>東日本大震災復興特別会計</t>
  </si>
  <si>
    <t>環境保全復興政策費</t>
  </si>
  <si>
    <t>東日本大震災復興自然公園等事業工事諸費</t>
  </si>
  <si>
    <t>組織・項・目</t>
    <rPh sb="0" eb="2">
      <t>ソシキ</t>
    </rPh>
    <rPh sb="3" eb="4">
      <t>コウ</t>
    </rPh>
    <rPh sb="5" eb="6">
      <t>モク</t>
    </rPh>
    <phoneticPr fontId="18"/>
  </si>
  <si>
    <t>環境本省</t>
    <rPh sb="0" eb="2">
      <t>カンキョウ</t>
    </rPh>
    <rPh sb="2" eb="4">
      <t>ホンショウ</t>
    </rPh>
    <phoneticPr fontId="18"/>
  </si>
  <si>
    <t>職員旅費</t>
    <rPh sb="0" eb="2">
      <t>ショクイン</t>
    </rPh>
    <rPh sb="2" eb="4">
      <t>リョヒ</t>
    </rPh>
    <phoneticPr fontId="18"/>
  </si>
  <si>
    <t>庁　　　費</t>
    <rPh sb="0" eb="1">
      <t>チョウ</t>
    </rPh>
    <rPh sb="4" eb="5">
      <t>ヒ</t>
    </rPh>
    <phoneticPr fontId="18"/>
  </si>
  <si>
    <t>地方環境事務所</t>
    <rPh sb="0" eb="2">
      <t>チホウ</t>
    </rPh>
    <rPh sb="2" eb="4">
      <t>カンキョウ</t>
    </rPh>
    <rPh sb="4" eb="7">
      <t>ジムショ</t>
    </rPh>
    <phoneticPr fontId="18"/>
  </si>
  <si>
    <t>エネルギー対策特別会計</t>
    <phoneticPr fontId="18"/>
  </si>
  <si>
    <t>勘定・項・目</t>
    <rPh sb="0" eb="2">
      <t>カンジョウ</t>
    </rPh>
    <rPh sb="3" eb="4">
      <t>コウ</t>
    </rPh>
    <rPh sb="5" eb="6">
      <t>モク</t>
    </rPh>
    <phoneticPr fontId="18"/>
  </si>
  <si>
    <t>エネルギー対策特別会計エネルギー需給勘定</t>
    <rPh sb="5" eb="7">
      <t>タイサク</t>
    </rPh>
    <rPh sb="7" eb="9">
      <t>トクベツ</t>
    </rPh>
    <rPh sb="9" eb="11">
      <t>カイケイ</t>
    </rPh>
    <phoneticPr fontId="18"/>
  </si>
  <si>
    <t>事務取扱費</t>
    <rPh sb="0" eb="2">
      <t>ジム</t>
    </rPh>
    <rPh sb="2" eb="4">
      <t>トリアツカイ</t>
    </rPh>
    <rPh sb="4" eb="5">
      <t>ヒ</t>
    </rPh>
    <phoneticPr fontId="18"/>
  </si>
  <si>
    <t>エネルギー対策特別会計電源開発促進勘定</t>
    <rPh sb="5" eb="7">
      <t>タイサク</t>
    </rPh>
    <rPh sb="7" eb="9">
      <t>トクベツ</t>
    </rPh>
    <rPh sb="9" eb="11">
      <t>カイケイ</t>
    </rPh>
    <rPh sb="11" eb="13">
      <t>デンゲン</t>
    </rPh>
    <rPh sb="13" eb="15">
      <t>カイハツ</t>
    </rPh>
    <rPh sb="15" eb="17">
      <t>ソクシン</t>
    </rPh>
    <rPh sb="17" eb="19">
      <t>カンジョウ</t>
    </rPh>
    <phoneticPr fontId="18"/>
  </si>
  <si>
    <t>環境省共通費</t>
    <rPh sb="0" eb="3">
      <t>カンキョウショウ</t>
    </rPh>
    <rPh sb="3" eb="5">
      <t>キョウツウ</t>
    </rPh>
    <rPh sb="5" eb="6">
      <t>ヒ</t>
    </rPh>
    <phoneticPr fontId="18"/>
  </si>
  <si>
    <t>（単位：円）</t>
    <rPh sb="1" eb="3">
      <t>タンイ</t>
    </rPh>
    <rPh sb="4" eb="5">
      <t>エン</t>
    </rPh>
    <phoneticPr fontId="18"/>
  </si>
  <si>
    <t>第4四半期の支出額の当該年度における支出額及び支出割合が前年度より増加している場合、その理由</t>
    <rPh sb="0" eb="1">
      <t>ダイ</t>
    </rPh>
    <rPh sb="2" eb="3">
      <t>シ</t>
    </rPh>
    <rPh sb="3" eb="5">
      <t>ハンキ</t>
    </rPh>
    <rPh sb="6" eb="9">
      <t>シシュツガク</t>
    </rPh>
    <rPh sb="10" eb="12">
      <t>トウガイ</t>
    </rPh>
    <rPh sb="12" eb="14">
      <t>ネンド</t>
    </rPh>
    <rPh sb="18" eb="21">
      <t>シシュツガク</t>
    </rPh>
    <rPh sb="21" eb="22">
      <t>オヨ</t>
    </rPh>
    <rPh sb="23" eb="25">
      <t>シシュツ</t>
    </rPh>
    <rPh sb="25" eb="27">
      <t>ワリアイ</t>
    </rPh>
    <rPh sb="28" eb="31">
      <t>ゼンネンド</t>
    </rPh>
    <rPh sb="33" eb="35">
      <t>ゾウカ</t>
    </rPh>
    <rPh sb="39" eb="41">
      <t>バアイ</t>
    </rPh>
    <rPh sb="44" eb="46">
      <t>リユウ</t>
    </rPh>
    <phoneticPr fontId="18"/>
  </si>
  <si>
    <t>歳出予算現額</t>
    <rPh sb="0" eb="2">
      <t>サイシュツ</t>
    </rPh>
    <rPh sb="2" eb="4">
      <t>ヨサン</t>
    </rPh>
    <rPh sb="4" eb="5">
      <t>ゲン</t>
    </rPh>
    <rPh sb="5" eb="6">
      <t>ガク</t>
    </rPh>
    <phoneticPr fontId="18"/>
  </si>
  <si>
    <t>支出済歳出額</t>
    <rPh sb="0" eb="2">
      <t>シシュツ</t>
    </rPh>
    <rPh sb="2" eb="3">
      <t>スミ</t>
    </rPh>
    <rPh sb="3" eb="5">
      <t>サイシュツ</t>
    </rPh>
    <rPh sb="5" eb="6">
      <t>ガク</t>
    </rPh>
    <phoneticPr fontId="18"/>
  </si>
  <si>
    <t>第4四半期の
支出済歳出額</t>
    <rPh sb="0" eb="1">
      <t>ダイ</t>
    </rPh>
    <rPh sb="2" eb="3">
      <t>シ</t>
    </rPh>
    <rPh sb="3" eb="5">
      <t>ハンキ</t>
    </rPh>
    <rPh sb="7" eb="9">
      <t>シシュツ</t>
    </rPh>
    <rPh sb="9" eb="10">
      <t>ズ</t>
    </rPh>
    <rPh sb="10" eb="12">
      <t>サイシュツ</t>
    </rPh>
    <rPh sb="12" eb="13">
      <t>ガク</t>
    </rPh>
    <phoneticPr fontId="18"/>
  </si>
  <si>
    <t>支出済歳出額
（年度計）</t>
    <rPh sb="0" eb="2">
      <t>シシュツ</t>
    </rPh>
    <rPh sb="2" eb="3">
      <t>ズ</t>
    </rPh>
    <rPh sb="3" eb="5">
      <t>サイシュツ</t>
    </rPh>
    <rPh sb="5" eb="6">
      <t>ガク</t>
    </rPh>
    <rPh sb="8" eb="10">
      <t>ネンド</t>
    </rPh>
    <rPh sb="10" eb="11">
      <t>ケイ</t>
    </rPh>
    <phoneticPr fontId="18"/>
  </si>
  <si>
    <t>第1四半期</t>
    <rPh sb="0" eb="1">
      <t>ダイ</t>
    </rPh>
    <rPh sb="2" eb="5">
      <t>シハンキ</t>
    </rPh>
    <phoneticPr fontId="18"/>
  </si>
  <si>
    <t>第2四半期</t>
  </si>
  <si>
    <t>第3四半期</t>
  </si>
  <si>
    <t>第4四半期</t>
  </si>
  <si>
    <t>合　計</t>
    <rPh sb="0" eb="1">
      <t>ア</t>
    </rPh>
    <rPh sb="2" eb="3">
      <t>ケイ</t>
    </rPh>
    <phoneticPr fontId="18"/>
  </si>
  <si>
    <t/>
  </si>
  <si>
    <t>－</t>
  </si>
  <si>
    <t>（単位：円）</t>
    <rPh sb="1" eb="3">
      <t>タンイ</t>
    </rPh>
    <rPh sb="4" eb="5">
      <t>エン</t>
    </rPh>
    <phoneticPr fontId="22"/>
  </si>
  <si>
    <t>組織・項・目</t>
    <rPh sb="0" eb="2">
      <t>ソシキ</t>
    </rPh>
    <rPh sb="3" eb="4">
      <t>コウ</t>
    </rPh>
    <rPh sb="5" eb="6">
      <t>モク</t>
    </rPh>
    <phoneticPr fontId="22"/>
  </si>
  <si>
    <t>第4四半期の支出額の当該年度における支出額及び支出割合が前年度より増加している場合、その理由</t>
    <rPh sb="0" eb="1">
      <t>ダイ</t>
    </rPh>
    <rPh sb="2" eb="3">
      <t>シ</t>
    </rPh>
    <rPh sb="3" eb="5">
      <t>ハンキ</t>
    </rPh>
    <rPh sb="6" eb="9">
      <t>シシュツガク</t>
    </rPh>
    <rPh sb="10" eb="12">
      <t>トウガイ</t>
    </rPh>
    <rPh sb="12" eb="14">
      <t>ネンド</t>
    </rPh>
    <rPh sb="18" eb="21">
      <t>シシュツガク</t>
    </rPh>
    <rPh sb="21" eb="22">
      <t>オヨ</t>
    </rPh>
    <rPh sb="23" eb="25">
      <t>シシュツ</t>
    </rPh>
    <rPh sb="25" eb="27">
      <t>ワリアイ</t>
    </rPh>
    <rPh sb="28" eb="31">
      <t>ゼンネンド</t>
    </rPh>
    <rPh sb="33" eb="35">
      <t>ゾウカ</t>
    </rPh>
    <rPh sb="39" eb="41">
      <t>バアイ</t>
    </rPh>
    <rPh sb="44" eb="46">
      <t>リユウ</t>
    </rPh>
    <phoneticPr fontId="22"/>
  </si>
  <si>
    <t>歳出予算現額</t>
    <rPh sb="0" eb="2">
      <t>サイシュツ</t>
    </rPh>
    <rPh sb="2" eb="4">
      <t>ヨサン</t>
    </rPh>
    <rPh sb="4" eb="5">
      <t>ゲン</t>
    </rPh>
    <rPh sb="5" eb="6">
      <t>ガク</t>
    </rPh>
    <phoneticPr fontId="22"/>
  </si>
  <si>
    <t>支出済歳出額</t>
    <rPh sb="0" eb="2">
      <t>シシュツ</t>
    </rPh>
    <rPh sb="2" eb="3">
      <t>スミ</t>
    </rPh>
    <rPh sb="3" eb="5">
      <t>サイシュツ</t>
    </rPh>
    <rPh sb="5" eb="6">
      <t>ガク</t>
    </rPh>
    <phoneticPr fontId="22"/>
  </si>
  <si>
    <t>第4四半期の
支出済歳出額</t>
    <rPh sb="0" eb="1">
      <t>ダイ</t>
    </rPh>
    <rPh sb="2" eb="3">
      <t>シ</t>
    </rPh>
    <rPh sb="3" eb="5">
      <t>ハンキ</t>
    </rPh>
    <rPh sb="7" eb="9">
      <t>シシュツ</t>
    </rPh>
    <rPh sb="9" eb="10">
      <t>ズ</t>
    </rPh>
    <rPh sb="10" eb="12">
      <t>サイシュツ</t>
    </rPh>
    <rPh sb="12" eb="13">
      <t>ガク</t>
    </rPh>
    <phoneticPr fontId="22"/>
  </si>
  <si>
    <t>支出済歳出額
（年度計）</t>
    <rPh sb="0" eb="2">
      <t>シシュツ</t>
    </rPh>
    <rPh sb="2" eb="3">
      <t>ズ</t>
    </rPh>
    <rPh sb="3" eb="5">
      <t>サイシュツ</t>
    </rPh>
    <rPh sb="5" eb="6">
      <t>ガク</t>
    </rPh>
    <rPh sb="8" eb="10">
      <t>ネンド</t>
    </rPh>
    <rPh sb="10" eb="11">
      <t>ケイ</t>
    </rPh>
    <phoneticPr fontId="22"/>
  </si>
  <si>
    <t>第1四半期</t>
    <rPh sb="0" eb="1">
      <t>ダイ</t>
    </rPh>
    <rPh sb="2" eb="5">
      <t>シハンキ</t>
    </rPh>
    <phoneticPr fontId="22"/>
  </si>
  <si>
    <t>合　計</t>
    <rPh sb="0" eb="1">
      <t>ア</t>
    </rPh>
    <rPh sb="2" eb="3">
      <t>ケイ</t>
    </rPh>
    <phoneticPr fontId="22"/>
  </si>
  <si>
    <t>環境本省</t>
    <rPh sb="0" eb="2">
      <t>カンキョウ</t>
    </rPh>
    <rPh sb="2" eb="4">
      <t>ホンショウ</t>
    </rPh>
    <phoneticPr fontId="22"/>
  </si>
  <si>
    <t>職員旅費</t>
    <rPh sb="0" eb="2">
      <t>ショクイン</t>
    </rPh>
    <rPh sb="2" eb="4">
      <t>リョヒ</t>
    </rPh>
    <phoneticPr fontId="22"/>
  </si>
  <si>
    <t>庁　　　費</t>
    <rPh sb="0" eb="1">
      <t>チョウ</t>
    </rPh>
    <rPh sb="4" eb="5">
      <t>ヒ</t>
    </rPh>
    <phoneticPr fontId="22"/>
  </si>
  <si>
    <t>地方環境事務所</t>
    <rPh sb="0" eb="2">
      <t>チホウ</t>
    </rPh>
    <rPh sb="2" eb="4">
      <t>カンキョウ</t>
    </rPh>
    <rPh sb="4" eb="7">
      <t>ジムショ</t>
    </rPh>
    <phoneticPr fontId="22"/>
  </si>
  <si>
    <t>地方環境事務所共通費</t>
    <rPh sb="0" eb="2">
      <t>チホウ</t>
    </rPh>
    <rPh sb="2" eb="4">
      <t>カンキョウ</t>
    </rPh>
    <rPh sb="4" eb="7">
      <t>ジムショ</t>
    </rPh>
    <rPh sb="7" eb="9">
      <t>キョウツウ</t>
    </rPh>
    <rPh sb="9" eb="10">
      <t>ヒ</t>
    </rPh>
    <phoneticPr fontId="22"/>
  </si>
  <si>
    <t>廃棄物処理施設整備事業調査諸費</t>
    <phoneticPr fontId="18"/>
  </si>
  <si>
    <t>国際観光旅客税財源環境振興費</t>
    <rPh sb="0" eb="2">
      <t>コクサイ</t>
    </rPh>
    <rPh sb="2" eb="4">
      <t>カンコウ</t>
    </rPh>
    <rPh sb="4" eb="6">
      <t>リョカク</t>
    </rPh>
    <rPh sb="6" eb="7">
      <t>ゼイ</t>
    </rPh>
    <rPh sb="7" eb="9">
      <t>ザイゲン</t>
    </rPh>
    <rPh sb="9" eb="11">
      <t>カンキョウ</t>
    </rPh>
    <rPh sb="11" eb="13">
      <t>シンコウ</t>
    </rPh>
    <rPh sb="13" eb="14">
      <t>ヒ</t>
    </rPh>
    <phoneticPr fontId="18"/>
  </si>
  <si>
    <t>-</t>
    <phoneticPr fontId="18"/>
  </si>
  <si>
    <t>－</t>
    <phoneticPr fontId="18"/>
  </si>
  <si>
    <t>-</t>
  </si>
  <si>
    <t>支払事務の4/四半期集中による</t>
    <rPh sb="0" eb="2">
      <t>シハライ</t>
    </rPh>
    <rPh sb="2" eb="4">
      <t>ジム</t>
    </rPh>
    <rPh sb="7" eb="10">
      <t>シハンキ</t>
    </rPh>
    <rPh sb="10" eb="12">
      <t>シュウチュウ</t>
    </rPh>
    <phoneticPr fontId="18"/>
  </si>
  <si>
    <t>一般会計</t>
    <rPh sb="0" eb="2">
      <t>イッパン</t>
    </rPh>
    <rPh sb="2" eb="4">
      <t>カイケイ</t>
    </rPh>
    <phoneticPr fontId="18"/>
  </si>
  <si>
    <t>令和３年度（目）庁費及び（目）職員旅費の支出状況</t>
    <rPh sb="0" eb="2">
      <t>レイワ</t>
    </rPh>
    <rPh sb="3" eb="5">
      <t>ネンド</t>
    </rPh>
    <rPh sb="6" eb="7">
      <t>モク</t>
    </rPh>
    <rPh sb="8" eb="10">
      <t>チョウヒ</t>
    </rPh>
    <rPh sb="10" eb="11">
      <t>オヨ</t>
    </rPh>
    <rPh sb="13" eb="14">
      <t>モク</t>
    </rPh>
    <rPh sb="15" eb="17">
      <t>ショクイン</t>
    </rPh>
    <rPh sb="17" eb="19">
      <t>リョヒ</t>
    </rPh>
    <rPh sb="20" eb="22">
      <t>シシュツ</t>
    </rPh>
    <rPh sb="22" eb="24">
      <t>ジョウキョウ</t>
    </rPh>
    <phoneticPr fontId="22"/>
  </si>
  <si>
    <t>令和３年度</t>
    <rPh sb="0" eb="2">
      <t>レイワ</t>
    </rPh>
    <rPh sb="3" eb="5">
      <t>ネンド</t>
    </rPh>
    <phoneticPr fontId="22"/>
  </si>
  <si>
    <t>令和２度</t>
    <rPh sb="0" eb="2">
      <t>レイワ</t>
    </rPh>
    <rPh sb="3" eb="4">
      <t>ド</t>
    </rPh>
    <phoneticPr fontId="22"/>
  </si>
  <si>
    <t>支出済歳出額の
第4四半期の割合</t>
    <rPh sb="0" eb="2">
      <t>シシュツ</t>
    </rPh>
    <rPh sb="2" eb="3">
      <t>ズ</t>
    </rPh>
    <rPh sb="3" eb="5">
      <t>サイシュツ</t>
    </rPh>
    <rPh sb="5" eb="6">
      <t>ガク</t>
    </rPh>
    <rPh sb="8" eb="9">
      <t>ダイ</t>
    </rPh>
    <rPh sb="10" eb="11">
      <t>シ</t>
    </rPh>
    <rPh sb="11" eb="13">
      <t>ハンキ</t>
    </rPh>
    <rPh sb="14" eb="16">
      <t>ワリアイ</t>
    </rPh>
    <phoneticPr fontId="22"/>
  </si>
  <si>
    <t>支出済歳出額の
第4四半期の割合</t>
    <rPh sb="0" eb="2">
      <t>シシュツ</t>
    </rPh>
    <rPh sb="2" eb="3">
      <t>ズ</t>
    </rPh>
    <rPh sb="3" eb="5">
      <t>サイシュツ</t>
    </rPh>
    <rPh sb="5" eb="6">
      <t>ガク</t>
    </rPh>
    <rPh sb="8" eb="9">
      <t>ダイ</t>
    </rPh>
    <rPh sb="10" eb="11">
      <t>シ</t>
    </rPh>
    <rPh sb="11" eb="13">
      <t>ハンキ</t>
    </rPh>
    <rPh sb="14" eb="16">
      <t>ワリアイ</t>
    </rPh>
    <phoneticPr fontId="18"/>
  </si>
  <si>
    <t>地球環境保全等試験研究費</t>
    <phoneticPr fontId="18"/>
  </si>
  <si>
    <t>自然公園等事業工事諸費</t>
    <phoneticPr fontId="18"/>
  </si>
  <si>
    <t>令和２年度（目）庁費及び（目）職員旅費の支出状況</t>
    <rPh sb="0" eb="2">
      <t>レイワ</t>
    </rPh>
    <rPh sb="3" eb="5">
      <t>ネンド</t>
    </rPh>
    <rPh sb="6" eb="7">
      <t>モク</t>
    </rPh>
    <rPh sb="8" eb="10">
      <t>チョウヒ</t>
    </rPh>
    <rPh sb="10" eb="11">
      <t>オヨ</t>
    </rPh>
    <rPh sb="13" eb="14">
      <t>モク</t>
    </rPh>
    <rPh sb="15" eb="17">
      <t>ショクイン</t>
    </rPh>
    <rPh sb="17" eb="19">
      <t>リョヒ</t>
    </rPh>
    <rPh sb="20" eb="22">
      <t>シシュツ</t>
    </rPh>
    <rPh sb="22" eb="24">
      <t>ジョウキョウ</t>
    </rPh>
    <phoneticPr fontId="22"/>
  </si>
  <si>
    <t>令和２年度</t>
    <rPh sb="0" eb="2">
      <t>レイワ</t>
    </rPh>
    <rPh sb="3" eb="5">
      <t>ネンド</t>
    </rPh>
    <phoneticPr fontId="22"/>
  </si>
  <si>
    <t>令和元度</t>
    <rPh sb="0" eb="2">
      <t>レイワ</t>
    </rPh>
    <rPh sb="2" eb="3">
      <t>ガン</t>
    </rPh>
    <rPh sb="3" eb="4">
      <t>ド</t>
    </rPh>
    <phoneticPr fontId="22"/>
  </si>
  <si>
    <t>支出済歳出額の第4四半期の割合</t>
    <rPh sb="0" eb="2">
      <t>シシュツ</t>
    </rPh>
    <rPh sb="2" eb="3">
      <t>ズ</t>
    </rPh>
    <rPh sb="3" eb="5">
      <t>サイシュツ</t>
    </rPh>
    <rPh sb="5" eb="6">
      <t>ガク</t>
    </rPh>
    <rPh sb="7" eb="8">
      <t>ダイ</t>
    </rPh>
    <rPh sb="9" eb="10">
      <t>シ</t>
    </rPh>
    <rPh sb="10" eb="12">
      <t>ハンキ</t>
    </rPh>
    <rPh sb="13" eb="15">
      <t>ワリアイ</t>
    </rPh>
    <phoneticPr fontId="22"/>
  </si>
  <si>
    <t>自然公園等事業工事諸費</t>
  </si>
  <si>
    <t>放射能調査研究費</t>
  </si>
  <si>
    <t>令和２年度</t>
    <rPh sb="0" eb="2">
      <t>レイワ</t>
    </rPh>
    <rPh sb="3" eb="5">
      <t>ネンド</t>
    </rPh>
    <phoneticPr fontId="18"/>
  </si>
  <si>
    <t>令和元年度</t>
    <rPh sb="0" eb="2">
      <t>レイワ</t>
    </rPh>
    <rPh sb="2" eb="4">
      <t>ガンネン</t>
    </rPh>
    <rPh sb="4" eb="5">
      <t>ド</t>
    </rPh>
    <phoneticPr fontId="18"/>
  </si>
  <si>
    <t>支出済歳出額の第4四半期の割合</t>
    <rPh sb="0" eb="2">
      <t>シシュツ</t>
    </rPh>
    <rPh sb="2" eb="3">
      <t>ズ</t>
    </rPh>
    <rPh sb="3" eb="5">
      <t>サイシュツ</t>
    </rPh>
    <rPh sb="5" eb="6">
      <t>ガク</t>
    </rPh>
    <rPh sb="7" eb="8">
      <t>ダイ</t>
    </rPh>
    <rPh sb="9" eb="10">
      <t>シ</t>
    </rPh>
    <rPh sb="10" eb="12">
      <t>ハンキ</t>
    </rPh>
    <rPh sb="13" eb="15">
      <t>ワリアイ</t>
    </rPh>
    <phoneticPr fontId="18"/>
  </si>
  <si>
    <t>※978,830,000</t>
    <phoneticPr fontId="18"/>
  </si>
  <si>
    <t>注：※印（978,830,000円）は内閣府、文部科学省、経済産業省、環境省分の合計額である。</t>
    <phoneticPr fontId="18"/>
  </si>
  <si>
    <t>令和元年度</t>
    <rPh sb="0" eb="2">
      <t>レイワ</t>
    </rPh>
    <rPh sb="2" eb="3">
      <t>ガン</t>
    </rPh>
    <rPh sb="3" eb="5">
      <t>ネンド</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</si>
</sst>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Red]\(0\)"/>
    <numFmt numFmtId="177" formatCode="#,##0_ "/>
    <numFmt numFmtId="178" formatCode="#,##0.0_);[Red]\(#,##0.0\)"/>
    <numFmt numFmtId="179" formatCode="0.0%"/>
    <numFmt numFmtId="180" formatCode="#,##0_);[Red]\(#,##0\)"/>
    <numFmt numFmtId="181" formatCode="#,##0;&quot;▲ &quot;#,##0"/>
    <numFmt numFmtId="182" formatCode="#,##0.0_ "/>
  </numFmts>
  <fonts count="51"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65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6"/>
      <name val="游ゴシック"/>
      <family val="2"/>
      <charset val="128"/>
      <scheme val="minor"/>
    </font>
    <font>
      <sz val="11"/>
      <name val="游ゴシック"/>
      <family val="2"/>
      <charset val="128"/>
      <scheme val="minor"/>
    </font>
    <font>
      <sz val="11"/>
      <color theme="1"/>
      <name val="ＭＳ Ｐゴシック"/>
      <family val="2"/>
      <charset val="128"/>
    </font>
    <font>
      <b/>
      <sz val="12"/>
      <color rgb="FF000000"/>
      <name val="ＭＳ Ｐゴシック"/>
      <family val="3"/>
      <charset val="128"/>
    </font>
    <font>
      <sz val="6"/>
      <name val="ＭＳ Ｐゴシック"/>
      <family val="2"/>
      <charset val="128"/>
    </font>
    <font>
      <b/>
      <sz val="11"/>
      <color rgb="FF000000"/>
      <name val="ＭＳ Ｐゴシック"/>
      <family val="3"/>
      <charset val="128"/>
    </font>
    <font>
      <sz val="11"/>
      <color rgb="FF000000"/>
      <name val="ＭＳ Ｐゴシック"/>
      <family val="3"/>
      <charset val="128"/>
    </font>
    <font>
      <sz val="8"/>
      <color rgb="FF000000"/>
      <name val="ＭＳ Ｐゴシック"/>
      <family val="3"/>
      <charset val="128"/>
    </font>
    <font>
      <sz val="10"/>
      <color rgb="FF000000"/>
      <name val="ＭＳ Ｐゴシック"/>
      <family val="3"/>
      <charset val="128"/>
    </font>
    <font>
      <b/>
      <sz val="12"/>
      <color theme="1"/>
      <name val="ＭＳ Ｐゴシック"/>
      <family val="3"/>
      <charset val="128"/>
    </font>
    <font>
      <b/>
      <sz val="11"/>
      <color theme="1"/>
      <name val="ＭＳ Ｐゴシック"/>
      <family val="3"/>
      <charset val="128"/>
    </font>
    <font>
      <sz val="11"/>
      <color theme="1"/>
      <name val="ＭＳ Ｐゴシック"/>
      <family val="3"/>
      <charset val="128"/>
    </font>
    <font>
      <b/>
      <sz val="12"/>
      <name val="ＭＳ Ｐゴシック"/>
      <family val="3"/>
      <charset val="128"/>
    </font>
    <font>
      <b/>
      <sz val="11"/>
      <name val="ＭＳ Ｐゴシック"/>
      <family val="3"/>
      <charset val="128"/>
    </font>
    <font>
      <sz val="8"/>
      <name val="ＭＳ Ｐゴシック"/>
      <family val="3"/>
      <charset val="128"/>
    </font>
    <font>
      <sz val="8"/>
      <color theme="1"/>
      <name val="ＭＳ Ｐゴシック"/>
      <family val="3"/>
      <charset val="128"/>
    </font>
    <font>
      <sz val="11"/>
      <name val="ＭＳ Ｐゴシック"/>
      <family val="3"/>
      <charset val="128"/>
    </font>
    <font>
      <sz val="9"/>
      <color theme="1"/>
      <name val="ＭＳ Ｐゴシック"/>
      <family val="3"/>
      <charset val="128"/>
    </font>
    <font>
      <sz val="10"/>
      <color theme="1"/>
      <name val="ＭＳ Ｐゴシック"/>
      <family val="3"/>
      <charset val="128"/>
    </font>
    <font>
      <sz val="8"/>
      <color rgb="FF000000"/>
      <name val="ＭＳ Ｐゴシック"/>
      <family val="2"/>
      <charset val="128"/>
    </font>
    <font>
      <sz val="8"/>
      <name val="ＭＳ Ｐゴシック"/>
      <family val="2"/>
      <charset val="128"/>
    </font>
    <font>
      <sz val="11"/>
      <name val="ＭＳ Ｐゴシック"/>
      <family val="2"/>
      <charset val="128"/>
    </font>
    <font>
      <sz val="10"/>
      <color rgb="FF000000"/>
      <name val="ＭＳ Ｐゴシック"/>
      <family val="2"/>
      <charset val="128"/>
    </font>
    <font>
      <b/>
      <sz val="11"/>
      <color theme="1"/>
      <name val="游ゴシック"/>
      <family val="3"/>
      <charset val="128"/>
      <scheme val="minor"/>
    </font>
    <font>
      <sz val="11"/>
      <color theme="1"/>
      <name val="游ゴシック"/>
      <family val="3"/>
      <charset val="128"/>
      <scheme val="minor"/>
    </font>
    <font>
      <sz val="8"/>
      <color theme="1"/>
      <name val="游ゴシック"/>
      <family val="2"/>
      <charset val="128"/>
      <scheme val="minor"/>
    </font>
    <font>
      <sz val="8"/>
      <name val="游ゴシック"/>
      <family val="2"/>
      <charset val="128"/>
      <scheme val="minor"/>
    </font>
    <font>
      <sz val="8"/>
      <color theme="1"/>
      <name val="游ゴシック"/>
      <family val="3"/>
      <charset val="128"/>
      <scheme val="minor"/>
    </font>
    <font>
      <sz val="8"/>
      <name val="游ゴシック"/>
      <family val="3"/>
      <charset val="128"/>
      <scheme val="minor"/>
    </font>
    <font>
      <sz val="8"/>
      <color theme="1"/>
      <name val="ＭＳ Ｐゴシック"/>
      <family val="2"/>
      <charset val="128"/>
    </font>
    <font>
      <sz val="9"/>
      <color theme="1"/>
      <name val="游ゴシック"/>
      <family val="2"/>
      <charset val="128"/>
      <scheme val="minor"/>
    </font>
    <font>
      <sz val="10"/>
      <color theme="1"/>
      <name val="游ゴシック"/>
      <family val="2"/>
      <charset val="128"/>
      <scheme val="minor"/>
    </font>
    <font>
      <sz val="10"/>
      <color theme="1"/>
      <name val="游ゴシック"/>
      <family val="3"/>
      <charset val="128"/>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5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auto="1"/>
      </left>
      <right/>
      <top style="medium">
        <color auto="1"/>
      </top>
      <bottom/>
      <diagonal/>
    </border>
    <border>
      <left/>
      <right/>
      <top style="medium">
        <color auto="1"/>
      </top>
      <bottom/>
      <diagonal/>
    </border>
    <border>
      <left style="medium">
        <color auto="1"/>
      </left>
      <right/>
      <top/>
      <bottom/>
      <diagonal/>
    </border>
    <border>
      <left style="medium">
        <color auto="1"/>
      </left>
      <right/>
      <top/>
      <bottom style="medium">
        <color auto="1"/>
      </bottom>
      <diagonal/>
    </border>
    <border>
      <left/>
      <right/>
      <top/>
      <bottom style="medium">
        <color auto="1"/>
      </bottom>
      <diagonal/>
    </border>
    <border>
      <left style="medium">
        <color auto="1"/>
      </left>
      <right style="thin">
        <color auto="1"/>
      </right>
      <top/>
      <bottom/>
      <diagonal/>
    </border>
    <border>
      <left style="thin">
        <color auto="1"/>
      </left>
      <right/>
      <top style="thin">
        <color auto="1"/>
      </top>
      <bottom/>
      <diagonal/>
    </border>
    <border>
      <left/>
      <right/>
      <top style="thin">
        <color auto="1"/>
      </top>
      <bottom/>
      <diagonal/>
    </border>
    <border>
      <left style="thin">
        <color auto="1"/>
      </left>
      <right style="thin">
        <color auto="1"/>
      </right>
      <top/>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medium">
        <color auto="1"/>
      </left>
      <right/>
      <top style="thin">
        <color auto="1"/>
      </top>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thin">
        <color auto="1"/>
      </left>
      <right/>
      <top style="thin">
        <color auto="1"/>
      </top>
      <bottom style="medium">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diagonal/>
    </border>
    <border>
      <left style="thin">
        <color auto="1"/>
      </left>
      <right style="thin">
        <color auto="1"/>
      </right>
      <top style="thin">
        <color auto="1"/>
      </top>
      <bottom style="medium">
        <color auto="1"/>
      </bottom>
      <diagonal/>
    </border>
    <border>
      <left/>
      <right/>
      <top style="medium">
        <color auto="1"/>
      </top>
      <bottom style="thin">
        <color auto="1"/>
      </bottom>
      <diagonal/>
    </border>
    <border>
      <left style="medium">
        <color auto="1"/>
      </left>
      <right style="thin">
        <color auto="1"/>
      </right>
      <top style="thin">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right style="medium">
        <color auto="1"/>
      </right>
      <top style="medium">
        <color auto="1"/>
      </top>
      <bottom/>
      <diagonal/>
    </border>
    <border>
      <left/>
      <right style="thin">
        <color auto="1"/>
      </right>
      <top style="thin">
        <color auto="1"/>
      </top>
      <bottom style="thin">
        <color auto="1"/>
      </bottom>
      <diagonal/>
    </border>
    <border>
      <left style="medium">
        <color auto="1"/>
      </left>
      <right style="thin">
        <color auto="1"/>
      </right>
      <top style="thin">
        <color auto="1"/>
      </top>
      <bottom style="thin">
        <color auto="1"/>
      </bottom>
      <diagonal/>
    </border>
    <border>
      <left/>
      <right style="medium">
        <color auto="1"/>
      </right>
      <top/>
      <bottom/>
      <diagonal/>
    </border>
    <border>
      <left style="thin">
        <color auto="1"/>
      </left>
      <right style="medium">
        <color auto="1"/>
      </right>
      <top/>
      <bottom style="medium">
        <color auto="1"/>
      </bottom>
      <diagonal/>
    </border>
    <border>
      <left style="medium">
        <color auto="1"/>
      </left>
      <right style="thin">
        <color auto="1"/>
      </right>
      <top style="thin">
        <color auto="1"/>
      </top>
      <bottom style="medium">
        <color auto="1"/>
      </bottom>
      <diagonal/>
    </border>
    <border>
      <left/>
      <right style="medium">
        <color auto="1"/>
      </right>
      <top/>
      <bottom style="medium">
        <color auto="1"/>
      </bottom>
      <diagonal/>
    </border>
    <border>
      <left style="thin">
        <color auto="1"/>
      </left>
      <right/>
      <top style="medium">
        <color auto="1"/>
      </top>
      <bottom style="thin">
        <color auto="1"/>
      </bottom>
      <diagonal/>
    </border>
    <border>
      <left style="thin">
        <color auto="1"/>
      </left>
      <right style="medium">
        <color auto="1"/>
      </right>
      <top style="thin">
        <color auto="1"/>
      </top>
      <bottom style="thin">
        <color auto="1"/>
      </bottom>
      <diagonal/>
    </border>
    <border>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right style="medium">
        <color auto="1"/>
      </right>
      <top style="thin">
        <color auto="1"/>
      </top>
      <bottom style="medium">
        <color auto="1"/>
      </bottom>
      <diagonal/>
    </border>
    <border>
      <left/>
      <right style="medium">
        <color auto="1"/>
      </right>
      <top style="thin">
        <color auto="1"/>
      </top>
      <bottom/>
      <diagonal/>
    </border>
    <border>
      <left style="medium">
        <color auto="1"/>
      </left>
      <right style="medium">
        <color auto="1"/>
      </right>
      <top style="thin">
        <color auto="1"/>
      </top>
      <bottom style="medium">
        <color auto="1"/>
      </bottom>
      <diagonal/>
    </border>
    <border>
      <left style="thin">
        <color auto="1"/>
      </left>
      <right/>
      <top/>
      <bottom/>
      <diagonal/>
    </border>
  </borders>
  <cellStyleXfs count="44">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1" fillId="0" borderId="0">
      <alignment vertical="center"/>
    </xf>
    <xf numFmtId="9" fontId="1" fillId="0" borderId="0" applyFont="0" applyFill="0" applyBorder="0" applyAlignment="0" applyProtection="0">
      <alignment vertical="center"/>
    </xf>
  </cellStyleXfs>
  <cellXfs count="357">
    <xf numFmtId="0" fontId="0" fillId="0" borderId="0" xfId="0">
      <alignment vertical="center"/>
    </xf>
    <xf numFmtId="0" fontId="21" fillId="0" borderId="0" xfId="0" applyFont="1" applyAlignment="1">
      <alignment horizontal="centerContinuous" vertical="center"/>
    </xf>
    <xf numFmtId="0" fontId="23" fillId="0" borderId="0" xfId="0" applyFont="1" applyAlignment="1">
      <alignment horizontal="left" vertical="center"/>
    </xf>
    <xf numFmtId="0" fontId="23" fillId="0" borderId="0" xfId="0" applyFont="1" applyAlignment="1">
      <alignment vertical="center" shrinkToFit="1"/>
    </xf>
    <xf numFmtId="0" fontId="23" fillId="0" borderId="0" xfId="0" applyFont="1" applyAlignment="1">
      <alignment horizontal="left" vertical="center" shrinkToFit="1"/>
    </xf>
    <xf numFmtId="0" fontId="20" fillId="0" borderId="0" xfId="0" applyFont="1">
      <alignment vertical="center"/>
    </xf>
    <xf numFmtId="0" fontId="20" fillId="0" borderId="0" xfId="0" applyFont="1" applyAlignment="1">
      <alignment horizontal="right" vertical="center"/>
    </xf>
    <xf numFmtId="177" fontId="0" fillId="0" borderId="0" xfId="0" applyNumberFormat="1">
      <alignment vertical="center"/>
    </xf>
    <xf numFmtId="180" fontId="0" fillId="0" borderId="0" xfId="43" applyNumberFormat="1" applyFont="1" applyFill="1">
      <alignment vertical="center"/>
    </xf>
    <xf numFmtId="0" fontId="27" fillId="0" borderId="0" xfId="0" applyFont="1" applyAlignment="1">
      <alignment horizontal="centerContinuous" vertical="center"/>
    </xf>
    <xf numFmtId="0" fontId="28" fillId="0" borderId="0" xfId="0" applyFont="1" applyAlignment="1">
      <alignment vertical="center" shrinkToFit="1"/>
    </xf>
    <xf numFmtId="0" fontId="29" fillId="0" borderId="29" xfId="0" applyFont="1" applyBorder="1" applyAlignment="1">
      <alignment horizontal="center" vertical="center" shrinkToFit="1"/>
    </xf>
    <xf numFmtId="0" fontId="30" fillId="0" borderId="0" xfId="0" applyFont="1" applyAlignment="1">
      <alignment horizontal="centerContinuous" vertical="center"/>
    </xf>
    <xf numFmtId="0" fontId="31" fillId="0" borderId="0" xfId="0" applyFont="1" applyAlignment="1">
      <alignment vertical="center" shrinkToFit="1"/>
    </xf>
    <xf numFmtId="177" fontId="19" fillId="0" borderId="0" xfId="0" applyNumberFormat="1" applyFont="1">
      <alignment vertical="center"/>
    </xf>
    <xf numFmtId="0" fontId="19" fillId="0" borderId="0" xfId="0" applyFont="1">
      <alignment vertical="center"/>
    </xf>
    <xf numFmtId="0" fontId="25" fillId="0" borderId="46" xfId="0" applyFont="1" applyBorder="1" applyAlignment="1">
      <alignment vertical="center" wrapText="1"/>
    </xf>
    <xf numFmtId="0" fontId="33" fillId="0" borderId="33" xfId="0" applyFont="1" applyBorder="1" applyAlignment="1">
      <alignment vertical="center" wrapText="1"/>
    </xf>
    <xf numFmtId="0" fontId="33" fillId="0" borderId="46" xfId="0" applyFont="1" applyBorder="1" applyAlignment="1">
      <alignment vertical="center" wrapText="1"/>
    </xf>
    <xf numFmtId="0" fontId="33" fillId="0" borderId="46" xfId="0" applyFont="1" applyBorder="1" applyAlignment="1">
      <alignment vertical="center" wrapText="1" shrinkToFit="1"/>
    </xf>
    <xf numFmtId="181" fontId="0" fillId="0" borderId="0" xfId="0" applyNumberFormat="1">
      <alignment vertical="center"/>
    </xf>
    <xf numFmtId="179" fontId="0" fillId="0" borderId="0" xfId="43" applyNumberFormat="1" applyFont="1" applyFill="1">
      <alignment vertical="center"/>
    </xf>
    <xf numFmtId="176" fontId="0" fillId="0" borderId="0" xfId="0" applyNumberFormat="1">
      <alignment vertical="center"/>
    </xf>
    <xf numFmtId="0" fontId="0" fillId="0" borderId="0" xfId="0" applyAlignment="1">
      <alignment vertical="center" shrinkToFit="1"/>
    </xf>
    <xf numFmtId="0" fontId="0" fillId="0" borderId="0" xfId="0" applyAlignment="1">
      <alignment vertical="center" wrapText="1"/>
    </xf>
    <xf numFmtId="180" fontId="0" fillId="0" borderId="0" xfId="0" applyNumberFormat="1">
      <alignment vertical="center"/>
    </xf>
    <xf numFmtId="0" fontId="33" fillId="0" borderId="48" xfId="0" applyFont="1" applyBorder="1" applyAlignment="1">
      <alignment vertical="center" wrapText="1" shrinkToFit="1"/>
    </xf>
    <xf numFmtId="176" fontId="29" fillId="0" borderId="34" xfId="0" applyNumberFormat="1" applyFont="1" applyBorder="1" applyAlignment="1">
      <alignment vertical="center" wrapText="1"/>
    </xf>
    <xf numFmtId="0" fontId="29" fillId="0" borderId="35" xfId="0" applyFont="1" applyBorder="1">
      <alignment vertical="center"/>
    </xf>
    <xf numFmtId="0" fontId="29" fillId="0" borderId="44" xfId="0" applyFont="1" applyBorder="1">
      <alignment vertical="center"/>
    </xf>
    <xf numFmtId="178" fontId="34" fillId="0" borderId="36" xfId="0" applyNumberFormat="1" applyFont="1" applyBorder="1" applyAlignment="1">
      <alignment horizontal="center" vertical="center"/>
    </xf>
    <xf numFmtId="177" fontId="29" fillId="0" borderId="34" xfId="0" applyNumberFormat="1" applyFont="1" applyBorder="1">
      <alignment vertical="center"/>
    </xf>
    <xf numFmtId="177" fontId="29" fillId="0" borderId="35" xfId="0" applyNumberFormat="1" applyFont="1" applyBorder="1">
      <alignment vertical="center"/>
    </xf>
    <xf numFmtId="178" fontId="29" fillId="0" borderId="36" xfId="0" applyNumberFormat="1" applyFont="1" applyBorder="1" applyAlignment="1">
      <alignment horizontal="center" vertical="center"/>
    </xf>
    <xf numFmtId="177" fontId="29" fillId="0" borderId="31" xfId="0" applyNumberFormat="1" applyFont="1" applyBorder="1" applyAlignment="1">
      <alignment horizontal="left" vertical="center"/>
    </xf>
    <xf numFmtId="177" fontId="29" fillId="0" borderId="27" xfId="0" applyNumberFormat="1" applyFont="1" applyBorder="1">
      <alignment vertical="center"/>
    </xf>
    <xf numFmtId="177" fontId="29" fillId="0" borderId="19" xfId="0" applyNumberFormat="1" applyFont="1" applyBorder="1">
      <alignment vertical="center"/>
    </xf>
    <xf numFmtId="178" fontId="34" fillId="0" borderId="45" xfId="0" applyNumberFormat="1" applyFont="1" applyBorder="1" applyAlignment="1">
      <alignment horizontal="center" vertical="center"/>
    </xf>
    <xf numFmtId="177" fontId="29" fillId="0" borderId="39" xfId="0" applyNumberFormat="1" applyFont="1" applyBorder="1">
      <alignment vertical="center"/>
    </xf>
    <xf numFmtId="178" fontId="29" fillId="0" borderId="45" xfId="0" applyNumberFormat="1" applyFont="1" applyBorder="1" applyAlignment="1">
      <alignment horizontal="center" vertical="center"/>
    </xf>
    <xf numFmtId="177" fontId="29" fillId="0" borderId="39" xfId="0" applyNumberFormat="1" applyFont="1" applyBorder="1" applyAlignment="1">
      <alignment vertical="center" wrapText="1"/>
    </xf>
    <xf numFmtId="10" fontId="34" fillId="0" borderId="45" xfId="43" applyNumberFormat="1" applyFont="1" applyFill="1" applyBorder="1" applyAlignment="1">
      <alignment horizontal="center" vertical="center"/>
    </xf>
    <xf numFmtId="10" fontId="29" fillId="0" borderId="45" xfId="43" applyNumberFormat="1" applyFont="1" applyFill="1" applyBorder="1" applyAlignment="1">
      <alignment horizontal="center" vertical="center"/>
    </xf>
    <xf numFmtId="179" fontId="34" fillId="0" borderId="45" xfId="43" applyNumberFormat="1" applyFont="1" applyFill="1" applyBorder="1" applyAlignment="1">
      <alignment horizontal="center" vertical="center"/>
    </xf>
    <xf numFmtId="10" fontId="29" fillId="0" borderId="45" xfId="0" applyNumberFormat="1" applyFont="1" applyBorder="1" applyAlignment="1">
      <alignment horizontal="center" vertical="center"/>
    </xf>
    <xf numFmtId="177" fontId="29" fillId="0" borderId="39" xfId="0" applyNumberFormat="1" applyFont="1" applyBorder="1" applyAlignment="1">
      <alignment horizontal="center" vertical="center"/>
    </xf>
    <xf numFmtId="177" fontId="29" fillId="0" borderId="27" xfId="0" applyNumberFormat="1" applyFont="1" applyBorder="1" applyAlignment="1">
      <alignment horizontal="center" vertical="center"/>
    </xf>
    <xf numFmtId="177" fontId="29" fillId="0" borderId="39" xfId="0" applyNumberFormat="1" applyFont="1" applyBorder="1" applyAlignment="1">
      <alignment horizontal="center" vertical="center" wrapText="1"/>
    </xf>
    <xf numFmtId="177" fontId="29" fillId="0" borderId="27" xfId="0" applyNumberFormat="1" applyFont="1" applyBorder="1" applyAlignment="1">
      <alignment horizontal="center" vertical="center" wrapText="1"/>
    </xf>
    <xf numFmtId="177" fontId="29" fillId="0" borderId="42" xfId="0" applyNumberFormat="1" applyFont="1" applyBorder="1" applyAlignment="1">
      <alignment vertical="center" wrapText="1"/>
    </xf>
    <xf numFmtId="177" fontId="29" fillId="0" borderId="29" xfId="0" applyNumberFormat="1" applyFont="1" applyBorder="1">
      <alignment vertical="center"/>
    </xf>
    <xf numFmtId="10" fontId="34" fillId="0" borderId="47" xfId="43" applyNumberFormat="1" applyFont="1" applyFill="1" applyBorder="1" applyAlignment="1">
      <alignment horizontal="center" vertical="center"/>
    </xf>
    <xf numFmtId="10" fontId="29" fillId="0" borderId="47" xfId="43" applyNumberFormat="1" applyFont="1" applyFill="1" applyBorder="1" applyAlignment="1">
      <alignment horizontal="center" vertical="center"/>
    </xf>
    <xf numFmtId="0" fontId="29" fillId="0" borderId="0" xfId="0" applyFont="1">
      <alignment vertical="center"/>
    </xf>
    <xf numFmtId="177" fontId="29" fillId="0" borderId="0" xfId="0" applyNumberFormat="1" applyFont="1">
      <alignment vertical="center"/>
    </xf>
    <xf numFmtId="0" fontId="34" fillId="0" borderId="0" xfId="0" applyFont="1">
      <alignment vertical="center"/>
    </xf>
    <xf numFmtId="176" fontId="28" fillId="0" borderId="14" xfId="0" applyNumberFormat="1" applyFont="1" applyBorder="1" applyAlignment="1">
      <alignment vertical="center" shrinkToFit="1"/>
    </xf>
    <xf numFmtId="177" fontId="34" fillId="0" borderId="0" xfId="0" applyNumberFormat="1" applyFont="1">
      <alignment vertical="center"/>
    </xf>
    <xf numFmtId="0" fontId="29" fillId="0" borderId="26" xfId="0" applyFont="1" applyBorder="1" applyAlignment="1">
      <alignment horizontal="center" vertical="center" shrinkToFit="1"/>
    </xf>
    <xf numFmtId="182" fontId="34" fillId="0" borderId="36" xfId="0" applyNumberFormat="1" applyFont="1" applyBorder="1" applyAlignment="1">
      <alignment horizontal="center" vertical="center"/>
    </xf>
    <xf numFmtId="182" fontId="29" fillId="0" borderId="36" xfId="0" applyNumberFormat="1" applyFont="1" applyBorder="1" applyAlignment="1">
      <alignment horizontal="center" vertical="center"/>
    </xf>
    <xf numFmtId="177" fontId="29" fillId="0" borderId="39" xfId="0" applyNumberFormat="1" applyFont="1" applyBorder="1" applyAlignment="1">
      <alignment horizontal="left" vertical="center"/>
    </xf>
    <xf numFmtId="182" fontId="34" fillId="0" borderId="45" xfId="0" applyNumberFormat="1" applyFont="1" applyBorder="1" applyAlignment="1">
      <alignment horizontal="center" vertical="center"/>
    </xf>
    <xf numFmtId="182" fontId="29" fillId="0" borderId="45" xfId="0" applyNumberFormat="1" applyFont="1" applyBorder="1" applyAlignment="1">
      <alignment horizontal="center" vertical="center"/>
    </xf>
    <xf numFmtId="179" fontId="29" fillId="0" borderId="45" xfId="43" applyNumberFormat="1" applyFont="1" applyFill="1" applyBorder="1" applyAlignment="1">
      <alignment horizontal="center" vertical="center"/>
    </xf>
    <xf numFmtId="177" fontId="29" fillId="0" borderId="31" xfId="0" applyNumberFormat="1" applyFont="1" applyBorder="1">
      <alignment vertical="center"/>
    </xf>
    <xf numFmtId="177" fontId="29" fillId="0" borderId="22" xfId="0" applyNumberFormat="1" applyFont="1" applyBorder="1">
      <alignment vertical="center"/>
    </xf>
    <xf numFmtId="177" fontId="29" fillId="0" borderId="31" xfId="0" applyNumberFormat="1" applyFont="1" applyBorder="1" applyAlignment="1">
      <alignment vertical="center" wrapText="1"/>
    </xf>
    <xf numFmtId="177" fontId="29" fillId="0" borderId="42" xfId="0" applyNumberFormat="1" applyFont="1" applyBorder="1" applyAlignment="1">
      <alignment horizontal="right" vertical="center" wrapText="1"/>
    </xf>
    <xf numFmtId="177" fontId="29" fillId="0" borderId="26" xfId="0" applyNumberFormat="1" applyFont="1" applyBorder="1">
      <alignment vertical="center"/>
    </xf>
    <xf numFmtId="177" fontId="29" fillId="0" borderId="42" xfId="0" applyNumberFormat="1" applyFont="1" applyBorder="1">
      <alignment vertical="center"/>
    </xf>
    <xf numFmtId="179" fontId="29" fillId="0" borderId="47" xfId="43" applyNumberFormat="1" applyFont="1" applyFill="1" applyBorder="1" applyAlignment="1">
      <alignment horizontal="center" vertical="center"/>
    </xf>
    <xf numFmtId="176" fontId="35" fillId="0" borderId="0" xfId="0" applyNumberFormat="1" applyFont="1">
      <alignment vertical="center"/>
    </xf>
    <xf numFmtId="177" fontId="29" fillId="0" borderId="14" xfId="0" applyNumberFormat="1" applyFont="1" applyBorder="1">
      <alignment vertical="center"/>
    </xf>
    <xf numFmtId="0" fontId="29" fillId="0" borderId="34" xfId="0" applyFont="1" applyBorder="1" applyAlignment="1">
      <alignment horizontal="left" vertical="center"/>
    </xf>
    <xf numFmtId="177" fontId="29" fillId="0" borderId="44" xfId="0" applyNumberFormat="1" applyFont="1" applyBorder="1">
      <alignment vertical="center"/>
    </xf>
    <xf numFmtId="177" fontId="29" fillId="0" borderId="27" xfId="0" applyNumberFormat="1" applyFont="1" applyBorder="1" applyAlignment="1">
      <alignment horizontal="right" vertical="center"/>
    </xf>
    <xf numFmtId="177" fontId="29" fillId="0" borderId="19" xfId="0" applyNumberFormat="1" applyFont="1" applyBorder="1" applyAlignment="1">
      <alignment horizontal="right" vertical="center"/>
    </xf>
    <xf numFmtId="177" fontId="34" fillId="0" borderId="45" xfId="0" applyNumberFormat="1" applyFont="1" applyBorder="1" applyAlignment="1">
      <alignment horizontal="center" vertical="center"/>
    </xf>
    <xf numFmtId="177" fontId="29" fillId="0" borderId="39" xfId="0" applyNumberFormat="1" applyFont="1" applyBorder="1" applyAlignment="1">
      <alignment horizontal="right" vertical="center"/>
    </xf>
    <xf numFmtId="179" fontId="29" fillId="0" borderId="45" xfId="43" applyNumberFormat="1" applyFont="1" applyFill="1" applyBorder="1" applyAlignment="1">
      <alignment horizontal="right" vertical="center"/>
    </xf>
    <xf numFmtId="177" fontId="34" fillId="0" borderId="45" xfId="0" applyNumberFormat="1" applyFont="1" applyBorder="1">
      <alignment vertical="center"/>
    </xf>
    <xf numFmtId="177" fontId="29" fillId="0" borderId="45" xfId="0" applyNumberFormat="1" applyFont="1" applyBorder="1">
      <alignment vertical="center"/>
    </xf>
    <xf numFmtId="177" fontId="29" fillId="0" borderId="29" xfId="0" applyNumberFormat="1" applyFont="1" applyBorder="1" applyAlignment="1">
      <alignment horizontal="right" vertical="center"/>
    </xf>
    <xf numFmtId="0" fontId="29" fillId="0" borderId="0" xfId="0" applyFont="1" applyAlignment="1">
      <alignment horizontal="right" vertical="center"/>
    </xf>
    <xf numFmtId="0" fontId="33" fillId="0" borderId="49" xfId="0" applyFont="1" applyBorder="1" applyAlignment="1">
      <alignment vertical="center" wrapText="1"/>
    </xf>
    <xf numFmtId="0" fontId="33" fillId="0" borderId="50" xfId="0" applyFont="1" applyBorder="1" applyAlignment="1">
      <alignment vertical="center" wrapText="1" shrinkToFit="1"/>
    </xf>
    <xf numFmtId="176" fontId="29" fillId="0" borderId="15" xfId="0" applyNumberFormat="1" applyFont="1" applyBorder="1" applyAlignment="1">
      <alignment vertical="center" shrinkToFit="1"/>
    </xf>
    <xf numFmtId="0" fontId="29" fillId="0" borderId="18" xfId="0" applyFont="1" applyBorder="1" applyAlignment="1">
      <alignment vertical="center" shrinkToFit="1"/>
    </xf>
    <xf numFmtId="176" fontId="29" fillId="0" borderId="19" xfId="0" applyNumberFormat="1" applyFont="1" applyBorder="1" applyAlignment="1">
      <alignment vertical="center" shrinkToFit="1"/>
    </xf>
    <xf numFmtId="177" fontId="29" fillId="0" borderId="20" xfId="0" applyNumberFormat="1" applyFont="1" applyBorder="1" applyAlignment="1">
      <alignment vertical="center" shrinkToFit="1"/>
    </xf>
    <xf numFmtId="0" fontId="29" fillId="0" borderId="15" xfId="0" applyFont="1" applyBorder="1" applyAlignment="1">
      <alignment vertical="center" shrinkToFit="1"/>
    </xf>
    <xf numFmtId="177" fontId="29" fillId="0" borderId="18" xfId="0" applyNumberFormat="1" applyFont="1" applyBorder="1" applyAlignment="1">
      <alignment vertical="center" shrinkToFit="1"/>
    </xf>
    <xf numFmtId="176" fontId="29" fillId="0" borderId="16" xfId="0" applyNumberFormat="1" applyFont="1" applyBorder="1" applyAlignment="1">
      <alignment vertical="center" shrinkToFit="1"/>
    </xf>
    <xf numFmtId="176" fontId="29" fillId="0" borderId="24" xfId="0" applyNumberFormat="1" applyFont="1" applyBorder="1" applyAlignment="1">
      <alignment vertical="center" shrinkToFit="1"/>
    </xf>
    <xf numFmtId="177" fontId="29" fillId="0" borderId="25" xfId="0" applyNumberFormat="1" applyFont="1" applyBorder="1" applyAlignment="1">
      <alignment vertical="center" shrinkToFit="1"/>
    </xf>
    <xf numFmtId="176" fontId="29" fillId="0" borderId="26" xfId="0" applyNumberFormat="1" applyFont="1" applyBorder="1" applyAlignment="1">
      <alignment vertical="center" shrinkToFit="1"/>
    </xf>
    <xf numFmtId="0" fontId="29" fillId="0" borderId="25" xfId="0" applyFont="1" applyBorder="1" applyAlignment="1">
      <alignment vertical="center" shrinkToFit="1"/>
    </xf>
    <xf numFmtId="176" fontId="29" fillId="0" borderId="0" xfId="0" applyNumberFormat="1" applyFont="1" applyAlignment="1">
      <alignment vertical="center" shrinkToFit="1"/>
    </xf>
    <xf numFmtId="177" fontId="29" fillId="0" borderId="0" xfId="0" applyNumberFormat="1" applyFont="1" applyAlignment="1">
      <alignment vertical="center" shrinkToFit="1"/>
    </xf>
    <xf numFmtId="0" fontId="29" fillId="0" borderId="20" xfId="0" applyFont="1" applyBorder="1" applyAlignment="1">
      <alignment vertical="center" shrinkToFit="1"/>
    </xf>
    <xf numFmtId="0" fontId="29" fillId="0" borderId="16" xfId="0" applyFont="1" applyBorder="1" applyAlignment="1">
      <alignment vertical="center" shrinkToFit="1"/>
    </xf>
    <xf numFmtId="0" fontId="29" fillId="0" borderId="15" xfId="0" applyFont="1" applyBorder="1" applyAlignment="1">
      <alignment vertical="center" wrapText="1"/>
    </xf>
    <xf numFmtId="0" fontId="29" fillId="0" borderId="15" xfId="0" applyFont="1" applyBorder="1">
      <alignment vertical="center"/>
    </xf>
    <xf numFmtId="0" fontId="29" fillId="0" borderId="18" xfId="0" applyFont="1" applyBorder="1">
      <alignment vertical="center"/>
    </xf>
    <xf numFmtId="0" fontId="29" fillId="0" borderId="19" xfId="0" applyFont="1" applyBorder="1">
      <alignment vertical="center"/>
    </xf>
    <xf numFmtId="0" fontId="29" fillId="0" borderId="24" xfId="0" applyFont="1" applyBorder="1" applyAlignment="1">
      <alignment vertical="center" wrapText="1"/>
    </xf>
    <xf numFmtId="0" fontId="29" fillId="0" borderId="25" xfId="0" applyFont="1" applyBorder="1">
      <alignment vertical="center"/>
    </xf>
    <xf numFmtId="0" fontId="29" fillId="0" borderId="26" xfId="0" applyFont="1" applyBorder="1" applyAlignment="1">
      <alignment vertical="center" wrapText="1"/>
    </xf>
    <xf numFmtId="0" fontId="29" fillId="0" borderId="0" xfId="0" applyFont="1" applyAlignment="1">
      <alignment vertical="center" wrapText="1"/>
    </xf>
    <xf numFmtId="177" fontId="29" fillId="0" borderId="51" xfId="0" applyNumberFormat="1" applyFont="1" applyBorder="1" applyAlignment="1">
      <alignment vertical="center" shrinkToFit="1"/>
    </xf>
    <xf numFmtId="176" fontId="29" fillId="0" borderId="45" xfId="0" applyNumberFormat="1" applyFont="1" applyBorder="1" applyAlignment="1">
      <alignment vertical="center" shrinkToFit="1"/>
    </xf>
    <xf numFmtId="177" fontId="29" fillId="0" borderId="16" xfId="0" applyNumberFormat="1" applyFont="1" applyBorder="1" applyAlignment="1">
      <alignment horizontal="left" vertical="center" shrinkToFit="1"/>
    </xf>
    <xf numFmtId="177" fontId="29" fillId="0" borderId="21" xfId="0" applyNumberFormat="1" applyFont="1" applyBorder="1" applyAlignment="1">
      <alignment horizontal="left" vertical="center" shrinkToFit="1"/>
    </xf>
    <xf numFmtId="0" fontId="23" fillId="0" borderId="10" xfId="0" applyFont="1" applyBorder="1" applyAlignment="1">
      <alignment horizontal="center" vertical="center" shrinkToFit="1"/>
    </xf>
    <xf numFmtId="0" fontId="23" fillId="0" borderId="11" xfId="0" applyFont="1" applyBorder="1" applyAlignment="1">
      <alignment horizontal="center" vertical="center" shrinkToFit="1"/>
    </xf>
    <xf numFmtId="0" fontId="23" fillId="0" borderId="12" xfId="0" applyFont="1" applyBorder="1" applyAlignment="1">
      <alignment horizontal="center" vertical="center" shrinkToFit="1"/>
    </xf>
    <xf numFmtId="0" fontId="23" fillId="0" borderId="0" xfId="0" applyFont="1" applyAlignment="1">
      <alignment horizontal="center" vertical="center" shrinkToFit="1"/>
    </xf>
    <xf numFmtId="0" fontId="23" fillId="0" borderId="13" xfId="0" applyFont="1" applyBorder="1" applyAlignment="1">
      <alignment horizontal="center" vertical="center" shrinkToFit="1"/>
    </xf>
    <xf numFmtId="0" fontId="23" fillId="0" borderId="14" xfId="0" applyFont="1" applyBorder="1" applyAlignment="1">
      <alignment horizontal="center" vertical="center" shrinkToFit="1"/>
    </xf>
    <xf numFmtId="176" fontId="29" fillId="0" borderId="10" xfId="0" applyNumberFormat="1" applyFont="1" applyBorder="1" applyAlignment="1">
      <alignment horizontal="left" vertical="center" shrinkToFit="1"/>
    </xf>
    <xf numFmtId="176" fontId="29" fillId="0" borderId="11" xfId="0" applyNumberFormat="1" applyFont="1" applyBorder="1" applyAlignment="1">
      <alignment horizontal="left" vertical="center" shrinkToFit="1"/>
    </xf>
    <xf numFmtId="177" fontId="29" fillId="0" borderId="17" xfId="0" applyNumberFormat="1" applyFont="1" applyBorder="1" applyAlignment="1">
      <alignment horizontal="left" vertical="center" shrinkToFit="1"/>
    </xf>
    <xf numFmtId="177" fontId="29" fillId="0" borderId="22" xfId="0" applyNumberFormat="1" applyFont="1" applyBorder="1" applyAlignment="1">
      <alignment horizontal="left" vertical="center" shrinkToFit="1"/>
    </xf>
    <xf numFmtId="177" fontId="29" fillId="0" borderId="19" xfId="0" applyNumberFormat="1" applyFont="1" applyBorder="1" applyAlignment="1">
      <alignment horizontal="left" vertical="center" shrinkToFit="1"/>
    </xf>
    <xf numFmtId="177" fontId="26" fillId="0" borderId="16" xfId="0" applyNumberFormat="1" applyFont="1" applyBorder="1" applyAlignment="1">
      <alignment horizontal="left" vertical="center" shrinkToFit="1"/>
    </xf>
    <xf numFmtId="177" fontId="26" fillId="0" borderId="17" xfId="0" applyNumberFormat="1" applyFont="1" applyBorder="1" applyAlignment="1">
      <alignment horizontal="left" vertical="center" shrinkToFit="1"/>
    </xf>
    <xf numFmtId="0" fontId="24" fillId="0" borderId="32" xfId="0" applyFont="1" applyBorder="1" applyAlignment="1">
      <alignment horizontal="center" vertical="center" shrinkToFit="1"/>
    </xf>
    <xf numFmtId="0" fontId="24" fillId="0" borderId="30" xfId="0" applyFont="1" applyBorder="1" applyAlignment="1">
      <alignment horizontal="center" vertical="center" shrinkToFit="1"/>
    </xf>
    <xf numFmtId="0" fontId="24" fillId="0" borderId="33" xfId="0" applyFont="1" applyBorder="1" applyAlignment="1">
      <alignment horizontal="center" vertical="center" shrinkToFit="1"/>
    </xf>
    <xf numFmtId="0" fontId="29" fillId="0" borderId="34" xfId="0" applyFont="1" applyBorder="1" applyAlignment="1">
      <alignment horizontal="center" vertical="center"/>
    </xf>
    <xf numFmtId="0" fontId="29" fillId="0" borderId="35" xfId="0" applyFont="1" applyBorder="1" applyAlignment="1">
      <alignment horizontal="center" vertical="center"/>
    </xf>
    <xf numFmtId="0" fontId="29" fillId="0" borderId="36" xfId="0" applyFont="1" applyBorder="1" applyAlignment="1">
      <alignment horizontal="center" vertical="center"/>
    </xf>
    <xf numFmtId="0" fontId="25" fillId="0" borderId="37" xfId="0" applyFont="1" applyBorder="1" applyAlignment="1">
      <alignment horizontal="left" vertical="center" wrapText="1"/>
    </xf>
    <xf numFmtId="0" fontId="25" fillId="0" borderId="40" xfId="0" applyFont="1" applyBorder="1" applyAlignment="1">
      <alignment horizontal="left" vertical="center" wrapText="1"/>
    </xf>
    <xf numFmtId="0" fontId="25" fillId="0" borderId="43" xfId="0" applyFont="1" applyBorder="1" applyAlignment="1">
      <alignment horizontal="left" vertical="center" wrapText="1"/>
    </xf>
    <xf numFmtId="0" fontId="24" fillId="0" borderId="31" xfId="0" applyFont="1" applyBorder="1" applyAlignment="1">
      <alignment horizontal="center" vertical="center" shrinkToFit="1"/>
    </xf>
    <xf numFmtId="0" fontId="24" fillId="0" borderId="24" xfId="0" applyFont="1" applyBorder="1" applyAlignment="1">
      <alignment horizontal="center" vertical="center" shrinkToFit="1"/>
    </xf>
    <xf numFmtId="0" fontId="24" fillId="0" borderId="21"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38" xfId="0" applyFont="1" applyBorder="1" applyAlignment="1">
      <alignment horizontal="center" vertical="center" shrinkToFit="1"/>
    </xf>
    <xf numFmtId="0" fontId="32" fillId="0" borderId="28" xfId="0" applyFont="1" applyBorder="1" applyAlignment="1">
      <alignment horizontal="center" vertical="center" wrapText="1"/>
    </xf>
    <xf numFmtId="0" fontId="32" fillId="0" borderId="41" xfId="0" applyFont="1" applyBorder="1" applyAlignment="1">
      <alignment horizontal="center" vertical="center" wrapText="1"/>
    </xf>
    <xf numFmtId="0" fontId="25" fillId="0" borderId="39" xfId="0" applyFont="1" applyBorder="1" applyAlignment="1">
      <alignment horizontal="center" vertical="center" wrapText="1"/>
    </xf>
    <xf numFmtId="0" fontId="25" fillId="0" borderId="42" xfId="0" applyFont="1" applyBorder="1" applyAlignment="1">
      <alignment horizontal="center" vertical="center" wrapText="1"/>
    </xf>
    <xf numFmtId="0" fontId="25" fillId="0" borderId="27" xfId="0" applyFont="1" applyBorder="1" applyAlignment="1">
      <alignment horizontal="center" vertical="center" wrapText="1"/>
    </xf>
    <xf numFmtId="0" fontId="25" fillId="0" borderId="29" xfId="0" applyFont="1" applyBorder="1" applyAlignment="1">
      <alignment horizontal="center" vertical="center" wrapText="1"/>
    </xf>
    <xf numFmtId="0" fontId="25" fillId="0" borderId="28" xfId="0" applyFont="1" applyBorder="1" applyAlignment="1">
      <alignment horizontal="center" vertical="center" wrapText="1"/>
    </xf>
    <xf numFmtId="0" fontId="25" fillId="0" borderId="41" xfId="0" applyFont="1" applyBorder="1" applyAlignment="1">
      <alignment horizontal="center" vertical="center" wrapText="1"/>
    </xf>
    <xf numFmtId="0" fontId="33" fillId="0" borderId="37" xfId="0" applyFont="1" applyBorder="1" applyAlignment="1">
      <alignment horizontal="left" vertical="center" wrapText="1"/>
    </xf>
    <xf numFmtId="0" fontId="33" fillId="0" borderId="40" xfId="0" applyFont="1" applyBorder="1" applyAlignment="1">
      <alignment horizontal="left" vertical="center" wrapText="1"/>
    </xf>
    <xf numFmtId="0" fontId="33" fillId="0" borderId="43" xfId="0" applyFont="1" applyBorder="1" applyAlignment="1">
      <alignment horizontal="left" vertical="center" wrapText="1"/>
    </xf>
    <xf numFmtId="0" fontId="29" fillId="0" borderId="31" xfId="0" applyFont="1" applyBorder="1" applyAlignment="1">
      <alignment horizontal="center" vertical="center" shrinkToFit="1"/>
    </xf>
    <xf numFmtId="0" fontId="29" fillId="0" borderId="24" xfId="0" applyFont="1" applyBorder="1" applyAlignment="1">
      <alignment horizontal="center" vertical="center" shrinkToFit="1"/>
    </xf>
    <xf numFmtId="0" fontId="29" fillId="0" borderId="21" xfId="0" applyFont="1" applyBorder="1" applyAlignment="1">
      <alignment horizontal="center" vertical="center" shrinkToFit="1"/>
    </xf>
    <xf numFmtId="0" fontId="28" fillId="0" borderId="21" xfId="0" applyFont="1" applyBorder="1" applyAlignment="1">
      <alignment horizontal="center" vertical="center" shrinkToFit="1"/>
    </xf>
    <xf numFmtId="0" fontId="28" fillId="0" borderId="38" xfId="0" applyFont="1" applyBorder="1" applyAlignment="1">
      <alignment horizontal="center" vertical="center" shrinkToFit="1"/>
    </xf>
    <xf numFmtId="177" fontId="32" fillId="0" borderId="45" xfId="0" applyNumberFormat="1" applyFont="1" applyBorder="1" applyAlignment="1">
      <alignment horizontal="center" vertical="center" wrapText="1"/>
    </xf>
    <xf numFmtId="177" fontId="32" fillId="0" borderId="47" xfId="0" applyNumberFormat="1" applyFont="1" applyBorder="1" applyAlignment="1">
      <alignment horizontal="center" vertical="center" wrapText="1"/>
    </xf>
    <xf numFmtId="0" fontId="33" fillId="0" borderId="39" xfId="0" applyFont="1" applyBorder="1" applyAlignment="1">
      <alignment horizontal="center" vertical="center" wrapText="1"/>
    </xf>
    <xf numFmtId="0" fontId="33" fillId="0" borderId="42" xfId="0" applyFont="1" applyBorder="1" applyAlignment="1">
      <alignment horizontal="center" vertical="center" wrapText="1"/>
    </xf>
    <xf numFmtId="0" fontId="33" fillId="0" borderId="27" xfId="0" applyFont="1" applyBorder="1" applyAlignment="1">
      <alignment horizontal="center" vertical="center" wrapText="1"/>
    </xf>
    <xf numFmtId="0" fontId="33" fillId="0" borderId="29" xfId="0" applyFont="1" applyBorder="1" applyAlignment="1">
      <alignment horizontal="center" vertical="center" wrapText="1"/>
    </xf>
    <xf numFmtId="177" fontId="33" fillId="0" borderId="45" xfId="0" applyNumberFormat="1" applyFont="1" applyBorder="1" applyAlignment="1">
      <alignment horizontal="center" vertical="center" wrapText="1"/>
    </xf>
    <xf numFmtId="177" fontId="33" fillId="0" borderId="47" xfId="0" applyNumberFormat="1" applyFont="1" applyBorder="1" applyAlignment="1">
      <alignment horizontal="center" vertical="center" wrapText="1"/>
    </xf>
    <xf numFmtId="0" fontId="29" fillId="0" borderId="10" xfId="0" applyFont="1" applyBorder="1" applyAlignment="1">
      <alignment horizontal="left" vertical="center" shrinkToFit="1"/>
    </xf>
    <xf numFmtId="0" fontId="29" fillId="0" borderId="30" xfId="0" applyFont="1" applyBorder="1" applyAlignment="1">
      <alignment horizontal="left" vertical="center" shrinkToFit="1"/>
    </xf>
    <xf numFmtId="0" fontId="29" fillId="0" borderId="22" xfId="0" applyFont="1" applyBorder="1" applyAlignment="1">
      <alignment horizontal="left" vertical="center" shrinkToFit="1"/>
    </xf>
    <xf numFmtId="0" fontId="29" fillId="0" borderId="19" xfId="0" applyFont="1" applyBorder="1" applyAlignment="1">
      <alignment horizontal="left" vertical="center" shrinkToFit="1"/>
    </xf>
    <xf numFmtId="0" fontId="36" fillId="0" borderId="16" xfId="0" applyFont="1" applyBorder="1" applyAlignment="1">
      <alignment horizontal="left" vertical="center" shrinkToFit="1"/>
    </xf>
    <xf numFmtId="0" fontId="36" fillId="0" borderId="21" xfId="0" applyFont="1" applyBorder="1" applyAlignment="1">
      <alignment horizontal="left" vertical="center" shrinkToFit="1"/>
    </xf>
    <xf numFmtId="0" fontId="29" fillId="0" borderId="16" xfId="0" applyFont="1" applyBorder="1" applyAlignment="1">
      <alignment horizontal="left" vertical="center" shrinkToFit="1"/>
    </xf>
    <xf numFmtId="0" fontId="29" fillId="0" borderId="17" xfId="0" applyFont="1" applyBorder="1" applyAlignment="1">
      <alignment horizontal="left" vertical="center" shrinkToFit="1"/>
    </xf>
    <xf numFmtId="177" fontId="29" fillId="0" borderId="23" xfId="0" applyNumberFormat="1" applyFont="1" applyBorder="1" applyAlignment="1">
      <alignment horizontal="left" vertical="center" shrinkToFit="1"/>
    </xf>
    <xf numFmtId="176" fontId="28" fillId="0" borderId="14" xfId="0" applyNumberFormat="1" applyFont="1" applyBorder="1" applyAlignment="1">
      <alignment horizontal="center" vertical="center" shrinkToFit="1"/>
    </xf>
    <xf numFmtId="0" fontId="29" fillId="0" borderId="22" xfId="0" applyFont="1" applyBorder="1" applyAlignment="1">
      <alignment horizontal="left" vertical="center" wrapText="1"/>
    </xf>
    <xf numFmtId="0" fontId="29" fillId="0" borderId="19" xfId="0" applyFont="1" applyBorder="1" applyAlignment="1">
      <alignment horizontal="left" vertical="center" wrapText="1"/>
    </xf>
    <xf numFmtId="0" fontId="28" fillId="0" borderId="10" xfId="0" applyFont="1" applyBorder="1" applyAlignment="1">
      <alignment horizontal="center" vertical="center" shrinkToFit="1"/>
    </xf>
    <xf numFmtId="0" fontId="28" fillId="0" borderId="11" xfId="0" applyFont="1" applyBorder="1" applyAlignment="1">
      <alignment horizontal="center" vertical="center" shrinkToFit="1"/>
    </xf>
    <xf numFmtId="0" fontId="28" fillId="0" borderId="12" xfId="0" applyFont="1" applyBorder="1" applyAlignment="1">
      <alignment horizontal="center" vertical="center" shrinkToFit="1"/>
    </xf>
    <xf numFmtId="0" fontId="28" fillId="0" borderId="0" xfId="0" applyFont="1" applyAlignment="1">
      <alignment horizontal="center" vertical="center" shrinkToFit="1"/>
    </xf>
    <xf numFmtId="0" fontId="28" fillId="0" borderId="13" xfId="0" applyFont="1" applyBorder="1" applyAlignment="1">
      <alignment horizontal="center" vertical="center" shrinkToFit="1"/>
    </xf>
    <xf numFmtId="0" fontId="28" fillId="0" borderId="14" xfId="0" applyFont="1" applyBorder="1" applyAlignment="1">
      <alignment horizontal="center" vertical="center" shrinkToFit="1"/>
    </xf>
    <xf numFmtId="0" fontId="29" fillId="0" borderId="31" xfId="0" applyFont="1" applyBorder="1" applyAlignment="1">
      <alignment horizontal="left" vertical="center" wrapText="1"/>
    </xf>
    <xf numFmtId="0" fontId="29" fillId="0" borderId="27" xfId="0" applyFont="1" applyBorder="1" applyAlignment="1">
      <alignment horizontal="left" vertical="center" wrapText="1"/>
    </xf>
    <xf numFmtId="177" fontId="29" fillId="0" borderId="16" xfId="0" applyNumberFormat="1" applyFont="1" applyBorder="1" applyAlignment="1">
      <alignment horizontal="center" vertical="center" shrinkToFit="1"/>
    </xf>
    <xf numFmtId="177" fontId="29" fillId="0" borderId="49" xfId="0" applyNumberFormat="1" applyFont="1" applyBorder="1" applyAlignment="1">
      <alignment horizontal="center" vertical="center" shrinkToFit="1"/>
    </xf>
    <xf numFmtId="176" fontId="29" fillId="0" borderId="23" xfId="0" applyNumberFormat="1" applyFont="1" applyBorder="1" applyAlignment="1">
      <alignment horizontal="left" vertical="center" shrinkToFit="1"/>
    </xf>
    <xf numFmtId="176" fontId="29" fillId="0" borderId="17" xfId="0" applyNumberFormat="1" applyFont="1" applyBorder="1" applyAlignment="1">
      <alignment horizontal="left" vertical="center" shrinkToFit="1"/>
    </xf>
    <xf numFmtId="0" fontId="20" fillId="0" borderId="34" xfId="0" applyFont="1" applyBorder="1" applyAlignment="1">
      <alignment horizontal="center" vertical="center"/>
    </xf>
    <xf numFmtId="0" fontId="20" fillId="0" borderId="35" xfId="0" applyFont="1" applyBorder="1" applyAlignment="1">
      <alignment horizontal="center" vertical="center"/>
    </xf>
    <xf numFmtId="0" fontId="20" fillId="0" borderId="36" xfId="0" applyFont="1" applyBorder="1" applyAlignment="1">
      <alignment horizontal="center" vertical="center"/>
    </xf>
    <xf numFmtId="0" fontId="37" fillId="0" borderId="37" xfId="0" applyFont="1" applyBorder="1" applyAlignment="1">
      <alignment horizontal="left" vertical="center" wrapText="1"/>
    </xf>
    <xf numFmtId="0" fontId="38" fillId="0" borderId="28" xfId="0" applyFont="1" applyBorder="1" applyAlignment="1">
      <alignment horizontal="left" vertical="center" wrapText="1"/>
    </xf>
    <xf numFmtId="0" fontId="37" fillId="0" borderId="39" xfId="0" applyFont="1" applyBorder="1" applyAlignment="1">
      <alignment horizontal="center" vertical="center" wrapText="1"/>
    </xf>
    <xf numFmtId="0" fontId="25" fillId="0" borderId="28" xfId="0" applyFont="1" applyBorder="1" applyAlignment="1">
      <alignment horizontal="left" vertical="center" wrapText="1"/>
    </xf>
    <xf numFmtId="0" fontId="32" fillId="0" borderId="41" xfId="0" applyFont="1" applyBorder="1" applyAlignment="1">
      <alignment horizontal="left" vertical="center" wrapText="1"/>
    </xf>
    <xf numFmtId="0" fontId="25" fillId="0" borderId="41" xfId="0" applyFont="1" applyBorder="1" applyAlignment="1">
      <alignment horizontal="left" vertical="center" wrapText="1"/>
    </xf>
    <xf numFmtId="176" fontId="20" fillId="0" borderId="10" xfId="0" applyNumberFormat="1" applyFont="1" applyBorder="1" applyAlignment="1">
      <alignment horizontal="left" vertical="center" shrinkToFit="1"/>
    </xf>
    <xf numFmtId="176" fontId="20" fillId="0" borderId="11" xfId="0" applyNumberFormat="1" applyFont="1" applyBorder="1" applyAlignment="1">
      <alignment horizontal="left" vertical="center" shrinkToFit="1"/>
    </xf>
    <xf numFmtId="176" fontId="20" fillId="0" borderId="34" xfId="0" applyNumberFormat="1" applyFont="1" applyBorder="1" applyAlignment="1">
      <alignment vertical="center" wrapText="1"/>
    </xf>
    <xf numFmtId="0" fontId="20" fillId="0" borderId="35" xfId="0" applyFont="1" applyBorder="1">
      <alignment vertical="center"/>
    </xf>
    <xf numFmtId="0" fontId="20" fillId="0" borderId="44" xfId="0" applyFont="1" applyBorder="1">
      <alignment vertical="center"/>
    </xf>
    <xf numFmtId="178" fontId="39" fillId="0" borderId="36" xfId="0" applyNumberFormat="1" applyFont="1" applyBorder="1" applyAlignment="1">
      <alignment horizontal="center" vertical="center"/>
    </xf>
    <xf numFmtId="177" fontId="20" fillId="0" borderId="34" xfId="0" applyNumberFormat="1" applyFont="1" applyBorder="1">
      <alignment vertical="center"/>
    </xf>
    <xf numFmtId="177" fontId="20" fillId="0" borderId="35" xfId="0" applyNumberFormat="1" applyFont="1" applyBorder="1">
      <alignment vertical="center"/>
    </xf>
    <xf numFmtId="178" fontId="20" fillId="0" borderId="36" xfId="0" applyNumberFormat="1" applyFont="1" applyBorder="1" applyAlignment="1">
      <alignment horizontal="center" vertical="center"/>
    </xf>
    <xf numFmtId="176" fontId="20" fillId="0" borderId="15" xfId="0" applyNumberFormat="1" applyFont="1" applyBorder="1" applyAlignment="1">
      <alignment vertical="center" shrinkToFit="1"/>
    </xf>
    <xf numFmtId="177" fontId="20" fillId="0" borderId="16" xfId="0" applyNumberFormat="1" applyFont="1" applyBorder="1" applyAlignment="1">
      <alignment horizontal="left" vertical="center" shrinkToFit="1"/>
    </xf>
    <xf numFmtId="177" fontId="20" fillId="0" borderId="17" xfId="0" applyNumberFormat="1" applyFont="1" applyBorder="1" applyAlignment="1">
      <alignment horizontal="left" vertical="center" shrinkToFit="1"/>
    </xf>
    <xf numFmtId="177" fontId="20" fillId="0" borderId="31" xfId="0" applyNumberFormat="1" applyFont="1" applyBorder="1" applyAlignment="1">
      <alignment horizontal="left" vertical="center"/>
    </xf>
    <xf numFmtId="177" fontId="20" fillId="0" borderId="27" xfId="0" applyNumberFormat="1" applyFont="1" applyBorder="1">
      <alignment vertical="center"/>
    </xf>
    <xf numFmtId="177" fontId="20" fillId="0" borderId="19" xfId="0" applyNumberFormat="1" applyFont="1" applyBorder="1">
      <alignment vertical="center"/>
    </xf>
    <xf numFmtId="178" fontId="39" fillId="0" borderId="45" xfId="0" applyNumberFormat="1" applyFont="1" applyBorder="1" applyAlignment="1">
      <alignment horizontal="center" vertical="center"/>
    </xf>
    <xf numFmtId="177" fontId="20" fillId="0" borderId="39" xfId="0" applyNumberFormat="1" applyFont="1" applyBorder="1">
      <alignment vertical="center"/>
    </xf>
    <xf numFmtId="178" fontId="20" fillId="0" borderId="45" xfId="0" applyNumberFormat="1" applyFont="1" applyBorder="1" applyAlignment="1">
      <alignment horizontal="center" vertical="center"/>
    </xf>
    <xf numFmtId="0" fontId="20" fillId="0" borderId="18" xfId="0" applyFont="1" applyBorder="1" applyAlignment="1">
      <alignment vertical="center" shrinkToFit="1"/>
    </xf>
    <xf numFmtId="176" fontId="20" fillId="0" borderId="19" xfId="0" applyNumberFormat="1" applyFont="1" applyBorder="1" applyAlignment="1">
      <alignment vertical="center" shrinkToFit="1"/>
    </xf>
    <xf numFmtId="177" fontId="20" fillId="0" borderId="39" xfId="0" applyNumberFormat="1" applyFont="1" applyBorder="1" applyAlignment="1">
      <alignment vertical="center" wrapText="1"/>
    </xf>
    <xf numFmtId="179" fontId="39" fillId="0" borderId="45" xfId="43" applyNumberFormat="1" applyFont="1" applyFill="1" applyBorder="1" applyAlignment="1">
      <alignment horizontal="center" vertical="center"/>
    </xf>
    <xf numFmtId="179" fontId="20" fillId="0" borderId="45" xfId="43" applyNumberFormat="1" applyFont="1" applyFill="1" applyBorder="1" applyAlignment="1">
      <alignment horizontal="center" vertical="center"/>
    </xf>
    <xf numFmtId="177" fontId="20" fillId="0" borderId="20" xfId="0" applyNumberFormat="1" applyFont="1" applyBorder="1" applyAlignment="1">
      <alignment vertical="center" shrinkToFit="1"/>
    </xf>
    <xf numFmtId="177" fontId="20" fillId="0" borderId="21" xfId="0" applyNumberFormat="1" applyFont="1" applyBorder="1" applyAlignment="1">
      <alignment horizontal="left" vertical="center" shrinkToFit="1"/>
    </xf>
    <xf numFmtId="177" fontId="20" fillId="0" borderId="39" xfId="0" applyNumberFormat="1" applyFont="1" applyBorder="1" applyAlignment="1">
      <alignment horizontal="center" vertical="center"/>
    </xf>
    <xf numFmtId="177" fontId="20" fillId="0" borderId="27" xfId="0" applyNumberFormat="1" applyFont="1" applyBorder="1" applyAlignment="1">
      <alignment horizontal="center" vertical="center"/>
    </xf>
    <xf numFmtId="177" fontId="20" fillId="0" borderId="39" xfId="0" applyNumberFormat="1" applyFont="1" applyBorder="1" applyAlignment="1">
      <alignment horizontal="center" vertical="center" wrapText="1"/>
    </xf>
    <xf numFmtId="177" fontId="20" fillId="0" borderId="27" xfId="0" applyNumberFormat="1" applyFont="1" applyBorder="1" applyAlignment="1">
      <alignment horizontal="center" vertical="center" wrapText="1"/>
    </xf>
    <xf numFmtId="177" fontId="40" fillId="0" borderId="16" xfId="0" applyNumberFormat="1" applyFont="1" applyBorder="1" applyAlignment="1">
      <alignment horizontal="left" vertical="center" shrinkToFit="1"/>
    </xf>
    <xf numFmtId="177" fontId="0" fillId="0" borderId="27" xfId="0" applyNumberFormat="1" applyBorder="1">
      <alignment vertical="center"/>
    </xf>
    <xf numFmtId="179" fontId="0" fillId="0" borderId="45" xfId="43" applyNumberFormat="1" applyFont="1" applyFill="1" applyBorder="1" applyAlignment="1">
      <alignment horizontal="center" vertical="center"/>
    </xf>
    <xf numFmtId="177" fontId="0" fillId="0" borderId="27" xfId="0" applyNumberFormat="1" applyBorder="1" applyAlignment="1">
      <alignment horizontal="center" vertical="center"/>
    </xf>
    <xf numFmtId="0" fontId="20" fillId="0" borderId="15" xfId="0" applyFont="1" applyBorder="1" applyAlignment="1">
      <alignment vertical="center" shrinkToFit="1"/>
    </xf>
    <xf numFmtId="177" fontId="20" fillId="0" borderId="22" xfId="0" applyNumberFormat="1" applyFont="1" applyBorder="1" applyAlignment="1">
      <alignment horizontal="left" vertical="center" shrinkToFit="1"/>
    </xf>
    <xf numFmtId="177" fontId="20" fillId="0" borderId="19" xfId="0" applyNumberFormat="1" applyFont="1" applyBorder="1" applyAlignment="1">
      <alignment horizontal="left" vertical="center" shrinkToFit="1"/>
    </xf>
    <xf numFmtId="178" fontId="0" fillId="0" borderId="45" xfId="0" applyNumberFormat="1" applyBorder="1" applyAlignment="1">
      <alignment horizontal="center" vertical="center"/>
    </xf>
    <xf numFmtId="177" fontId="20" fillId="0" borderId="18" xfId="0" applyNumberFormat="1" applyFont="1" applyBorder="1" applyAlignment="1">
      <alignment vertical="center" shrinkToFit="1"/>
    </xf>
    <xf numFmtId="176" fontId="20" fillId="0" borderId="16" xfId="0" applyNumberFormat="1" applyFont="1" applyBorder="1" applyAlignment="1">
      <alignment vertical="center" shrinkToFit="1"/>
    </xf>
    <xf numFmtId="176" fontId="20" fillId="0" borderId="23" xfId="0" applyNumberFormat="1" applyFont="1" applyBorder="1" applyAlignment="1">
      <alignment horizontal="left" vertical="center" shrinkToFit="1"/>
    </xf>
    <xf numFmtId="176" fontId="20" fillId="0" borderId="17" xfId="0" applyNumberFormat="1" applyFont="1" applyBorder="1" applyAlignment="1">
      <alignment horizontal="left" vertical="center" shrinkToFit="1"/>
    </xf>
    <xf numFmtId="176" fontId="20" fillId="0" borderId="24" xfId="0" applyNumberFormat="1" applyFont="1" applyBorder="1" applyAlignment="1">
      <alignment vertical="center" shrinkToFit="1"/>
    </xf>
    <xf numFmtId="177" fontId="20" fillId="0" borderId="25" xfId="0" applyNumberFormat="1" applyFont="1" applyBorder="1" applyAlignment="1">
      <alignment vertical="center" shrinkToFit="1"/>
    </xf>
    <xf numFmtId="176" fontId="20" fillId="0" borderId="26" xfId="0" applyNumberFormat="1" applyFont="1" applyBorder="1" applyAlignment="1">
      <alignment vertical="center" shrinkToFit="1"/>
    </xf>
    <xf numFmtId="177" fontId="20" fillId="0" borderId="42" xfId="0" applyNumberFormat="1" applyFont="1" applyBorder="1" applyAlignment="1">
      <alignment vertical="center" wrapText="1"/>
    </xf>
    <xf numFmtId="177" fontId="20" fillId="0" borderId="29" xfId="0" applyNumberFormat="1" applyFont="1" applyBorder="1">
      <alignment vertical="center"/>
    </xf>
    <xf numFmtId="179" fontId="39" fillId="0" borderId="47" xfId="43" applyNumberFormat="1" applyFont="1" applyFill="1" applyBorder="1" applyAlignment="1">
      <alignment horizontal="center" vertical="center"/>
    </xf>
    <xf numFmtId="177" fontId="0" fillId="0" borderId="29" xfId="0" applyNumberFormat="1" applyBorder="1">
      <alignment vertical="center"/>
    </xf>
    <xf numFmtId="179" fontId="0" fillId="0" borderId="47" xfId="43" applyNumberFormat="1" applyFont="1" applyFill="1" applyBorder="1" applyAlignment="1">
      <alignment horizontal="center" vertical="center"/>
    </xf>
    <xf numFmtId="176" fontId="41" fillId="0" borderId="14" xfId="0" applyNumberFormat="1" applyFont="1" applyBorder="1" applyAlignment="1">
      <alignment horizontal="center" vertical="center" shrinkToFit="1"/>
    </xf>
    <xf numFmtId="176" fontId="41" fillId="0" borderId="14" xfId="0" applyNumberFormat="1" applyFont="1" applyBorder="1" applyAlignment="1">
      <alignment vertical="center" shrinkToFit="1"/>
    </xf>
    <xf numFmtId="0" fontId="0" fillId="0" borderId="0" xfId="0" applyAlignment="1">
      <alignment horizontal="right" vertical="center"/>
    </xf>
    <xf numFmtId="0" fontId="41" fillId="0" borderId="10" xfId="0" applyFont="1" applyBorder="1" applyAlignment="1">
      <alignment horizontal="center" vertical="center" shrinkToFit="1"/>
    </xf>
    <xf numFmtId="0" fontId="41" fillId="0" borderId="11" xfId="0" applyFont="1" applyBorder="1" applyAlignment="1">
      <alignment horizontal="center" vertical="center" shrinkToFit="1"/>
    </xf>
    <xf numFmtId="0" fontId="42" fillId="0" borderId="32" xfId="0" applyFont="1" applyBorder="1" applyAlignment="1">
      <alignment horizontal="center" vertical="center" shrinkToFit="1"/>
    </xf>
    <xf numFmtId="0" fontId="42" fillId="0" borderId="30" xfId="0" applyFont="1" applyBorder="1" applyAlignment="1">
      <alignment horizontal="center" vertical="center" shrinkToFit="1"/>
    </xf>
    <xf numFmtId="0" fontId="42" fillId="0" borderId="33" xfId="0" applyFont="1" applyBorder="1" applyAlignment="1">
      <alignment horizontal="center" vertical="center" shrinkToFit="1"/>
    </xf>
    <xf numFmtId="177" fontId="0" fillId="0" borderId="34" xfId="0" applyNumberFormat="1" applyBorder="1" applyAlignment="1">
      <alignment horizontal="center" vertical="center"/>
    </xf>
    <xf numFmtId="177" fontId="0" fillId="0" borderId="35" xfId="0" applyNumberFormat="1" applyBorder="1" applyAlignment="1">
      <alignment horizontal="center" vertical="center"/>
    </xf>
    <xf numFmtId="177" fontId="0" fillId="0" borderId="36" xfId="0" applyNumberFormat="1" applyBorder="1" applyAlignment="1">
      <alignment horizontal="center" vertical="center"/>
    </xf>
    <xf numFmtId="0" fontId="43" fillId="0" borderId="37" xfId="0" applyFont="1" applyBorder="1" applyAlignment="1">
      <alignment horizontal="left" vertical="center" wrapText="1"/>
    </xf>
    <xf numFmtId="0" fontId="41" fillId="0" borderId="12" xfId="0" applyFont="1" applyBorder="1" applyAlignment="1">
      <alignment horizontal="center" vertical="center" shrinkToFit="1"/>
    </xf>
    <xf numFmtId="0" fontId="41" fillId="0" borderId="0" xfId="0" applyFont="1" applyAlignment="1">
      <alignment horizontal="center" vertical="center" shrinkToFit="1"/>
    </xf>
    <xf numFmtId="0" fontId="42" fillId="0" borderId="31" xfId="0" applyFont="1" applyBorder="1" applyAlignment="1">
      <alignment horizontal="center" vertical="center" shrinkToFit="1"/>
    </xf>
    <xf numFmtId="0" fontId="42" fillId="0" borderId="21" xfId="0" applyFont="1" applyBorder="1" applyAlignment="1">
      <alignment horizontal="center" vertical="center" shrinkToFit="1"/>
    </xf>
    <xf numFmtId="0" fontId="41" fillId="0" borderId="21" xfId="0" applyFont="1" applyBorder="1" applyAlignment="1">
      <alignment horizontal="center" vertical="center" shrinkToFit="1"/>
    </xf>
    <xf numFmtId="0" fontId="41" fillId="0" borderId="38" xfId="0" applyFont="1" applyBorder="1" applyAlignment="1">
      <alignment horizontal="center" vertical="center" shrinkToFit="1"/>
    </xf>
    <xf numFmtId="177" fontId="44" fillId="0" borderId="45" xfId="0" applyNumberFormat="1" applyFont="1" applyBorder="1" applyAlignment="1">
      <alignment horizontal="left" vertical="center" wrapText="1"/>
    </xf>
    <xf numFmtId="0" fontId="43" fillId="0" borderId="39" xfId="0" applyFont="1" applyBorder="1" applyAlignment="1">
      <alignment horizontal="center" vertical="center" wrapText="1"/>
    </xf>
    <xf numFmtId="0" fontId="45" fillId="0" borderId="27" xfId="0" applyFont="1" applyBorder="1" applyAlignment="1">
      <alignment horizontal="center" vertical="center" wrapText="1"/>
    </xf>
    <xf numFmtId="177" fontId="45" fillId="0" borderId="45" xfId="0" applyNumberFormat="1" applyFont="1" applyBorder="1" applyAlignment="1">
      <alignment horizontal="left" vertical="center" wrapText="1"/>
    </xf>
    <xf numFmtId="0" fontId="45" fillId="0" borderId="40" xfId="0" applyFont="1" applyBorder="1" applyAlignment="1">
      <alignment horizontal="left" vertical="center" wrapText="1"/>
    </xf>
    <xf numFmtId="0" fontId="41" fillId="0" borderId="13" xfId="0" applyFont="1" applyBorder="1" applyAlignment="1">
      <alignment horizontal="center" vertical="center" shrinkToFit="1"/>
    </xf>
    <xf numFmtId="0" fontId="41" fillId="0" borderId="14" xfId="0" applyFont="1" applyBorder="1" applyAlignment="1">
      <alignment horizontal="center" vertical="center" shrinkToFit="1"/>
    </xf>
    <xf numFmtId="0" fontId="42" fillId="0" borderId="24" xfId="0" applyFont="1" applyBorder="1" applyAlignment="1">
      <alignment horizontal="center" vertical="center" shrinkToFit="1"/>
    </xf>
    <xf numFmtId="0" fontId="42" fillId="0" borderId="29" xfId="0" applyFont="1" applyBorder="1" applyAlignment="1">
      <alignment horizontal="center" vertical="center" shrinkToFit="1"/>
    </xf>
    <xf numFmtId="0" fontId="42" fillId="0" borderId="26" xfId="0" applyFont="1" applyBorder="1" applyAlignment="1">
      <alignment horizontal="center" vertical="center" shrinkToFit="1"/>
    </xf>
    <xf numFmtId="177" fontId="46" fillId="0" borderId="47" xfId="0" applyNumberFormat="1" applyFont="1" applyBorder="1" applyAlignment="1">
      <alignment horizontal="left" vertical="center" wrapText="1"/>
    </xf>
    <xf numFmtId="0" fontId="45" fillId="0" borderId="42" xfId="0" applyFont="1" applyBorder="1" applyAlignment="1">
      <alignment horizontal="center" vertical="center" wrapText="1"/>
    </xf>
    <xf numFmtId="0" fontId="45" fillId="0" borderId="29" xfId="0" applyFont="1" applyBorder="1" applyAlignment="1">
      <alignment horizontal="center" vertical="center" wrapText="1"/>
    </xf>
    <xf numFmtId="177" fontId="45" fillId="0" borderId="47" xfId="0" applyNumberFormat="1" applyFont="1" applyBorder="1" applyAlignment="1">
      <alignment horizontal="left" vertical="center" wrapText="1"/>
    </xf>
    <xf numFmtId="0" fontId="45" fillId="0" borderId="43" xfId="0" applyFont="1" applyBorder="1" applyAlignment="1">
      <alignment horizontal="left" vertical="center" wrapText="1"/>
    </xf>
    <xf numFmtId="176" fontId="0" fillId="0" borderId="10" xfId="0" applyNumberFormat="1" applyBorder="1" applyAlignment="1">
      <alignment horizontal="left" vertical="center" shrinkToFit="1"/>
    </xf>
    <xf numFmtId="176" fontId="0" fillId="0" borderId="11" xfId="0" applyNumberFormat="1" applyBorder="1" applyAlignment="1">
      <alignment horizontal="left" vertical="center" shrinkToFit="1"/>
    </xf>
    <xf numFmtId="176" fontId="0" fillId="0" borderId="34" xfId="0" applyNumberFormat="1" applyBorder="1" applyAlignment="1">
      <alignment vertical="center" wrapText="1"/>
    </xf>
    <xf numFmtId="177" fontId="0" fillId="0" borderId="35" xfId="0" applyNumberFormat="1" applyBorder="1">
      <alignment vertical="center"/>
    </xf>
    <xf numFmtId="182" fontId="19" fillId="0" borderId="36" xfId="0" applyNumberFormat="1" applyFont="1" applyBorder="1" applyAlignment="1">
      <alignment horizontal="center" vertical="center"/>
    </xf>
    <xf numFmtId="177" fontId="0" fillId="0" borderId="34" xfId="0" applyNumberFormat="1" applyBorder="1">
      <alignment vertical="center"/>
    </xf>
    <xf numFmtId="182" fontId="0" fillId="0" borderId="36" xfId="0" applyNumberFormat="1" applyBorder="1" applyAlignment="1">
      <alignment horizontal="center" vertical="center"/>
    </xf>
    <xf numFmtId="0" fontId="43" fillId="0" borderId="33" xfId="0" applyFont="1" applyBorder="1" applyAlignment="1">
      <alignment vertical="center" wrapText="1"/>
    </xf>
    <xf numFmtId="176" fontId="0" fillId="0" borderId="15" xfId="0" applyNumberFormat="1" applyBorder="1" applyAlignment="1">
      <alignment vertical="center" shrinkToFit="1"/>
    </xf>
    <xf numFmtId="0" fontId="42" fillId="0" borderId="16" xfId="0" applyFont="1" applyBorder="1" applyAlignment="1">
      <alignment horizontal="left" vertical="center" shrinkToFit="1"/>
    </xf>
    <xf numFmtId="0" fontId="42" fillId="0" borderId="17" xfId="0" applyFont="1" applyBorder="1" applyAlignment="1">
      <alignment horizontal="left" vertical="center" shrinkToFit="1"/>
    </xf>
    <xf numFmtId="177" fontId="0" fillId="0" borderId="39" xfId="0" applyNumberFormat="1" applyBorder="1" applyAlignment="1">
      <alignment horizontal="left" vertical="center"/>
    </xf>
    <xf numFmtId="182" fontId="19" fillId="0" borderId="45" xfId="0" applyNumberFormat="1" applyFont="1" applyBorder="1" applyAlignment="1">
      <alignment horizontal="center" vertical="center"/>
    </xf>
    <xf numFmtId="177" fontId="0" fillId="0" borderId="39" xfId="0" applyNumberFormat="1" applyBorder="1">
      <alignment vertical="center"/>
    </xf>
    <xf numFmtId="182" fontId="0" fillId="0" borderId="45" xfId="0" applyNumberFormat="1" applyBorder="1" applyAlignment="1">
      <alignment horizontal="center" vertical="center"/>
    </xf>
    <xf numFmtId="0" fontId="43" fillId="0" borderId="46" xfId="0" applyFont="1" applyBorder="1" applyAlignment="1">
      <alignment vertical="center" wrapText="1"/>
    </xf>
    <xf numFmtId="0" fontId="0" fillId="0" borderId="18" xfId="0" applyBorder="1" applyAlignment="1">
      <alignment vertical="center" shrinkToFit="1"/>
    </xf>
    <xf numFmtId="176" fontId="0" fillId="0" borderId="19" xfId="0" applyNumberFormat="1" applyBorder="1" applyAlignment="1">
      <alignment vertical="center" shrinkToFit="1"/>
    </xf>
    <xf numFmtId="177" fontId="0" fillId="0" borderId="39" xfId="0" applyNumberFormat="1" applyBorder="1" applyAlignment="1">
      <alignment vertical="center" wrapText="1"/>
    </xf>
    <xf numFmtId="179" fontId="19" fillId="0" borderId="45" xfId="43" applyNumberFormat="1" applyFont="1" applyFill="1" applyBorder="1" applyAlignment="1">
      <alignment horizontal="center" vertical="center"/>
    </xf>
    <xf numFmtId="177" fontId="0" fillId="0" borderId="18" xfId="0" applyNumberFormat="1" applyBorder="1" applyAlignment="1">
      <alignment vertical="center" shrinkToFit="1"/>
    </xf>
    <xf numFmtId="176" fontId="0" fillId="0" borderId="16" xfId="0" applyNumberFormat="1" applyBorder="1" applyAlignment="1">
      <alignment vertical="center" shrinkToFit="1"/>
    </xf>
    <xf numFmtId="177" fontId="0" fillId="0" borderId="31" xfId="0" applyNumberFormat="1" applyBorder="1">
      <alignment vertical="center"/>
    </xf>
    <xf numFmtId="177" fontId="0" fillId="0" borderId="22" xfId="0" applyNumberFormat="1" applyBorder="1">
      <alignment vertical="center"/>
    </xf>
    <xf numFmtId="0" fontId="43" fillId="0" borderId="49" xfId="0" applyFont="1" applyBorder="1" applyAlignment="1">
      <alignment vertical="center" wrapText="1"/>
    </xf>
    <xf numFmtId="177" fontId="0" fillId="0" borderId="23" xfId="0" applyNumberFormat="1" applyBorder="1" applyAlignment="1">
      <alignment horizontal="left" vertical="center" shrinkToFit="1"/>
    </xf>
    <xf numFmtId="177" fontId="0" fillId="0" borderId="17" xfId="0" applyNumberFormat="1" applyBorder="1" applyAlignment="1">
      <alignment horizontal="left" vertical="center" shrinkToFit="1"/>
    </xf>
    <xf numFmtId="177" fontId="0" fillId="0" borderId="31" xfId="0" applyNumberFormat="1" applyBorder="1" applyAlignment="1">
      <alignment vertical="center" wrapText="1"/>
    </xf>
    <xf numFmtId="177" fontId="0" fillId="0" borderId="19" xfId="0" applyNumberFormat="1" applyBorder="1">
      <alignment vertical="center"/>
    </xf>
    <xf numFmtId="177" fontId="0" fillId="0" borderId="16" xfId="0" applyNumberFormat="1" applyBorder="1" applyAlignment="1">
      <alignment horizontal="left" vertical="center" shrinkToFit="1"/>
    </xf>
    <xf numFmtId="177" fontId="42" fillId="0" borderId="17" xfId="0" applyNumberFormat="1" applyFont="1" applyBorder="1" applyAlignment="1">
      <alignment horizontal="left" vertical="center" shrinkToFit="1"/>
    </xf>
    <xf numFmtId="176" fontId="0" fillId="0" borderId="24" xfId="0" applyNumberFormat="1" applyBorder="1" applyAlignment="1">
      <alignment vertical="center" shrinkToFit="1"/>
    </xf>
    <xf numFmtId="0" fontId="0" fillId="0" borderId="25" xfId="0" applyBorder="1" applyAlignment="1">
      <alignment vertical="center" shrinkToFit="1"/>
    </xf>
    <xf numFmtId="176" fontId="0" fillId="0" borderId="26" xfId="0" applyNumberFormat="1" applyBorder="1" applyAlignment="1">
      <alignment vertical="center" shrinkToFit="1"/>
    </xf>
    <xf numFmtId="177" fontId="0" fillId="0" borderId="42" xfId="0" applyNumberFormat="1" applyBorder="1" applyAlignment="1">
      <alignment horizontal="right" vertical="center" wrapText="1"/>
    </xf>
    <xf numFmtId="177" fontId="0" fillId="0" borderId="26" xfId="0" applyNumberFormat="1" applyBorder="1">
      <alignment vertical="center"/>
    </xf>
    <xf numFmtId="179" fontId="19" fillId="0" borderId="47" xfId="43" applyNumberFormat="1" applyFont="1" applyFill="1" applyBorder="1" applyAlignment="1">
      <alignment horizontal="center" vertical="center"/>
    </xf>
    <xf numFmtId="177" fontId="0" fillId="0" borderId="42" xfId="0" applyNumberFormat="1" applyBorder="1">
      <alignment vertical="center"/>
    </xf>
    <xf numFmtId="0" fontId="47" fillId="0" borderId="50" xfId="0" applyFont="1" applyBorder="1" applyAlignment="1">
      <alignment vertical="center" wrapText="1" shrinkToFit="1"/>
    </xf>
    <xf numFmtId="176" fontId="0" fillId="0" borderId="0" xfId="0" applyNumberFormat="1" applyAlignment="1">
      <alignment vertical="center" shrinkToFit="1"/>
    </xf>
    <xf numFmtId="177" fontId="0" fillId="0" borderId="0" xfId="0" applyNumberFormat="1" applyAlignment="1">
      <alignment vertical="center" shrinkToFit="1"/>
    </xf>
    <xf numFmtId="176" fontId="48" fillId="0" borderId="0" xfId="0" applyNumberFormat="1" applyFont="1">
      <alignment vertical="center"/>
    </xf>
    <xf numFmtId="177" fontId="0" fillId="0" borderId="14" xfId="0" applyNumberFormat="1" applyBorder="1">
      <alignment vertical="center"/>
    </xf>
    <xf numFmtId="0" fontId="45" fillId="0" borderId="37" xfId="0" applyFont="1" applyBorder="1" applyAlignment="1">
      <alignment horizontal="left" vertical="center" wrapText="1"/>
    </xf>
    <xf numFmtId="0" fontId="0" fillId="0" borderId="10" xfId="0" applyBorder="1" applyAlignment="1">
      <alignment horizontal="left" vertical="center" shrinkToFit="1"/>
    </xf>
    <xf numFmtId="0" fontId="0" fillId="0" borderId="30" xfId="0" applyBorder="1" applyAlignment="1">
      <alignment horizontal="left" vertical="center" shrinkToFit="1"/>
    </xf>
    <xf numFmtId="0" fontId="0" fillId="0" borderId="34" xfId="0" applyBorder="1" applyAlignment="1">
      <alignment horizontal="left" vertical="center"/>
    </xf>
    <xf numFmtId="177" fontId="0" fillId="0" borderId="44" xfId="0" applyNumberFormat="1" applyBorder="1">
      <alignment vertical="center"/>
    </xf>
    <xf numFmtId="0" fontId="0" fillId="0" borderId="15" xfId="0" applyBorder="1" applyAlignment="1">
      <alignment vertical="center" shrinkToFit="1"/>
    </xf>
    <xf numFmtId="0" fontId="0" fillId="0" borderId="22" xfId="0" applyBorder="1" applyAlignment="1">
      <alignment horizontal="left" vertical="center" shrinkToFit="1"/>
    </xf>
    <xf numFmtId="0" fontId="0" fillId="0" borderId="19" xfId="0" applyBorder="1" applyAlignment="1">
      <alignment horizontal="left" vertical="center" shrinkToFit="1"/>
    </xf>
    <xf numFmtId="177" fontId="0" fillId="0" borderId="27" xfId="0" applyNumberFormat="1" applyBorder="1" applyAlignment="1">
      <alignment horizontal="right" vertical="center"/>
    </xf>
    <xf numFmtId="177" fontId="0" fillId="0" borderId="19" xfId="0" applyNumberFormat="1" applyBorder="1" applyAlignment="1">
      <alignment horizontal="right" vertical="center"/>
    </xf>
    <xf numFmtId="0" fontId="45" fillId="0" borderId="46" xfId="0" applyFont="1" applyBorder="1" applyAlignment="1">
      <alignment vertical="center" wrapText="1"/>
    </xf>
    <xf numFmtId="0" fontId="0" fillId="0" borderId="20" xfId="0" applyBorder="1" applyAlignment="1">
      <alignment vertical="center" shrinkToFit="1"/>
    </xf>
    <xf numFmtId="177" fontId="19" fillId="0" borderId="45" xfId="0" applyNumberFormat="1" applyFont="1" applyBorder="1" applyAlignment="1">
      <alignment horizontal="center" vertical="center"/>
    </xf>
    <xf numFmtId="177" fontId="0" fillId="0" borderId="39" xfId="0" applyNumberFormat="1" applyBorder="1" applyAlignment="1">
      <alignment horizontal="center" vertical="center"/>
    </xf>
    <xf numFmtId="0" fontId="49" fillId="0" borderId="16" xfId="0" applyFont="1" applyBorder="1" applyAlignment="1">
      <alignment horizontal="left" vertical="center" shrinkToFit="1"/>
    </xf>
    <xf numFmtId="0" fontId="50" fillId="0" borderId="21" xfId="0" applyFont="1" applyBorder="1" applyAlignment="1">
      <alignment horizontal="left" vertical="center" shrinkToFit="1"/>
    </xf>
    <xf numFmtId="0" fontId="0" fillId="0" borderId="16" xfId="0" applyBorder="1" applyAlignment="1">
      <alignment vertical="center" shrinkToFit="1"/>
    </xf>
    <xf numFmtId="0" fontId="0" fillId="0" borderId="31" xfId="0" applyBorder="1" applyAlignment="1">
      <alignment horizontal="left" vertical="center" wrapText="1"/>
    </xf>
    <xf numFmtId="0" fontId="0" fillId="0" borderId="27" xfId="0" applyBorder="1" applyAlignment="1">
      <alignment horizontal="left" vertical="center" wrapText="1"/>
    </xf>
    <xf numFmtId="0" fontId="0" fillId="0" borderId="19" xfId="0" applyBorder="1" applyAlignment="1">
      <alignment horizontal="left" vertical="center" wrapText="1"/>
    </xf>
    <xf numFmtId="177" fontId="19" fillId="0" borderId="45" xfId="0" applyNumberFormat="1" applyFont="1" applyBorder="1">
      <alignment vertical="center"/>
    </xf>
    <xf numFmtId="177" fontId="0" fillId="0" borderId="45" xfId="0" applyNumberFormat="1" applyBorder="1">
      <alignment vertical="center"/>
    </xf>
    <xf numFmtId="0" fontId="0" fillId="0" borderId="15" xfId="0" applyBorder="1" applyAlignment="1">
      <alignment vertical="center" wrapText="1"/>
    </xf>
    <xf numFmtId="0" fontId="0" fillId="0" borderId="22" xfId="0" applyBorder="1" applyAlignment="1">
      <alignment horizontal="left" vertical="center" wrapText="1"/>
    </xf>
    <xf numFmtId="0" fontId="0" fillId="0" borderId="15" xfId="0" applyBorder="1">
      <alignment vertical="center"/>
    </xf>
    <xf numFmtId="0" fontId="0" fillId="0" borderId="18" xfId="0" applyBorder="1">
      <alignment vertical="center"/>
    </xf>
    <xf numFmtId="0" fontId="0" fillId="0" borderId="19" xfId="0" applyBorder="1">
      <alignment vertical="center"/>
    </xf>
    <xf numFmtId="0" fontId="47" fillId="0" borderId="46" xfId="0" applyFont="1" applyBorder="1" applyAlignment="1">
      <alignment vertical="center" wrapText="1" shrinkToFit="1"/>
    </xf>
    <xf numFmtId="0" fontId="0" fillId="0" borderId="24" xfId="0" applyBorder="1" applyAlignment="1">
      <alignment vertical="center" wrapText="1"/>
    </xf>
    <xf numFmtId="0" fontId="0" fillId="0" borderId="25" xfId="0" applyBorder="1">
      <alignment vertical="center"/>
    </xf>
    <xf numFmtId="0" fontId="0" fillId="0" borderId="26" xfId="0" applyBorder="1" applyAlignment="1">
      <alignment vertical="center" wrapText="1"/>
    </xf>
    <xf numFmtId="177" fontId="0" fillId="0" borderId="42" xfId="0" applyNumberFormat="1" applyBorder="1" applyAlignment="1">
      <alignment vertical="center" wrapText="1"/>
    </xf>
    <xf numFmtId="177" fontId="0" fillId="0" borderId="29" xfId="0" applyNumberFormat="1" applyBorder="1" applyAlignment="1">
      <alignment horizontal="right" vertical="center"/>
    </xf>
    <xf numFmtId="0" fontId="45" fillId="0" borderId="48" xfId="0" applyFont="1" applyBorder="1" applyAlignment="1">
      <alignment vertical="center" wrapText="1" shrinkToFit="1"/>
    </xf>
  </cellXfs>
  <cellStyles count="44">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パーセント" xfId="43" builtinId="5"/>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2" xfId="42" xr:uid="{00000000-0005-0000-0000-00002A000000}"/>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externalLinks/externalLink1.xml" Type="http://schemas.openxmlformats.org/officeDocument/2006/relationships/externalLink"/><Relationship Id="rId4" Target="theme/theme1.xml" Type="http://schemas.openxmlformats.org/officeDocument/2006/relationships/theme"/><Relationship Id="rId5" Target="styles.xml" Type="http://schemas.openxmlformats.org/officeDocument/2006/relationships/styles"/><Relationship Id="rId6" Target="sharedStrings.xml" Type="http://schemas.openxmlformats.org/officeDocument/2006/relationships/sharedStrings"/><Relationship Id="rId7" Target="calcChain.xml" Type="http://schemas.openxmlformats.org/officeDocument/2006/relationships/calcChain"/></Relationships>
</file>

<file path=xl/externalLinks/_rels/externalLink1.xml.rels><?xml version="1.0" encoding="UTF-8" standalone="yes"?><Relationships xmlns="http://schemas.openxmlformats.org/package/2006/relationships"><Relationship Id="rId1" Target="file://///R3vtsv001.moe.go.jp/vt_download_out/KITADA02/000059958.xlsx" TargetMode="External" Type="http://schemas.openxmlformats.org/officeDocument/2006/relationships/externalLinkPath"/><Relationship Id="rId2" Target="file://///R3vtsv001.moe.go.jp/vt_download_out/KITADA02/000059958.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heet1"/>
    </sheetNames>
    <sheetDataSet>
      <sheetData sheetId="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86"/>
  <sheetViews>
    <sheetView tabSelected="1" workbookViewId="0">
      <pane xSplit="3" ySplit="5" topLeftCell="D6" activePane="bottomRight" state="frozen"/>
      <selection pane="topRight" activeCell="D1" sqref="D1"/>
      <selection pane="bottomLeft" activeCell="A6" sqref="A6"/>
      <selection pane="bottomRight" activeCell="G51" sqref="G51"/>
    </sheetView>
  </sheetViews>
  <sheetFormatPr defaultColWidth="9" defaultRowHeight="18" x14ac:dyDescent="0.45"/>
  <cols>
    <col min="1" max="3" width="9" style="53" customWidth="1"/>
    <col min="4" max="4" width="14.59765625" customWidth="1"/>
    <col min="5" max="13" width="12.69921875" customWidth="1"/>
    <col min="14" max="14" width="20" style="15" customWidth="1"/>
    <col min="15" max="16" width="11.5" customWidth="1"/>
    <col min="18" max="18" width="13.59765625" customWidth="1"/>
  </cols>
  <sheetData>
    <row r="1" spans="1:14" x14ac:dyDescent="0.45">
      <c r="A1" s="1" t="s">
        <v>58</v>
      </c>
      <c r="B1" s="1"/>
      <c r="C1" s="1"/>
      <c r="D1" s="1"/>
      <c r="E1" s="9"/>
      <c r="F1" s="9"/>
      <c r="G1" s="9"/>
      <c r="H1" s="9"/>
      <c r="I1" s="9"/>
      <c r="J1" s="12"/>
      <c r="K1" s="1"/>
      <c r="L1" s="1"/>
      <c r="M1" s="1"/>
      <c r="N1" s="1"/>
    </row>
    <row r="2" spans="1:14" ht="18.600000000000001" thickBot="1" x14ac:dyDescent="0.5">
      <c r="A2" s="2" t="s">
        <v>57</v>
      </c>
      <c r="B2" s="3"/>
      <c r="C2" s="4"/>
      <c r="D2" s="4"/>
      <c r="E2" s="10"/>
      <c r="F2" s="10"/>
      <c r="G2" s="10"/>
      <c r="H2" s="10"/>
      <c r="I2" s="10"/>
      <c r="J2" s="13"/>
      <c r="K2" s="5"/>
      <c r="L2" s="5"/>
      <c r="M2" s="5"/>
      <c r="N2" s="6" t="s">
        <v>37</v>
      </c>
    </row>
    <row r="3" spans="1:14" ht="18" customHeight="1" x14ac:dyDescent="0.45">
      <c r="A3" s="114" t="s">
        <v>38</v>
      </c>
      <c r="B3" s="115"/>
      <c r="C3" s="115"/>
      <c r="D3" s="127" t="s">
        <v>59</v>
      </c>
      <c r="E3" s="128"/>
      <c r="F3" s="128"/>
      <c r="G3" s="128"/>
      <c r="H3" s="128"/>
      <c r="I3" s="128"/>
      <c r="J3" s="129"/>
      <c r="K3" s="130" t="s">
        <v>60</v>
      </c>
      <c r="L3" s="131"/>
      <c r="M3" s="132"/>
      <c r="N3" s="133" t="s">
        <v>39</v>
      </c>
    </row>
    <row r="4" spans="1:14" ht="18" customHeight="1" x14ac:dyDescent="0.45">
      <c r="A4" s="116"/>
      <c r="B4" s="117"/>
      <c r="C4" s="117"/>
      <c r="D4" s="136" t="s">
        <v>40</v>
      </c>
      <c r="E4" s="138" t="s">
        <v>41</v>
      </c>
      <c r="F4" s="139"/>
      <c r="G4" s="139"/>
      <c r="H4" s="139"/>
      <c r="I4" s="140"/>
      <c r="J4" s="141" t="s">
        <v>61</v>
      </c>
      <c r="K4" s="143" t="s">
        <v>42</v>
      </c>
      <c r="L4" s="145" t="s">
        <v>43</v>
      </c>
      <c r="M4" s="147" t="s">
        <v>61</v>
      </c>
      <c r="N4" s="134"/>
    </row>
    <row r="5" spans="1:14" ht="18" customHeight="1" thickBot="1" x14ac:dyDescent="0.5">
      <c r="A5" s="118"/>
      <c r="B5" s="119"/>
      <c r="C5" s="119"/>
      <c r="D5" s="137"/>
      <c r="E5" s="11" t="s">
        <v>44</v>
      </c>
      <c r="F5" s="11" t="s">
        <v>31</v>
      </c>
      <c r="G5" s="11" t="s">
        <v>32</v>
      </c>
      <c r="H5" s="11" t="s">
        <v>33</v>
      </c>
      <c r="I5" s="11" t="s">
        <v>45</v>
      </c>
      <c r="J5" s="142"/>
      <c r="K5" s="144"/>
      <c r="L5" s="146"/>
      <c r="M5" s="148"/>
      <c r="N5" s="135"/>
    </row>
    <row r="6" spans="1:14" x14ac:dyDescent="0.45">
      <c r="A6" s="120" t="s">
        <v>46</v>
      </c>
      <c r="B6" s="121"/>
      <c r="C6" s="121"/>
      <c r="D6" s="27"/>
      <c r="E6" s="28"/>
      <c r="F6" s="28"/>
      <c r="G6" s="28"/>
      <c r="H6" s="28"/>
      <c r="I6" s="29"/>
      <c r="J6" s="30"/>
      <c r="K6" s="31"/>
      <c r="L6" s="32"/>
      <c r="M6" s="33"/>
      <c r="N6" s="17"/>
    </row>
    <row r="7" spans="1:14" ht="18" customHeight="1" x14ac:dyDescent="0.45">
      <c r="A7" s="87"/>
      <c r="B7" s="112" t="s">
        <v>2</v>
      </c>
      <c r="C7" s="122"/>
      <c r="D7" s="34"/>
      <c r="E7" s="35"/>
      <c r="F7" s="35"/>
      <c r="G7" s="35"/>
      <c r="H7" s="35"/>
      <c r="I7" s="36"/>
      <c r="J7" s="37"/>
      <c r="K7" s="38"/>
      <c r="L7" s="35"/>
      <c r="M7" s="39"/>
      <c r="N7" s="18"/>
    </row>
    <row r="8" spans="1:14" ht="18" customHeight="1" x14ac:dyDescent="0.45">
      <c r="A8" s="87"/>
      <c r="B8" s="88"/>
      <c r="C8" s="89" t="s">
        <v>47</v>
      </c>
      <c r="D8" s="40">
        <v>24999000</v>
      </c>
      <c r="E8" s="35">
        <v>291090</v>
      </c>
      <c r="F8" s="35">
        <v>224882</v>
      </c>
      <c r="G8" s="35">
        <v>2211277</v>
      </c>
      <c r="H8" s="35">
        <v>4229496</v>
      </c>
      <c r="I8" s="35">
        <f>SUM(E8:H8)</f>
        <v>6956745</v>
      </c>
      <c r="J8" s="41">
        <f>H8/I8</f>
        <v>0.60797053794554778</v>
      </c>
      <c r="K8" s="38">
        <v>1500306</v>
      </c>
      <c r="L8" s="35">
        <v>4914804</v>
      </c>
      <c r="M8" s="41">
        <f>K8/L8</f>
        <v>0.30526263102251888</v>
      </c>
      <c r="N8" s="19" t="s">
        <v>56</v>
      </c>
    </row>
    <row r="9" spans="1:14" ht="18" customHeight="1" x14ac:dyDescent="0.45">
      <c r="A9" s="87"/>
      <c r="B9" s="90"/>
      <c r="C9" s="89" t="s">
        <v>48</v>
      </c>
      <c r="D9" s="40">
        <v>996138000</v>
      </c>
      <c r="E9" s="35">
        <v>141502288</v>
      </c>
      <c r="F9" s="35">
        <v>157481341</v>
      </c>
      <c r="G9" s="35">
        <v>309544881</v>
      </c>
      <c r="H9" s="35">
        <f>428919816-61010087</f>
        <v>367909729</v>
      </c>
      <c r="I9" s="35">
        <f>SUM(E9:H9)</f>
        <v>976438239</v>
      </c>
      <c r="J9" s="41">
        <f>H9/I9</f>
        <v>0.37678750616811924</v>
      </c>
      <c r="K9" s="38">
        <v>364367197</v>
      </c>
      <c r="L9" s="35">
        <v>931496226</v>
      </c>
      <c r="M9" s="42">
        <v>0.39116336366133597</v>
      </c>
      <c r="N9" s="19"/>
    </row>
    <row r="10" spans="1:14" ht="18" customHeight="1" x14ac:dyDescent="0.45">
      <c r="A10" s="87"/>
      <c r="B10" s="112" t="s">
        <v>7</v>
      </c>
      <c r="C10" s="113"/>
      <c r="D10" s="40"/>
      <c r="E10" s="35"/>
      <c r="F10" s="35"/>
      <c r="G10" s="35"/>
      <c r="H10" s="35"/>
      <c r="I10" s="35"/>
      <c r="J10" s="43"/>
      <c r="K10" s="38"/>
      <c r="L10" s="35"/>
      <c r="M10" s="44"/>
      <c r="N10" s="18"/>
    </row>
    <row r="11" spans="1:14" ht="18" customHeight="1" x14ac:dyDescent="0.45">
      <c r="A11" s="87"/>
      <c r="B11" s="88"/>
      <c r="C11" s="89" t="s">
        <v>47</v>
      </c>
      <c r="D11" s="40">
        <v>217941000</v>
      </c>
      <c r="E11" s="35">
        <v>94254</v>
      </c>
      <c r="F11" s="35">
        <v>13757637</v>
      </c>
      <c r="G11" s="35">
        <v>34436547</v>
      </c>
      <c r="H11" s="35">
        <v>23456377</v>
      </c>
      <c r="I11" s="35">
        <f>SUM(E11:H11)</f>
        <v>71744815</v>
      </c>
      <c r="J11" s="41">
        <f t="shared" ref="J11" si="0">H11/I11</f>
        <v>0.3269417727260151</v>
      </c>
      <c r="K11" s="38">
        <v>164760</v>
      </c>
      <c r="L11" s="35">
        <v>448580</v>
      </c>
      <c r="M11" s="42">
        <v>0.36729234473226624</v>
      </c>
      <c r="N11" s="16"/>
    </row>
    <row r="12" spans="1:14" ht="18" customHeight="1" x14ac:dyDescent="0.45">
      <c r="A12" s="87"/>
      <c r="B12" s="90"/>
      <c r="C12" s="89" t="s">
        <v>48</v>
      </c>
      <c r="D12" s="40">
        <v>94101000</v>
      </c>
      <c r="E12" s="35">
        <v>15636040</v>
      </c>
      <c r="F12" s="35">
        <v>14274657</v>
      </c>
      <c r="G12" s="35">
        <v>22162717</v>
      </c>
      <c r="H12" s="35">
        <v>41955298</v>
      </c>
      <c r="I12" s="35">
        <f>SUM(E12:H12)</f>
        <v>94028712</v>
      </c>
      <c r="J12" s="41">
        <f>H12/I12</f>
        <v>0.44619666809856973</v>
      </c>
      <c r="K12" s="38">
        <v>41073411</v>
      </c>
      <c r="L12" s="35">
        <v>88208848</v>
      </c>
      <c r="M12" s="42">
        <v>0.46563822032909896</v>
      </c>
      <c r="N12" s="16"/>
    </row>
    <row r="13" spans="1:14" ht="18" customHeight="1" x14ac:dyDescent="0.45">
      <c r="A13" s="87"/>
      <c r="B13" s="112" t="s">
        <v>1</v>
      </c>
      <c r="C13" s="122"/>
      <c r="D13" s="40"/>
      <c r="E13" s="35"/>
      <c r="F13" s="35"/>
      <c r="G13" s="35"/>
      <c r="H13" s="35"/>
      <c r="I13" s="35"/>
      <c r="J13" s="43"/>
      <c r="K13" s="38"/>
      <c r="L13" s="35"/>
      <c r="M13" s="44"/>
      <c r="N13" s="18"/>
    </row>
    <row r="14" spans="1:14" ht="18" customHeight="1" x14ac:dyDescent="0.45">
      <c r="A14" s="87"/>
      <c r="B14" s="88"/>
      <c r="C14" s="89" t="s">
        <v>47</v>
      </c>
      <c r="D14" s="40">
        <v>17961000</v>
      </c>
      <c r="E14" s="35">
        <v>411452</v>
      </c>
      <c r="F14" s="35">
        <v>574152</v>
      </c>
      <c r="G14" s="35">
        <v>3380542</v>
      </c>
      <c r="H14" s="35">
        <v>2237595</v>
      </c>
      <c r="I14" s="35">
        <f t="shared" ref="I14:I15" si="1">SUM(E14:H14)</f>
        <v>6603741</v>
      </c>
      <c r="J14" s="41">
        <f t="shared" ref="J14:J15" si="2">H14/I14</f>
        <v>0.33883748620668191</v>
      </c>
      <c r="K14" s="38">
        <v>1145878</v>
      </c>
      <c r="L14" s="35">
        <v>4609106</v>
      </c>
      <c r="M14" s="42">
        <v>0.24861176983128616</v>
      </c>
      <c r="N14" s="19"/>
    </row>
    <row r="15" spans="1:14" ht="18" customHeight="1" x14ac:dyDescent="0.45">
      <c r="A15" s="87"/>
      <c r="B15" s="90"/>
      <c r="C15" s="89" t="s">
        <v>48</v>
      </c>
      <c r="D15" s="40">
        <v>162151000</v>
      </c>
      <c r="E15" s="35">
        <v>27412251</v>
      </c>
      <c r="F15" s="35">
        <v>30461381</v>
      </c>
      <c r="G15" s="35">
        <v>40592151</v>
      </c>
      <c r="H15" s="35">
        <v>47881281</v>
      </c>
      <c r="I15" s="35">
        <f t="shared" si="1"/>
        <v>146347064</v>
      </c>
      <c r="J15" s="41">
        <f t="shared" si="2"/>
        <v>0.32717623224747439</v>
      </c>
      <c r="K15" s="38">
        <v>45902846</v>
      </c>
      <c r="L15" s="35">
        <v>154307111</v>
      </c>
      <c r="M15" s="42">
        <v>0.29747719144323814</v>
      </c>
      <c r="N15" s="19"/>
    </row>
    <row r="16" spans="1:14" ht="18" customHeight="1" x14ac:dyDescent="0.45">
      <c r="A16" s="87"/>
      <c r="B16" s="112" t="s">
        <v>4</v>
      </c>
      <c r="C16" s="113"/>
      <c r="D16" s="40"/>
      <c r="E16" s="35"/>
      <c r="F16" s="35"/>
      <c r="G16" s="35"/>
      <c r="H16" s="35"/>
      <c r="I16" s="35"/>
      <c r="J16" s="43"/>
      <c r="K16" s="38"/>
      <c r="L16" s="35"/>
      <c r="M16" s="44"/>
      <c r="N16" s="18"/>
    </row>
    <row r="17" spans="1:14" ht="18" customHeight="1" x14ac:dyDescent="0.45">
      <c r="A17" s="87"/>
      <c r="B17" s="88"/>
      <c r="C17" s="89" t="s">
        <v>47</v>
      </c>
      <c r="D17" s="40">
        <v>14499000</v>
      </c>
      <c r="E17" s="35">
        <v>97684</v>
      </c>
      <c r="F17" s="35">
        <v>773386</v>
      </c>
      <c r="G17" s="35">
        <v>2420101</v>
      </c>
      <c r="H17" s="35">
        <v>2160876</v>
      </c>
      <c r="I17" s="35">
        <f t="shared" ref="I17:I18" si="3">SUM(E17:H17)</f>
        <v>5452047</v>
      </c>
      <c r="J17" s="41">
        <f t="shared" ref="J17:J18" si="4">H17/I17</f>
        <v>0.39634214451929706</v>
      </c>
      <c r="K17" s="38">
        <v>1642973</v>
      </c>
      <c r="L17" s="35">
        <v>5953208</v>
      </c>
      <c r="M17" s="42">
        <v>0.27598111807952957</v>
      </c>
      <c r="N17" s="19" t="s">
        <v>56</v>
      </c>
    </row>
    <row r="18" spans="1:14" ht="18" customHeight="1" x14ac:dyDescent="0.45">
      <c r="A18" s="87"/>
      <c r="B18" s="90"/>
      <c r="C18" s="89" t="s">
        <v>48</v>
      </c>
      <c r="D18" s="40">
        <v>88654000</v>
      </c>
      <c r="E18" s="35">
        <v>14200872</v>
      </c>
      <c r="F18" s="35">
        <v>13890134</v>
      </c>
      <c r="G18" s="35">
        <f>21659179-24954</f>
        <v>21634225</v>
      </c>
      <c r="H18" s="35">
        <f>40472038-6048933</f>
        <v>34423105</v>
      </c>
      <c r="I18" s="35">
        <f t="shared" si="3"/>
        <v>84148336</v>
      </c>
      <c r="J18" s="41">
        <f t="shared" si="4"/>
        <v>0.409076478945466</v>
      </c>
      <c r="K18" s="38">
        <v>23410292</v>
      </c>
      <c r="L18" s="35">
        <v>68224476</v>
      </c>
      <c r="M18" s="42">
        <v>0.34313626681427351</v>
      </c>
      <c r="N18" s="19"/>
    </row>
    <row r="19" spans="1:14" ht="18" customHeight="1" x14ac:dyDescent="0.45">
      <c r="A19" s="87"/>
      <c r="B19" s="112" t="s">
        <v>6</v>
      </c>
      <c r="C19" s="113"/>
      <c r="D19" s="40"/>
      <c r="E19" s="35"/>
      <c r="F19" s="35"/>
      <c r="G19" s="35"/>
      <c r="H19" s="35"/>
      <c r="I19" s="35"/>
      <c r="J19" s="43"/>
      <c r="K19" s="38"/>
      <c r="L19" s="35"/>
      <c r="M19" s="44"/>
      <c r="N19" s="18"/>
    </row>
    <row r="20" spans="1:14" ht="18" customHeight="1" x14ac:dyDescent="0.45">
      <c r="A20" s="87"/>
      <c r="B20" s="88"/>
      <c r="C20" s="89" t="s">
        <v>47</v>
      </c>
      <c r="D20" s="40">
        <v>39892000</v>
      </c>
      <c r="E20" s="35">
        <v>310710</v>
      </c>
      <c r="F20" s="35">
        <v>2158831</v>
      </c>
      <c r="G20" s="35">
        <v>11127256</v>
      </c>
      <c r="H20" s="35">
        <v>4268328</v>
      </c>
      <c r="I20" s="35">
        <f t="shared" ref="I20:I21" si="5">SUM(E20:H20)</f>
        <v>17865125</v>
      </c>
      <c r="J20" s="41">
        <f t="shared" ref="J20:J21" si="6">H20/I20</f>
        <v>0.23891957095178457</v>
      </c>
      <c r="K20" s="38">
        <v>3783744</v>
      </c>
      <c r="L20" s="35">
        <v>13948174</v>
      </c>
      <c r="M20" s="42">
        <v>0.2712716374200666</v>
      </c>
      <c r="N20" s="18"/>
    </row>
    <row r="21" spans="1:14" ht="18" customHeight="1" x14ac:dyDescent="0.45">
      <c r="A21" s="87"/>
      <c r="B21" s="90"/>
      <c r="C21" s="89" t="s">
        <v>48</v>
      </c>
      <c r="D21" s="40">
        <v>120243000</v>
      </c>
      <c r="E21" s="35">
        <v>19446441</v>
      </c>
      <c r="F21" s="35">
        <v>17713618</v>
      </c>
      <c r="G21" s="35">
        <v>30744147</v>
      </c>
      <c r="H21" s="35">
        <v>40209383</v>
      </c>
      <c r="I21" s="35">
        <f t="shared" si="5"/>
        <v>108113589</v>
      </c>
      <c r="J21" s="41">
        <f t="shared" si="6"/>
        <v>0.37191793716144228</v>
      </c>
      <c r="K21" s="38">
        <v>47247955</v>
      </c>
      <c r="L21" s="35">
        <v>110448021</v>
      </c>
      <c r="M21" s="42">
        <v>0.42778453223711449</v>
      </c>
      <c r="N21" s="16"/>
    </row>
    <row r="22" spans="1:14" ht="18" customHeight="1" x14ac:dyDescent="0.45">
      <c r="A22" s="87"/>
      <c r="B22" s="112" t="s">
        <v>52</v>
      </c>
      <c r="C22" s="113"/>
      <c r="D22" s="40"/>
      <c r="E22" s="35"/>
      <c r="F22" s="35"/>
      <c r="G22" s="35"/>
      <c r="H22" s="35"/>
      <c r="I22" s="35"/>
      <c r="J22" s="43"/>
      <c r="K22" s="38"/>
      <c r="L22" s="35"/>
      <c r="M22" s="44"/>
      <c r="N22" s="18"/>
    </row>
    <row r="23" spans="1:14" ht="18" customHeight="1" x14ac:dyDescent="0.45">
      <c r="A23" s="87"/>
      <c r="B23" s="88"/>
      <c r="C23" s="89" t="s">
        <v>47</v>
      </c>
      <c r="D23" s="40">
        <v>7726000</v>
      </c>
      <c r="E23" s="35">
        <v>19450</v>
      </c>
      <c r="F23" s="35">
        <v>136480</v>
      </c>
      <c r="G23" s="35">
        <v>593788</v>
      </c>
      <c r="H23" s="35">
        <v>779636</v>
      </c>
      <c r="I23" s="35">
        <f>SUM(E23:H23)</f>
        <v>1529354</v>
      </c>
      <c r="J23" s="41">
        <f>H23/I23</f>
        <v>0.50978125404582586</v>
      </c>
      <c r="K23" s="45">
        <v>766419</v>
      </c>
      <c r="L23" s="46">
        <v>2245012</v>
      </c>
      <c r="M23" s="42">
        <v>0.34138748478850001</v>
      </c>
      <c r="N23" s="18" t="s">
        <v>56</v>
      </c>
    </row>
    <row r="24" spans="1:14" ht="18" hidden="1" customHeight="1" x14ac:dyDescent="0.45">
      <c r="A24" s="87"/>
      <c r="B24" s="90"/>
      <c r="C24" s="89" t="s">
        <v>48</v>
      </c>
      <c r="D24" s="47" t="s">
        <v>36</v>
      </c>
      <c r="E24" s="46" t="s">
        <v>36</v>
      </c>
      <c r="F24" s="46" t="s">
        <v>36</v>
      </c>
      <c r="G24" s="46" t="s">
        <v>36</v>
      </c>
      <c r="H24" s="46" t="s">
        <v>36</v>
      </c>
      <c r="I24" s="48" t="s">
        <v>36</v>
      </c>
      <c r="J24" s="43" t="s">
        <v>53</v>
      </c>
      <c r="K24" s="45" t="s">
        <v>36</v>
      </c>
      <c r="L24" s="46" t="s">
        <v>36</v>
      </c>
      <c r="M24" s="42" t="s">
        <v>55</v>
      </c>
      <c r="N24" s="16"/>
    </row>
    <row r="25" spans="1:14" ht="18" customHeight="1" x14ac:dyDescent="0.45">
      <c r="A25" s="87"/>
      <c r="B25" s="112" t="s">
        <v>0</v>
      </c>
      <c r="C25" s="113"/>
      <c r="D25" s="40"/>
      <c r="E25" s="35"/>
      <c r="F25" s="35"/>
      <c r="G25" s="35"/>
      <c r="H25" s="35"/>
      <c r="I25" s="35"/>
      <c r="J25" s="43"/>
      <c r="K25" s="38"/>
      <c r="L25" s="35"/>
      <c r="M25" s="44"/>
      <c r="N25" s="18"/>
    </row>
    <row r="26" spans="1:14" ht="18" customHeight="1" x14ac:dyDescent="0.45">
      <c r="A26" s="87"/>
      <c r="B26" s="88"/>
      <c r="C26" s="89" t="s">
        <v>47</v>
      </c>
      <c r="D26" s="40">
        <v>4306000</v>
      </c>
      <c r="E26" s="35">
        <v>9307</v>
      </c>
      <c r="F26" s="35">
        <v>171296</v>
      </c>
      <c r="G26" s="35">
        <v>390727</v>
      </c>
      <c r="H26" s="35">
        <v>411910</v>
      </c>
      <c r="I26" s="35">
        <f>SUM(E26:H26)</f>
        <v>983240</v>
      </c>
      <c r="J26" s="41">
        <f>H26/I26</f>
        <v>0.41893128839347465</v>
      </c>
      <c r="K26" s="38">
        <v>106740</v>
      </c>
      <c r="L26" s="35">
        <v>505437</v>
      </c>
      <c r="M26" s="42">
        <v>0.21118358964618736</v>
      </c>
      <c r="N26" s="16" t="s">
        <v>56</v>
      </c>
    </row>
    <row r="27" spans="1:14" ht="18" hidden="1" customHeight="1" x14ac:dyDescent="0.45">
      <c r="A27" s="87"/>
      <c r="B27" s="90"/>
      <c r="C27" s="89" t="s">
        <v>48</v>
      </c>
      <c r="D27" s="47" t="s">
        <v>36</v>
      </c>
      <c r="E27" s="46" t="s">
        <v>36</v>
      </c>
      <c r="F27" s="46" t="s">
        <v>36</v>
      </c>
      <c r="G27" s="46" t="s">
        <v>36</v>
      </c>
      <c r="H27" s="46" t="s">
        <v>36</v>
      </c>
      <c r="I27" s="46" t="s">
        <v>53</v>
      </c>
      <c r="J27" s="43" t="s">
        <v>53</v>
      </c>
      <c r="K27" s="38" t="s">
        <v>36</v>
      </c>
      <c r="L27" s="35" t="s">
        <v>55</v>
      </c>
      <c r="M27" s="42" t="s">
        <v>55</v>
      </c>
      <c r="N27" s="16"/>
    </row>
    <row r="28" spans="1:14" ht="18" customHeight="1" x14ac:dyDescent="0.45">
      <c r="A28" s="87"/>
      <c r="B28" s="112" t="s">
        <v>3</v>
      </c>
      <c r="C28" s="113"/>
      <c r="D28" s="40"/>
      <c r="E28" s="35"/>
      <c r="F28" s="35"/>
      <c r="G28" s="35"/>
      <c r="H28" s="35"/>
      <c r="I28" s="35"/>
      <c r="J28" s="43"/>
      <c r="K28" s="38"/>
      <c r="L28" s="35"/>
      <c r="M28" s="44"/>
      <c r="N28" s="18"/>
    </row>
    <row r="29" spans="1:14" ht="18" customHeight="1" x14ac:dyDescent="0.45">
      <c r="A29" s="87"/>
      <c r="B29" s="88"/>
      <c r="C29" s="89" t="s">
        <v>47</v>
      </c>
      <c r="D29" s="40">
        <v>25931000</v>
      </c>
      <c r="E29" s="35">
        <v>1367721</v>
      </c>
      <c r="F29" s="35">
        <v>2637938</v>
      </c>
      <c r="G29" s="35">
        <v>4088036</v>
      </c>
      <c r="H29" s="35">
        <v>5116781</v>
      </c>
      <c r="I29" s="35">
        <f>SUM(E29:H29)</f>
        <v>13210476</v>
      </c>
      <c r="J29" s="41">
        <f>H29/I29</f>
        <v>0.38732752703233403</v>
      </c>
      <c r="K29" s="38">
        <v>2672284</v>
      </c>
      <c r="L29" s="35">
        <v>8707544</v>
      </c>
      <c r="M29" s="42">
        <v>0.30689296545616079</v>
      </c>
      <c r="N29" s="19"/>
    </row>
    <row r="30" spans="1:14" ht="18" hidden="1" customHeight="1" x14ac:dyDescent="0.45">
      <c r="A30" s="87"/>
      <c r="B30" s="90"/>
      <c r="C30" s="89" t="s">
        <v>48</v>
      </c>
      <c r="D30" s="47" t="s">
        <v>36</v>
      </c>
      <c r="E30" s="46" t="s">
        <v>36</v>
      </c>
      <c r="F30" s="46" t="s">
        <v>36</v>
      </c>
      <c r="G30" s="46" t="s">
        <v>36</v>
      </c>
      <c r="H30" s="46" t="s">
        <v>36</v>
      </c>
      <c r="I30" s="46" t="s">
        <v>53</v>
      </c>
      <c r="J30" s="43" t="s">
        <v>53</v>
      </c>
      <c r="K30" s="38" t="s">
        <v>36</v>
      </c>
      <c r="L30" s="35" t="s">
        <v>55</v>
      </c>
      <c r="M30" s="42" t="s">
        <v>55</v>
      </c>
      <c r="N30" s="16"/>
    </row>
    <row r="31" spans="1:14" ht="18" customHeight="1" x14ac:dyDescent="0.45">
      <c r="A31" s="87"/>
      <c r="B31" s="125" t="s">
        <v>8</v>
      </c>
      <c r="C31" s="126"/>
      <c r="D31" s="40"/>
      <c r="E31" s="35"/>
      <c r="F31" s="35"/>
      <c r="G31" s="35"/>
      <c r="H31" s="35"/>
      <c r="I31" s="35"/>
      <c r="J31" s="43"/>
      <c r="K31" s="38"/>
      <c r="L31" s="35"/>
      <c r="M31" s="44"/>
      <c r="N31" s="18"/>
    </row>
    <row r="32" spans="1:14" ht="18" customHeight="1" x14ac:dyDescent="0.45">
      <c r="A32" s="87"/>
      <c r="B32" s="88"/>
      <c r="C32" s="89" t="s">
        <v>47</v>
      </c>
      <c r="D32" s="40">
        <v>3142000</v>
      </c>
      <c r="E32" s="35">
        <v>0</v>
      </c>
      <c r="F32" s="35">
        <v>0</v>
      </c>
      <c r="G32" s="35">
        <v>386629</v>
      </c>
      <c r="H32" s="35">
        <v>630138</v>
      </c>
      <c r="I32" s="35">
        <f t="shared" ref="I32:I33" si="7">SUM(E32:H32)</f>
        <v>1016767</v>
      </c>
      <c r="J32" s="41">
        <f t="shared" ref="J32:J33" si="8">H32/I32</f>
        <v>0.6197467069643291</v>
      </c>
      <c r="K32" s="38">
        <v>595620</v>
      </c>
      <c r="L32" s="35">
        <v>652161</v>
      </c>
      <c r="M32" s="42">
        <v>0.91330208338125096</v>
      </c>
      <c r="N32" s="16"/>
    </row>
    <row r="33" spans="1:14" ht="18" customHeight="1" x14ac:dyDescent="0.45">
      <c r="A33" s="87"/>
      <c r="B33" s="90"/>
      <c r="C33" s="89" t="s">
        <v>48</v>
      </c>
      <c r="D33" s="40">
        <v>72008000</v>
      </c>
      <c r="E33" s="35">
        <v>14914938</v>
      </c>
      <c r="F33" s="35">
        <v>14001100</v>
      </c>
      <c r="G33" s="35">
        <f>21684345-128970</f>
        <v>21555375</v>
      </c>
      <c r="H33" s="35">
        <f>21603125-169106</f>
        <v>21434019</v>
      </c>
      <c r="I33" s="35">
        <f t="shared" si="7"/>
        <v>71905432</v>
      </c>
      <c r="J33" s="41">
        <f t="shared" si="8"/>
        <v>0.29808622803350937</v>
      </c>
      <c r="K33" s="38">
        <v>22256825</v>
      </c>
      <c r="L33" s="35">
        <v>69242465</v>
      </c>
      <c r="M33" s="42">
        <v>0.32143316965968788</v>
      </c>
      <c r="N33" s="19"/>
    </row>
    <row r="34" spans="1:14" ht="18" customHeight="1" x14ac:dyDescent="0.45">
      <c r="A34" s="87"/>
      <c r="B34" s="112" t="s">
        <v>5</v>
      </c>
      <c r="C34" s="113"/>
      <c r="D34" s="40"/>
      <c r="E34" s="35"/>
      <c r="F34" s="35"/>
      <c r="G34" s="35"/>
      <c r="H34" s="35"/>
      <c r="I34" s="35"/>
      <c r="J34" s="43"/>
      <c r="K34" s="38"/>
      <c r="L34" s="35"/>
      <c r="M34" s="44"/>
      <c r="N34" s="18"/>
    </row>
    <row r="35" spans="1:14" ht="18" customHeight="1" x14ac:dyDescent="0.45">
      <c r="A35" s="87"/>
      <c r="B35" s="88"/>
      <c r="C35" s="89" t="s">
        <v>47</v>
      </c>
      <c r="D35" s="40">
        <v>19079000</v>
      </c>
      <c r="E35" s="35">
        <v>0</v>
      </c>
      <c r="F35" s="35">
        <v>292066</v>
      </c>
      <c r="G35" s="35">
        <v>805894</v>
      </c>
      <c r="H35" s="35">
        <v>552619</v>
      </c>
      <c r="I35" s="35">
        <f t="shared" ref="I35:I36" si="9">SUM(E35:H35)</f>
        <v>1650579</v>
      </c>
      <c r="J35" s="41">
        <f t="shared" ref="J35:J36" si="10">H35/I35</f>
        <v>0.33480312060192213</v>
      </c>
      <c r="K35" s="38">
        <v>715819</v>
      </c>
      <c r="L35" s="35">
        <v>7850497</v>
      </c>
      <c r="M35" s="42">
        <v>9.1181360874349734E-2</v>
      </c>
      <c r="N35" s="19" t="s">
        <v>56</v>
      </c>
    </row>
    <row r="36" spans="1:14" ht="18" customHeight="1" x14ac:dyDescent="0.45">
      <c r="A36" s="87"/>
      <c r="B36" s="90"/>
      <c r="C36" s="89" t="s">
        <v>48</v>
      </c>
      <c r="D36" s="40">
        <v>24204000</v>
      </c>
      <c r="E36" s="35">
        <v>3896340</v>
      </c>
      <c r="F36" s="35">
        <v>5728165</v>
      </c>
      <c r="G36" s="35">
        <v>4334727</v>
      </c>
      <c r="H36" s="35">
        <v>7657642</v>
      </c>
      <c r="I36" s="35">
        <f t="shared" si="9"/>
        <v>21616874</v>
      </c>
      <c r="J36" s="41">
        <f t="shared" si="10"/>
        <v>0.35424372645184499</v>
      </c>
      <c r="K36" s="38">
        <v>6608791</v>
      </c>
      <c r="L36" s="35">
        <v>16801806</v>
      </c>
      <c r="M36" s="42">
        <v>0.39333813281738877</v>
      </c>
      <c r="N36" s="19"/>
    </row>
    <row r="37" spans="1:14" ht="18" customHeight="1" x14ac:dyDescent="0.45">
      <c r="A37" s="87"/>
      <c r="B37" s="112" t="s">
        <v>9</v>
      </c>
      <c r="C37" s="113"/>
      <c r="D37" s="40"/>
      <c r="E37" s="35"/>
      <c r="F37" s="35"/>
      <c r="G37" s="35"/>
      <c r="H37" s="35"/>
      <c r="I37" s="35"/>
      <c r="J37" s="43"/>
      <c r="K37" s="38"/>
      <c r="L37" s="35"/>
      <c r="M37" s="44"/>
      <c r="N37" s="18"/>
    </row>
    <row r="38" spans="1:14" ht="18" customHeight="1" x14ac:dyDescent="0.45">
      <c r="A38" s="87"/>
      <c r="B38" s="88"/>
      <c r="C38" s="89" t="s">
        <v>47</v>
      </c>
      <c r="D38" s="40">
        <v>16995000</v>
      </c>
      <c r="E38" s="35">
        <v>338518</v>
      </c>
      <c r="F38" s="35">
        <v>400730</v>
      </c>
      <c r="G38" s="35">
        <v>1365843</v>
      </c>
      <c r="H38" s="35">
        <v>448766</v>
      </c>
      <c r="I38" s="35">
        <f t="shared" ref="I38:I39" si="11">SUM(E38:H38)</f>
        <v>2553857</v>
      </c>
      <c r="J38" s="41">
        <f t="shared" ref="J38:J39" si="12">H38/I38</f>
        <v>0.1757208802215629</v>
      </c>
      <c r="K38" s="38">
        <v>507089</v>
      </c>
      <c r="L38" s="35">
        <v>1156379</v>
      </c>
      <c r="M38" s="42">
        <v>0.43851453545939523</v>
      </c>
      <c r="N38" s="19"/>
    </row>
    <row r="39" spans="1:14" ht="18" customHeight="1" x14ac:dyDescent="0.45">
      <c r="A39" s="87"/>
      <c r="B39" s="90"/>
      <c r="C39" s="89" t="s">
        <v>48</v>
      </c>
      <c r="D39" s="40">
        <v>220371000</v>
      </c>
      <c r="E39" s="35">
        <v>19769652</v>
      </c>
      <c r="F39" s="35">
        <v>32986762</v>
      </c>
      <c r="G39" s="35">
        <v>43623551</v>
      </c>
      <c r="H39" s="35">
        <v>102299316</v>
      </c>
      <c r="I39" s="35">
        <f t="shared" si="11"/>
        <v>198679281</v>
      </c>
      <c r="J39" s="41">
        <f t="shared" si="12"/>
        <v>0.51489674960118259</v>
      </c>
      <c r="K39" s="38">
        <v>79327871</v>
      </c>
      <c r="L39" s="35">
        <v>187701332</v>
      </c>
      <c r="M39" s="42">
        <v>0.42262817293166571</v>
      </c>
      <c r="N39" s="19"/>
    </row>
    <row r="40" spans="1:14" ht="18" customHeight="1" x14ac:dyDescent="0.45">
      <c r="A40" s="87"/>
      <c r="B40" s="112" t="s">
        <v>51</v>
      </c>
      <c r="C40" s="113"/>
      <c r="D40" s="40"/>
      <c r="E40" s="35"/>
      <c r="F40" s="35"/>
      <c r="G40" s="35"/>
      <c r="H40" s="35"/>
      <c r="I40" s="35"/>
      <c r="J40" s="43"/>
      <c r="K40" s="38"/>
      <c r="L40" s="35"/>
      <c r="M40" s="44"/>
      <c r="N40" s="18"/>
    </row>
    <row r="41" spans="1:14" ht="18" customHeight="1" x14ac:dyDescent="0.45">
      <c r="A41" s="87"/>
      <c r="B41" s="88"/>
      <c r="C41" s="89" t="s">
        <v>47</v>
      </c>
      <c r="D41" s="40">
        <v>4544000</v>
      </c>
      <c r="E41" s="35">
        <v>176624</v>
      </c>
      <c r="F41" s="35">
        <v>697004</v>
      </c>
      <c r="G41" s="35">
        <v>1687889</v>
      </c>
      <c r="H41" s="35">
        <v>1332293</v>
      </c>
      <c r="I41" s="35">
        <f>SUM(E41:H41)</f>
        <v>3893810</v>
      </c>
      <c r="J41" s="41">
        <f>H41/I41</f>
        <v>0.34215665376584886</v>
      </c>
      <c r="K41" s="35">
        <v>722188</v>
      </c>
      <c r="L41" s="35">
        <v>2255300</v>
      </c>
      <c r="M41" s="42">
        <v>0.32021815279563692</v>
      </c>
      <c r="N41" s="18"/>
    </row>
    <row r="42" spans="1:14" ht="18" hidden="1" customHeight="1" x14ac:dyDescent="0.45">
      <c r="A42" s="87"/>
      <c r="B42" s="90"/>
      <c r="C42" s="89" t="s">
        <v>48</v>
      </c>
      <c r="D42" s="47" t="s">
        <v>36</v>
      </c>
      <c r="E42" s="46" t="s">
        <v>36</v>
      </c>
      <c r="F42" s="46" t="s">
        <v>36</v>
      </c>
      <c r="G42" s="46" t="s">
        <v>36</v>
      </c>
      <c r="H42" s="46" t="s">
        <v>36</v>
      </c>
      <c r="I42" s="46" t="s">
        <v>53</v>
      </c>
      <c r="J42" s="43" t="s">
        <v>36</v>
      </c>
      <c r="K42" s="46" t="s">
        <v>36</v>
      </c>
      <c r="L42" s="46" t="s">
        <v>55</v>
      </c>
      <c r="M42" s="42" t="s">
        <v>36</v>
      </c>
      <c r="N42" s="18"/>
    </row>
    <row r="43" spans="1:14" ht="18" customHeight="1" x14ac:dyDescent="0.45">
      <c r="A43" s="91"/>
      <c r="B43" s="123" t="s">
        <v>64</v>
      </c>
      <c r="C43" s="124"/>
      <c r="D43" s="40"/>
      <c r="E43" s="35"/>
      <c r="F43" s="35"/>
      <c r="G43" s="35"/>
      <c r="H43" s="35"/>
      <c r="I43" s="35"/>
      <c r="J43" s="43"/>
      <c r="K43" s="35"/>
      <c r="L43" s="35"/>
      <c r="M43" s="44"/>
      <c r="N43" s="18"/>
    </row>
    <row r="44" spans="1:14" ht="18" customHeight="1" x14ac:dyDescent="0.45">
      <c r="A44" s="91"/>
      <c r="B44" s="88"/>
      <c r="C44" s="89" t="s">
        <v>47</v>
      </c>
      <c r="D44" s="40">
        <v>3325000</v>
      </c>
      <c r="E44" s="35">
        <v>169780</v>
      </c>
      <c r="F44" s="35">
        <v>259505</v>
      </c>
      <c r="G44" s="35">
        <v>473649</v>
      </c>
      <c r="H44" s="35">
        <v>988475</v>
      </c>
      <c r="I44" s="35">
        <f t="shared" ref="I44:I45" si="13">SUM(E44:H44)</f>
        <v>1891409</v>
      </c>
      <c r="J44" s="41">
        <f t="shared" ref="J44:J45" si="14">H44/I44</f>
        <v>0.52261303610165755</v>
      </c>
      <c r="K44" s="35">
        <v>395821</v>
      </c>
      <c r="L44" s="35">
        <v>621039</v>
      </c>
      <c r="M44" s="42">
        <v>0.63735288766083931</v>
      </c>
      <c r="N44" s="19"/>
    </row>
    <row r="45" spans="1:14" ht="18" customHeight="1" x14ac:dyDescent="0.45">
      <c r="A45" s="87"/>
      <c r="B45" s="90"/>
      <c r="C45" s="89" t="s">
        <v>48</v>
      </c>
      <c r="D45" s="40">
        <v>2262000</v>
      </c>
      <c r="E45" s="35">
        <v>589605</v>
      </c>
      <c r="F45" s="35">
        <v>1059727</v>
      </c>
      <c r="G45" s="35">
        <v>22517</v>
      </c>
      <c r="H45" s="35">
        <v>523094</v>
      </c>
      <c r="I45" s="35">
        <f t="shared" si="13"/>
        <v>2194943</v>
      </c>
      <c r="J45" s="41">
        <f t="shared" si="14"/>
        <v>0.23831780597491597</v>
      </c>
      <c r="K45" s="35">
        <v>1073579</v>
      </c>
      <c r="L45" s="35">
        <v>2568821</v>
      </c>
      <c r="M45" s="42">
        <v>0.41792674538241475</v>
      </c>
      <c r="N45" s="19"/>
    </row>
    <row r="46" spans="1:14" ht="18" customHeight="1" x14ac:dyDescent="0.45">
      <c r="A46" s="87"/>
      <c r="B46" s="185" t="s">
        <v>63</v>
      </c>
      <c r="C46" s="186"/>
      <c r="D46" s="40"/>
      <c r="E46" s="35"/>
      <c r="F46" s="35"/>
      <c r="G46" s="35"/>
      <c r="H46" s="35"/>
      <c r="I46" s="35"/>
      <c r="J46" s="41"/>
      <c r="K46" s="35"/>
      <c r="L46" s="35"/>
      <c r="M46" s="42"/>
      <c r="N46" s="19"/>
    </row>
    <row r="47" spans="1:14" ht="18" customHeight="1" x14ac:dyDescent="0.45">
      <c r="A47" s="87"/>
      <c r="B47" s="110"/>
      <c r="C47" s="89" t="s">
        <v>47</v>
      </c>
      <c r="D47" s="40">
        <v>3493000</v>
      </c>
      <c r="E47" s="35">
        <v>0</v>
      </c>
      <c r="F47" s="35">
        <v>0</v>
      </c>
      <c r="G47" s="35">
        <v>0</v>
      </c>
      <c r="H47" s="35">
        <v>0</v>
      </c>
      <c r="I47" s="35">
        <f t="shared" ref="I47" si="15">SUM(E47:H47)</f>
        <v>0</v>
      </c>
      <c r="J47" s="42">
        <v>0</v>
      </c>
      <c r="K47" s="35">
        <v>0</v>
      </c>
      <c r="L47" s="35">
        <v>0</v>
      </c>
      <c r="M47" s="42">
        <v>0</v>
      </c>
      <c r="N47" s="19"/>
    </row>
    <row r="48" spans="1:14" ht="18" hidden="1" customHeight="1" x14ac:dyDescent="0.45">
      <c r="A48" s="87"/>
      <c r="B48" s="110"/>
      <c r="C48" s="111" t="s">
        <v>48</v>
      </c>
      <c r="D48" s="46" t="s">
        <v>36</v>
      </c>
      <c r="E48" s="46" t="s">
        <v>36</v>
      </c>
      <c r="F48" s="46" t="s">
        <v>36</v>
      </c>
      <c r="G48" s="46" t="s">
        <v>36</v>
      </c>
      <c r="H48" s="46" t="s">
        <v>36</v>
      </c>
      <c r="I48" s="48" t="s">
        <v>36</v>
      </c>
      <c r="J48" s="43" t="s">
        <v>54</v>
      </c>
      <c r="K48" s="46" t="s">
        <v>36</v>
      </c>
      <c r="L48" s="46" t="s">
        <v>36</v>
      </c>
      <c r="M48" s="42" t="s">
        <v>36</v>
      </c>
      <c r="N48" s="19"/>
    </row>
    <row r="49" spans="1:20" x14ac:dyDescent="0.45">
      <c r="A49" s="207"/>
      <c r="B49" s="208" t="s">
        <v>70</v>
      </c>
      <c r="C49" s="222"/>
      <c r="D49" s="218"/>
      <c r="E49" s="211"/>
      <c r="F49" s="211"/>
      <c r="G49" s="211"/>
      <c r="H49" s="211"/>
      <c r="I49" s="211"/>
      <c r="J49" s="219"/>
      <c r="K49" s="228"/>
      <c r="L49" s="228"/>
      <c r="M49" s="234"/>
      <c r="N49" s="18"/>
    </row>
    <row r="50" spans="1:20" x14ac:dyDescent="0.45">
      <c r="A50" s="207"/>
      <c r="B50" s="216"/>
      <c r="C50" s="217" t="s">
        <v>47</v>
      </c>
      <c r="D50" s="218">
        <v>516000</v>
      </c>
      <c r="E50" s="211">
        <v>0</v>
      </c>
      <c r="F50" s="211">
        <v>231640</v>
      </c>
      <c r="G50" s="211">
        <v>0</v>
      </c>
      <c r="H50" s="211">
        <v>0</v>
      </c>
      <c r="I50" s="211">
        <f t="shared" ref="I50" si="16">SUM(E50:H50)</f>
        <v>231640</v>
      </c>
      <c r="J50" s="42">
        <v>0</v>
      </c>
      <c r="K50" s="211">
        <v>0</v>
      </c>
      <c r="L50" s="211">
        <v>98740</v>
      </c>
      <c r="M50" s="219">
        <v>0</v>
      </c>
      <c r="N50" s="16"/>
    </row>
    <row r="51" spans="1:20" x14ac:dyDescent="0.45">
      <c r="A51" s="187" t="s">
        <v>49</v>
      </c>
      <c r="B51" s="188"/>
      <c r="C51" s="188"/>
      <c r="D51" s="40"/>
      <c r="E51" s="35"/>
      <c r="F51" s="35"/>
      <c r="G51" s="35"/>
      <c r="H51" s="35"/>
      <c r="I51" s="35"/>
      <c r="J51" s="43"/>
      <c r="K51" s="46"/>
      <c r="L51" s="46"/>
      <c r="M51" s="42"/>
      <c r="N51" s="18"/>
    </row>
    <row r="52" spans="1:20" x14ac:dyDescent="0.45">
      <c r="A52" s="87"/>
      <c r="B52" s="112" t="s">
        <v>50</v>
      </c>
      <c r="C52" s="122"/>
      <c r="D52" s="40"/>
      <c r="E52" s="35"/>
      <c r="F52" s="35"/>
      <c r="G52" s="35"/>
      <c r="H52" s="35"/>
      <c r="I52" s="35"/>
      <c r="J52" s="43"/>
      <c r="K52" s="35"/>
      <c r="L52" s="35"/>
      <c r="M52" s="42"/>
      <c r="N52" s="18"/>
    </row>
    <row r="53" spans="1:20" x14ac:dyDescent="0.45">
      <c r="A53" s="87"/>
      <c r="B53" s="88"/>
      <c r="C53" s="89" t="s">
        <v>47</v>
      </c>
      <c r="D53" s="40">
        <v>92358000</v>
      </c>
      <c r="E53" s="35">
        <v>3490385</v>
      </c>
      <c r="F53" s="35">
        <v>9611751</v>
      </c>
      <c r="G53" s="35">
        <v>14827153</v>
      </c>
      <c r="H53" s="35">
        <v>15968189</v>
      </c>
      <c r="I53" s="35">
        <f>SUM(E53:H53)</f>
        <v>43897478</v>
      </c>
      <c r="J53" s="41">
        <f t="shared" ref="J53:J54" si="17">H53/I53</f>
        <v>0.36376096594888663</v>
      </c>
      <c r="K53" s="35">
        <v>16283879</v>
      </c>
      <c r="L53" s="35">
        <v>44955285</v>
      </c>
      <c r="M53" s="42">
        <v>0.36222390760063028</v>
      </c>
      <c r="N53" s="19"/>
    </row>
    <row r="54" spans="1:20" ht="18.600000000000001" thickBot="1" x14ac:dyDescent="0.5">
      <c r="A54" s="94"/>
      <c r="B54" s="95"/>
      <c r="C54" s="96" t="s">
        <v>48</v>
      </c>
      <c r="D54" s="49">
        <v>704488000</v>
      </c>
      <c r="E54" s="50">
        <v>119510922</v>
      </c>
      <c r="F54" s="50">
        <v>136976439</v>
      </c>
      <c r="G54" s="50">
        <v>182807265</v>
      </c>
      <c r="H54" s="50">
        <v>240963645</v>
      </c>
      <c r="I54" s="50">
        <f t="shared" ref="I54" si="18">SUM(E54:H54)</f>
        <v>680258271</v>
      </c>
      <c r="J54" s="51">
        <f t="shared" si="17"/>
        <v>0.35422376363873714</v>
      </c>
      <c r="K54" s="50">
        <v>240366911</v>
      </c>
      <c r="L54" s="50">
        <v>661915801</v>
      </c>
      <c r="M54" s="52">
        <v>0.36313819769351602</v>
      </c>
      <c r="N54" s="26"/>
    </row>
    <row r="55" spans="1:20" x14ac:dyDescent="0.45">
      <c r="D55" s="53"/>
      <c r="E55" s="53"/>
      <c r="F55" s="53"/>
      <c r="G55" s="53"/>
      <c r="H55" s="53"/>
      <c r="I55" s="54"/>
      <c r="J55" s="55"/>
      <c r="K55" s="53"/>
      <c r="L55" s="53"/>
      <c r="M55" s="53"/>
      <c r="N55" s="53"/>
    </row>
    <row r="56" spans="1:20" ht="18.600000000000001" thickBot="1" x14ac:dyDescent="0.5">
      <c r="A56" s="174" t="s">
        <v>18</v>
      </c>
      <c r="B56" s="174"/>
      <c r="C56" s="174"/>
      <c r="D56" s="56"/>
      <c r="E56" s="54"/>
      <c r="F56" s="54"/>
      <c r="G56" s="54"/>
      <c r="H56" s="54"/>
      <c r="I56" s="54"/>
      <c r="J56" s="57"/>
      <c r="K56" s="54"/>
      <c r="L56" s="54"/>
      <c r="M56" s="54"/>
      <c r="N56" s="84" t="s">
        <v>24</v>
      </c>
      <c r="O56" s="8"/>
      <c r="P56" s="20"/>
      <c r="Q56" s="21"/>
      <c r="R56" s="22"/>
      <c r="T56" s="23"/>
    </row>
    <row r="57" spans="1:20" x14ac:dyDescent="0.45">
      <c r="A57" s="177" t="s">
        <v>19</v>
      </c>
      <c r="B57" s="178"/>
      <c r="C57" s="178"/>
      <c r="D57" s="127" t="s">
        <v>59</v>
      </c>
      <c r="E57" s="128"/>
      <c r="F57" s="128"/>
      <c r="G57" s="128"/>
      <c r="H57" s="128"/>
      <c r="I57" s="128"/>
      <c r="J57" s="129"/>
      <c r="K57" s="130" t="s">
        <v>60</v>
      </c>
      <c r="L57" s="131"/>
      <c r="M57" s="132"/>
      <c r="N57" s="149" t="s">
        <v>25</v>
      </c>
      <c r="O57" s="8"/>
      <c r="P57" s="20"/>
      <c r="Q57" s="21"/>
      <c r="R57" s="22"/>
      <c r="T57" s="23"/>
    </row>
    <row r="58" spans="1:20" x14ac:dyDescent="0.45">
      <c r="A58" s="179"/>
      <c r="B58" s="180"/>
      <c r="C58" s="180"/>
      <c r="D58" s="152" t="s">
        <v>26</v>
      </c>
      <c r="E58" s="154" t="s">
        <v>27</v>
      </c>
      <c r="F58" s="155"/>
      <c r="G58" s="155"/>
      <c r="H58" s="155"/>
      <c r="I58" s="156"/>
      <c r="J58" s="157" t="s">
        <v>62</v>
      </c>
      <c r="K58" s="159" t="s">
        <v>28</v>
      </c>
      <c r="L58" s="161" t="s">
        <v>29</v>
      </c>
      <c r="M58" s="163" t="s">
        <v>62</v>
      </c>
      <c r="N58" s="150"/>
      <c r="O58" s="8"/>
      <c r="P58" s="20"/>
      <c r="Q58" s="21"/>
      <c r="R58" s="22"/>
      <c r="T58" s="23"/>
    </row>
    <row r="59" spans="1:20" ht="15" customHeight="1" thickBot="1" x14ac:dyDescent="0.5">
      <c r="A59" s="181"/>
      <c r="B59" s="182"/>
      <c r="C59" s="182"/>
      <c r="D59" s="153"/>
      <c r="E59" s="11" t="s">
        <v>30</v>
      </c>
      <c r="F59" s="11" t="s">
        <v>31</v>
      </c>
      <c r="G59" s="58" t="s">
        <v>32</v>
      </c>
      <c r="H59" s="11" t="s">
        <v>33</v>
      </c>
      <c r="I59" s="11" t="s">
        <v>34</v>
      </c>
      <c r="J59" s="158"/>
      <c r="K59" s="160"/>
      <c r="L59" s="162"/>
      <c r="M59" s="164"/>
      <c r="N59" s="151"/>
      <c r="O59" s="8"/>
      <c r="P59" s="20"/>
      <c r="Q59" s="21"/>
      <c r="R59" s="22"/>
      <c r="T59" s="23"/>
    </row>
    <row r="60" spans="1:20" ht="18" customHeight="1" x14ac:dyDescent="0.45">
      <c r="A60" s="120" t="s">
        <v>20</v>
      </c>
      <c r="B60" s="121"/>
      <c r="C60" s="121"/>
      <c r="D60" s="27"/>
      <c r="E60" s="32"/>
      <c r="F60" s="32"/>
      <c r="G60" s="32"/>
      <c r="H60" s="32"/>
      <c r="I60" s="32"/>
      <c r="J60" s="59"/>
      <c r="K60" s="31"/>
      <c r="L60" s="32"/>
      <c r="M60" s="60"/>
      <c r="N60" s="17"/>
      <c r="O60" s="8"/>
      <c r="P60" s="20"/>
      <c r="Q60" s="21"/>
      <c r="R60" s="22"/>
      <c r="T60" s="23"/>
    </row>
    <row r="61" spans="1:20" ht="18" customHeight="1" x14ac:dyDescent="0.45">
      <c r="A61" s="87"/>
      <c r="B61" s="171" t="s">
        <v>21</v>
      </c>
      <c r="C61" s="172"/>
      <c r="D61" s="61"/>
      <c r="E61" s="35"/>
      <c r="F61" s="35"/>
      <c r="G61" s="35"/>
      <c r="H61" s="35"/>
      <c r="I61" s="35"/>
      <c r="J61" s="62"/>
      <c r="K61" s="38"/>
      <c r="L61" s="35"/>
      <c r="M61" s="63"/>
      <c r="N61" s="18"/>
      <c r="O61" s="8"/>
      <c r="P61" s="20"/>
      <c r="Q61" s="21"/>
      <c r="R61" s="22"/>
      <c r="T61" s="23"/>
    </row>
    <row r="62" spans="1:20" ht="18" customHeight="1" x14ac:dyDescent="0.45">
      <c r="A62" s="87"/>
      <c r="B62" s="88"/>
      <c r="C62" s="89" t="s">
        <v>15</v>
      </c>
      <c r="D62" s="40">
        <v>40009000</v>
      </c>
      <c r="E62" s="35">
        <v>714908</v>
      </c>
      <c r="F62" s="35">
        <v>1404502</v>
      </c>
      <c r="G62" s="35">
        <v>8126740</v>
      </c>
      <c r="H62" s="35">
        <v>3539553</v>
      </c>
      <c r="I62" s="35">
        <f t="shared" ref="I62:I63" si="19">SUM(E62:H62)</f>
        <v>13785703</v>
      </c>
      <c r="J62" s="41">
        <f t="shared" ref="J62:J63" si="20">H62/I62</f>
        <v>0.2567553500898721</v>
      </c>
      <c r="K62" s="38">
        <v>1994411</v>
      </c>
      <c r="L62" s="35">
        <v>9978035</v>
      </c>
      <c r="M62" s="64">
        <v>0.19988013672030616</v>
      </c>
      <c r="N62" s="18"/>
      <c r="O62" s="8"/>
      <c r="P62" s="20"/>
      <c r="Q62" s="21"/>
      <c r="R62" s="22"/>
      <c r="T62" s="23"/>
    </row>
    <row r="63" spans="1:20" ht="18" customHeight="1" x14ac:dyDescent="0.45">
      <c r="A63" s="87"/>
      <c r="B63" s="92"/>
      <c r="C63" s="93" t="s">
        <v>16</v>
      </c>
      <c r="D63" s="40">
        <v>175629000</v>
      </c>
      <c r="E63" s="35">
        <v>32718921</v>
      </c>
      <c r="F63" s="35">
        <v>34548588</v>
      </c>
      <c r="G63" s="35">
        <v>46402648</v>
      </c>
      <c r="H63" s="35">
        <v>50639668</v>
      </c>
      <c r="I63" s="35">
        <f t="shared" si="19"/>
        <v>164309825</v>
      </c>
      <c r="J63" s="41">
        <f t="shared" si="20"/>
        <v>0.30819622624514387</v>
      </c>
      <c r="K63" s="65">
        <v>49615851</v>
      </c>
      <c r="L63" s="66">
        <v>159926429</v>
      </c>
      <c r="M63" s="64">
        <v>0.31024172371159492</v>
      </c>
      <c r="N63" s="85"/>
      <c r="O63" s="8"/>
      <c r="P63" s="20"/>
      <c r="Q63" s="21"/>
      <c r="R63" s="22"/>
      <c r="T63" s="23"/>
    </row>
    <row r="64" spans="1:20" ht="18" customHeight="1" x14ac:dyDescent="0.45">
      <c r="A64" s="173" t="s">
        <v>22</v>
      </c>
      <c r="B64" s="122"/>
      <c r="C64" s="122"/>
      <c r="D64" s="67"/>
      <c r="E64" s="35"/>
      <c r="F64" s="35"/>
      <c r="G64" s="35"/>
      <c r="H64" s="35"/>
      <c r="I64" s="36"/>
      <c r="J64" s="43"/>
      <c r="K64" s="65"/>
      <c r="L64" s="66"/>
      <c r="M64" s="64"/>
      <c r="N64" s="85"/>
      <c r="O64" s="8"/>
      <c r="P64" s="20"/>
      <c r="Q64" s="21"/>
      <c r="R64" s="22"/>
      <c r="T64" s="23"/>
    </row>
    <row r="65" spans="1:20" ht="18" customHeight="1" x14ac:dyDescent="0.45">
      <c r="A65" s="87"/>
      <c r="B65" s="112" t="s">
        <v>21</v>
      </c>
      <c r="C65" s="122"/>
      <c r="D65" s="61"/>
      <c r="E65" s="35" t="s">
        <v>35</v>
      </c>
      <c r="F65" s="35" t="s">
        <v>35</v>
      </c>
      <c r="G65" s="35" t="s">
        <v>35</v>
      </c>
      <c r="H65" s="35" t="s">
        <v>35</v>
      </c>
      <c r="I65" s="36" t="s">
        <v>35</v>
      </c>
      <c r="J65" s="43"/>
      <c r="K65" s="38" t="s">
        <v>35</v>
      </c>
      <c r="L65" s="35" t="s">
        <v>35</v>
      </c>
      <c r="M65" s="63"/>
      <c r="N65" s="18"/>
      <c r="O65" s="8"/>
      <c r="P65" s="20"/>
      <c r="Q65" s="21"/>
      <c r="R65" s="22"/>
      <c r="T65" s="23"/>
    </row>
    <row r="66" spans="1:20" ht="18" customHeight="1" thickBot="1" x14ac:dyDescent="0.5">
      <c r="A66" s="94"/>
      <c r="B66" s="97"/>
      <c r="C66" s="96" t="s">
        <v>15</v>
      </c>
      <c r="D66" s="68">
        <v>1561000</v>
      </c>
      <c r="E66" s="50">
        <v>0</v>
      </c>
      <c r="F66" s="50">
        <v>0</v>
      </c>
      <c r="G66" s="50">
        <v>410757</v>
      </c>
      <c r="H66" s="50">
        <v>138214</v>
      </c>
      <c r="I66" s="69">
        <v>548971</v>
      </c>
      <c r="J66" s="51">
        <f>H66/I66</f>
        <v>0.25176921913908018</v>
      </c>
      <c r="K66" s="70">
        <v>138214</v>
      </c>
      <c r="L66" s="50">
        <v>548971</v>
      </c>
      <c r="M66" s="71">
        <v>0.25176921913908018</v>
      </c>
      <c r="N66" s="86"/>
      <c r="O66" s="8"/>
      <c r="P66" s="20"/>
      <c r="Q66" s="21"/>
      <c r="R66" s="22"/>
      <c r="T66" s="23"/>
    </row>
    <row r="67" spans="1:20" ht="15" customHeight="1" x14ac:dyDescent="0.45">
      <c r="A67" s="98"/>
      <c r="B67" s="99"/>
      <c r="C67" s="98"/>
      <c r="D67" s="72"/>
      <c r="E67" s="54"/>
      <c r="F67" s="54"/>
      <c r="G67" s="54"/>
      <c r="H67" s="54"/>
      <c r="I67" s="54"/>
      <c r="J67" s="57"/>
      <c r="K67" s="54"/>
      <c r="L67" s="54"/>
      <c r="M67" s="54"/>
      <c r="N67" s="53"/>
      <c r="O67" s="8"/>
      <c r="P67" s="20"/>
      <c r="Q67" s="21"/>
      <c r="R67" s="22"/>
      <c r="T67" s="23"/>
    </row>
    <row r="68" spans="1:20" ht="15" customHeight="1" thickBot="1" x14ac:dyDescent="0.5">
      <c r="A68" s="174" t="s">
        <v>10</v>
      </c>
      <c r="B68" s="174"/>
      <c r="C68" s="174"/>
      <c r="D68" s="56"/>
      <c r="E68" s="73"/>
      <c r="F68" s="73"/>
      <c r="G68" s="73"/>
      <c r="H68" s="73"/>
      <c r="I68" s="73"/>
      <c r="J68" s="57"/>
      <c r="K68" s="54"/>
      <c r="L68" s="54"/>
      <c r="M68" s="54"/>
      <c r="N68" s="84" t="s">
        <v>24</v>
      </c>
      <c r="O68" s="8"/>
      <c r="P68" s="20"/>
      <c r="Q68" s="21"/>
      <c r="R68" s="22"/>
      <c r="T68" s="23"/>
    </row>
    <row r="69" spans="1:20" ht="18" customHeight="1" x14ac:dyDescent="0.45">
      <c r="A69" s="177" t="s">
        <v>13</v>
      </c>
      <c r="B69" s="178"/>
      <c r="C69" s="178"/>
      <c r="D69" s="127" t="s">
        <v>59</v>
      </c>
      <c r="E69" s="128"/>
      <c r="F69" s="128"/>
      <c r="G69" s="128"/>
      <c r="H69" s="128"/>
      <c r="I69" s="128"/>
      <c r="J69" s="129"/>
      <c r="K69" s="130" t="s">
        <v>60</v>
      </c>
      <c r="L69" s="131"/>
      <c r="M69" s="132"/>
      <c r="N69" s="149" t="s">
        <v>25</v>
      </c>
      <c r="O69" s="8"/>
      <c r="P69" s="20"/>
      <c r="Q69" s="21"/>
      <c r="R69" s="22"/>
      <c r="T69" s="23"/>
    </row>
    <row r="70" spans="1:20" ht="18" customHeight="1" x14ac:dyDescent="0.45">
      <c r="A70" s="179"/>
      <c r="B70" s="180"/>
      <c r="C70" s="180"/>
      <c r="D70" s="152" t="s">
        <v>26</v>
      </c>
      <c r="E70" s="154" t="s">
        <v>27</v>
      </c>
      <c r="F70" s="155"/>
      <c r="G70" s="155"/>
      <c r="H70" s="155"/>
      <c r="I70" s="156"/>
      <c r="J70" s="157" t="s">
        <v>62</v>
      </c>
      <c r="K70" s="159" t="s">
        <v>28</v>
      </c>
      <c r="L70" s="161" t="s">
        <v>29</v>
      </c>
      <c r="M70" s="163" t="s">
        <v>62</v>
      </c>
      <c r="N70" s="150"/>
      <c r="O70" s="8"/>
      <c r="P70" s="20"/>
      <c r="Q70" s="21"/>
      <c r="R70" s="22"/>
      <c r="T70" s="23"/>
    </row>
    <row r="71" spans="1:20" ht="18" customHeight="1" thickBot="1" x14ac:dyDescent="0.5">
      <c r="A71" s="181"/>
      <c r="B71" s="182"/>
      <c r="C71" s="182"/>
      <c r="D71" s="153"/>
      <c r="E71" s="11" t="s">
        <v>30</v>
      </c>
      <c r="F71" s="11" t="s">
        <v>31</v>
      </c>
      <c r="G71" s="11" t="s">
        <v>32</v>
      </c>
      <c r="H71" s="11" t="s">
        <v>33</v>
      </c>
      <c r="I71" s="11" t="s">
        <v>34</v>
      </c>
      <c r="J71" s="158"/>
      <c r="K71" s="160"/>
      <c r="L71" s="162"/>
      <c r="M71" s="164"/>
      <c r="N71" s="151"/>
      <c r="O71" s="8"/>
      <c r="P71" s="20"/>
      <c r="Q71" s="21"/>
      <c r="R71" s="22"/>
      <c r="T71" s="23"/>
    </row>
    <row r="72" spans="1:20" ht="18" customHeight="1" x14ac:dyDescent="0.45">
      <c r="A72" s="165" t="s">
        <v>14</v>
      </c>
      <c r="B72" s="166"/>
      <c r="C72" s="166"/>
      <c r="D72" s="74"/>
      <c r="E72" s="32"/>
      <c r="F72" s="32"/>
      <c r="G72" s="32"/>
      <c r="H72" s="32"/>
      <c r="I72" s="75"/>
      <c r="J72" s="59"/>
      <c r="K72" s="31"/>
      <c r="L72" s="32"/>
      <c r="M72" s="60"/>
      <c r="N72" s="17"/>
      <c r="O72" s="8"/>
      <c r="P72" s="20"/>
      <c r="Q72" s="21"/>
      <c r="R72" s="22"/>
      <c r="T72" s="23"/>
    </row>
    <row r="73" spans="1:20" ht="18" customHeight="1" x14ac:dyDescent="0.45">
      <c r="A73" s="91"/>
      <c r="B73" s="167" t="s">
        <v>11</v>
      </c>
      <c r="C73" s="168"/>
      <c r="D73" s="61"/>
      <c r="E73" s="76" t="s">
        <v>35</v>
      </c>
      <c r="F73" s="76" t="s">
        <v>35</v>
      </c>
      <c r="G73" s="76" t="s">
        <v>35</v>
      </c>
      <c r="H73" s="76" t="s">
        <v>35</v>
      </c>
      <c r="I73" s="77" t="s">
        <v>35</v>
      </c>
      <c r="J73" s="62"/>
      <c r="K73" s="38" t="s">
        <v>35</v>
      </c>
      <c r="L73" s="35" t="s">
        <v>35</v>
      </c>
      <c r="M73" s="63"/>
      <c r="N73" s="18"/>
      <c r="O73" s="8"/>
      <c r="P73" s="20"/>
      <c r="Q73" s="21"/>
      <c r="R73" s="22"/>
      <c r="T73" s="23"/>
    </row>
    <row r="74" spans="1:20" ht="18" customHeight="1" x14ac:dyDescent="0.45">
      <c r="A74" s="91"/>
      <c r="B74" s="88"/>
      <c r="C74" s="89" t="s">
        <v>15</v>
      </c>
      <c r="D74" s="40">
        <v>3081000</v>
      </c>
      <c r="E74" s="76">
        <v>174472</v>
      </c>
      <c r="F74" s="76">
        <v>72194</v>
      </c>
      <c r="G74" s="76">
        <v>421941</v>
      </c>
      <c r="H74" s="76">
        <v>387691</v>
      </c>
      <c r="I74" s="77">
        <f t="shared" ref="I74:I75" si="21">SUM(E74:H74)</f>
        <v>1056298</v>
      </c>
      <c r="J74" s="41">
        <f>H74/I74</f>
        <v>0.36702805458308169</v>
      </c>
      <c r="K74" s="38">
        <v>0</v>
      </c>
      <c r="L74" s="35">
        <v>248580</v>
      </c>
      <c r="M74" s="64">
        <v>0</v>
      </c>
      <c r="N74" s="18" t="s">
        <v>56</v>
      </c>
      <c r="O74" s="8"/>
      <c r="P74" s="20"/>
      <c r="Q74" s="21"/>
      <c r="R74" s="22"/>
      <c r="T74" s="23"/>
    </row>
    <row r="75" spans="1:20" ht="18" customHeight="1" x14ac:dyDescent="0.45">
      <c r="A75" s="87"/>
      <c r="B75" s="100"/>
      <c r="C75" s="89" t="s">
        <v>16</v>
      </c>
      <c r="D75" s="40">
        <v>44000</v>
      </c>
      <c r="E75" s="76">
        <v>0</v>
      </c>
      <c r="F75" s="76">
        <v>0</v>
      </c>
      <c r="G75" s="76">
        <v>0</v>
      </c>
      <c r="H75" s="76">
        <v>0</v>
      </c>
      <c r="I75" s="77">
        <f t="shared" si="21"/>
        <v>0</v>
      </c>
      <c r="J75" s="78" t="s">
        <v>36</v>
      </c>
      <c r="K75" s="79">
        <v>11416</v>
      </c>
      <c r="L75" s="76">
        <v>11416</v>
      </c>
      <c r="M75" s="80">
        <v>1</v>
      </c>
      <c r="N75" s="18"/>
      <c r="O75" s="8"/>
      <c r="P75" s="20"/>
      <c r="Q75" s="21"/>
      <c r="R75" s="22"/>
      <c r="T75" s="23"/>
    </row>
    <row r="76" spans="1:20" ht="18" customHeight="1" x14ac:dyDescent="0.45">
      <c r="A76" s="87"/>
      <c r="B76" s="169" t="s">
        <v>12</v>
      </c>
      <c r="C76" s="170"/>
      <c r="D76" s="40"/>
      <c r="E76" s="76" t="s">
        <v>35</v>
      </c>
      <c r="F76" s="76" t="s">
        <v>35</v>
      </c>
      <c r="G76" s="76" t="s">
        <v>35</v>
      </c>
      <c r="H76" s="76" t="s">
        <v>35</v>
      </c>
      <c r="I76" s="77" t="s">
        <v>35</v>
      </c>
      <c r="J76" s="62"/>
      <c r="K76" s="38" t="s">
        <v>35</v>
      </c>
      <c r="L76" s="35" t="s">
        <v>35</v>
      </c>
      <c r="M76" s="63"/>
      <c r="N76" s="18"/>
      <c r="O76" s="8"/>
      <c r="P76" s="20"/>
      <c r="Q76" s="21"/>
      <c r="R76" s="22"/>
      <c r="T76" s="23"/>
    </row>
    <row r="77" spans="1:20" ht="18" customHeight="1" x14ac:dyDescent="0.45">
      <c r="A77" s="87"/>
      <c r="B77" s="88"/>
      <c r="C77" s="89" t="s">
        <v>15</v>
      </c>
      <c r="D77" s="40">
        <v>0</v>
      </c>
      <c r="E77" s="76">
        <v>0</v>
      </c>
      <c r="F77" s="76">
        <v>0</v>
      </c>
      <c r="G77" s="76">
        <v>0</v>
      </c>
      <c r="H77" s="76">
        <v>0</v>
      </c>
      <c r="I77" s="77">
        <f t="shared" ref="I77:I78" si="22">SUM(E77:H77)</f>
        <v>0</v>
      </c>
      <c r="J77" s="42">
        <v>0</v>
      </c>
      <c r="K77" s="38">
        <v>0</v>
      </c>
      <c r="L77" s="35">
        <v>211255</v>
      </c>
      <c r="M77" s="64">
        <v>0</v>
      </c>
      <c r="N77" s="18"/>
      <c r="O77" s="8"/>
      <c r="P77" s="20"/>
      <c r="Q77" s="21"/>
      <c r="R77" s="22"/>
      <c r="T77" s="23"/>
    </row>
    <row r="78" spans="1:20" ht="18" customHeight="1" x14ac:dyDescent="0.45">
      <c r="A78" s="91"/>
      <c r="B78" s="88"/>
      <c r="C78" s="101" t="s">
        <v>16</v>
      </c>
      <c r="D78" s="40">
        <v>0</v>
      </c>
      <c r="E78" s="76">
        <v>0</v>
      </c>
      <c r="F78" s="76">
        <v>0</v>
      </c>
      <c r="G78" s="76">
        <v>0</v>
      </c>
      <c r="H78" s="76">
        <v>0</v>
      </c>
      <c r="I78" s="76">
        <f t="shared" si="22"/>
        <v>0</v>
      </c>
      <c r="J78" s="42">
        <v>0</v>
      </c>
      <c r="K78" s="38">
        <v>13000</v>
      </c>
      <c r="L78" s="35">
        <v>13000</v>
      </c>
      <c r="M78" s="42">
        <v>0</v>
      </c>
      <c r="N78" s="85"/>
      <c r="O78" s="8"/>
      <c r="P78" s="20"/>
      <c r="Q78" s="21"/>
      <c r="R78" s="22"/>
      <c r="T78" s="23"/>
    </row>
    <row r="79" spans="1:20" ht="18" customHeight="1" x14ac:dyDescent="0.45">
      <c r="A79" s="183" t="s">
        <v>17</v>
      </c>
      <c r="B79" s="184"/>
      <c r="C79" s="176"/>
      <c r="D79" s="40"/>
      <c r="E79" s="76" t="s">
        <v>35</v>
      </c>
      <c r="F79" s="76" t="s">
        <v>35</v>
      </c>
      <c r="G79" s="76" t="s">
        <v>35</v>
      </c>
      <c r="H79" s="76" t="s">
        <v>35</v>
      </c>
      <c r="I79" s="35" t="s">
        <v>35</v>
      </c>
      <c r="J79" s="81"/>
      <c r="K79" s="38" t="s">
        <v>35</v>
      </c>
      <c r="L79" s="35" t="s">
        <v>35</v>
      </c>
      <c r="M79" s="82"/>
      <c r="N79" s="18"/>
      <c r="O79" s="8"/>
      <c r="P79" s="20"/>
      <c r="Q79" s="21"/>
      <c r="R79" s="22"/>
      <c r="T79" s="23"/>
    </row>
    <row r="80" spans="1:20" ht="18" customHeight="1" x14ac:dyDescent="0.45">
      <c r="A80" s="102"/>
      <c r="B80" s="175" t="s">
        <v>23</v>
      </c>
      <c r="C80" s="176"/>
      <c r="D80" s="40"/>
      <c r="E80" s="76" t="s">
        <v>35</v>
      </c>
      <c r="F80" s="76" t="s">
        <v>35</v>
      </c>
      <c r="G80" s="76" t="s">
        <v>35</v>
      </c>
      <c r="H80" s="76" t="s">
        <v>35</v>
      </c>
      <c r="I80" s="35" t="s">
        <v>35</v>
      </c>
      <c r="J80" s="81"/>
      <c r="K80" s="38" t="s">
        <v>35</v>
      </c>
      <c r="L80" s="35" t="s">
        <v>35</v>
      </c>
      <c r="M80" s="82"/>
      <c r="N80" s="18"/>
      <c r="O80" s="8"/>
      <c r="P80" s="20"/>
      <c r="Q80" s="21"/>
      <c r="R80" s="22"/>
      <c r="T80" s="23"/>
    </row>
    <row r="81" spans="1:20" ht="18" customHeight="1" x14ac:dyDescent="0.45">
      <c r="A81" s="103"/>
      <c r="B81" s="104"/>
      <c r="C81" s="105" t="s">
        <v>15</v>
      </c>
      <c r="D81" s="40">
        <v>105442000</v>
      </c>
      <c r="E81" s="76">
        <v>2937572</v>
      </c>
      <c r="F81" s="76">
        <v>4415778</v>
      </c>
      <c r="G81" s="76">
        <v>7851821</v>
      </c>
      <c r="H81" s="76">
        <v>7219646</v>
      </c>
      <c r="I81" s="35">
        <f t="shared" ref="I81:I82" si="23">SUM(E81:H81)</f>
        <v>22424817</v>
      </c>
      <c r="J81" s="41">
        <f t="shared" ref="J81:J82" si="24">H81/I81</f>
        <v>0.32194893719757001</v>
      </c>
      <c r="K81" s="38">
        <v>7278075</v>
      </c>
      <c r="L81" s="35">
        <v>25091753</v>
      </c>
      <c r="M81" s="64">
        <v>0.290058450678994</v>
      </c>
      <c r="N81" s="19"/>
      <c r="O81" s="8"/>
      <c r="P81" s="20"/>
      <c r="Q81" s="21"/>
      <c r="R81" s="22"/>
      <c r="T81" s="23"/>
    </row>
    <row r="82" spans="1:20" ht="18" customHeight="1" thickBot="1" x14ac:dyDescent="0.5">
      <c r="A82" s="106"/>
      <c r="B82" s="107"/>
      <c r="C82" s="108" t="s">
        <v>16</v>
      </c>
      <c r="D82" s="49">
        <v>930345000</v>
      </c>
      <c r="E82" s="83">
        <v>158560096</v>
      </c>
      <c r="F82" s="83">
        <v>160993217</v>
      </c>
      <c r="G82" s="83">
        <v>202380638</v>
      </c>
      <c r="H82" s="83">
        <f>219778716+247500</f>
        <v>220026216</v>
      </c>
      <c r="I82" s="50">
        <f t="shared" si="23"/>
        <v>741960167</v>
      </c>
      <c r="J82" s="51">
        <f t="shared" si="24"/>
        <v>0.29654720803899975</v>
      </c>
      <c r="K82" s="70">
        <v>305222993</v>
      </c>
      <c r="L82" s="50">
        <v>922795995</v>
      </c>
      <c r="M82" s="71">
        <v>0.33075890516841699</v>
      </c>
      <c r="N82" s="26"/>
      <c r="O82" s="8"/>
      <c r="P82" s="20"/>
      <c r="Q82" s="21"/>
      <c r="R82" s="22"/>
      <c r="T82" s="23"/>
    </row>
    <row r="83" spans="1:20" ht="15" customHeight="1" x14ac:dyDescent="0.45">
      <c r="A83" s="109"/>
      <c r="C83" s="109"/>
      <c r="D83" s="24"/>
      <c r="E83" s="7"/>
      <c r="F83" s="7"/>
      <c r="G83" s="7"/>
      <c r="H83" s="7"/>
      <c r="I83" s="7"/>
      <c r="J83" s="14"/>
      <c r="K83" s="7"/>
      <c r="L83" s="7"/>
      <c r="N83"/>
      <c r="O83" s="25"/>
      <c r="P83" s="20"/>
      <c r="Q83" s="7"/>
      <c r="T83" s="23"/>
    </row>
    <row r="84" spans="1:20" ht="15" customHeight="1" x14ac:dyDescent="0.45">
      <c r="J84" s="15"/>
      <c r="N84"/>
    </row>
    <row r="85" spans="1:20" x14ac:dyDescent="0.45">
      <c r="J85" s="15"/>
      <c r="N85"/>
    </row>
    <row r="86" spans="1:20" ht="25.95" customHeight="1" x14ac:dyDescent="0.45">
      <c r="J86" s="15"/>
      <c r="N86"/>
    </row>
  </sheetData>
  <mergeCells count="59">
    <mergeCell ref="B46:C46"/>
    <mergeCell ref="A51:C51"/>
    <mergeCell ref="B52:C52"/>
    <mergeCell ref="A56:C56"/>
    <mergeCell ref="A57:C59"/>
    <mergeCell ref="B49:C49"/>
    <mergeCell ref="A60:C60"/>
    <mergeCell ref="B80:C80"/>
    <mergeCell ref="D69:J69"/>
    <mergeCell ref="K69:M69"/>
    <mergeCell ref="A69:C71"/>
    <mergeCell ref="A79:C79"/>
    <mergeCell ref="A72:C72"/>
    <mergeCell ref="B73:C73"/>
    <mergeCell ref="B76:C76"/>
    <mergeCell ref="B61:C61"/>
    <mergeCell ref="A64:C64"/>
    <mergeCell ref="B65:C65"/>
    <mergeCell ref="A68:C68"/>
    <mergeCell ref="N69:N71"/>
    <mergeCell ref="D70:D71"/>
    <mergeCell ref="E70:I70"/>
    <mergeCell ref="J70:J71"/>
    <mergeCell ref="K70:K71"/>
    <mergeCell ref="L70:L71"/>
    <mergeCell ref="M70:M71"/>
    <mergeCell ref="N57:N59"/>
    <mergeCell ref="D58:D59"/>
    <mergeCell ref="E58:I58"/>
    <mergeCell ref="J58:J59"/>
    <mergeCell ref="K58:K59"/>
    <mergeCell ref="L58:L59"/>
    <mergeCell ref="M58:M59"/>
    <mergeCell ref="D57:J57"/>
    <mergeCell ref="K57:M57"/>
    <mergeCell ref="D3:J3"/>
    <mergeCell ref="K3:M3"/>
    <mergeCell ref="N3:N5"/>
    <mergeCell ref="D4:D5"/>
    <mergeCell ref="E4:I4"/>
    <mergeCell ref="J4:J5"/>
    <mergeCell ref="K4:K5"/>
    <mergeCell ref="L4:L5"/>
    <mergeCell ref="M4:M5"/>
    <mergeCell ref="B40:C40"/>
    <mergeCell ref="B43:C43"/>
    <mergeCell ref="B25:C25"/>
    <mergeCell ref="B28:C28"/>
    <mergeCell ref="B31:C31"/>
    <mergeCell ref="B34:C34"/>
    <mergeCell ref="B37:C37"/>
    <mergeCell ref="B22:C22"/>
    <mergeCell ref="B19:C19"/>
    <mergeCell ref="A3:C5"/>
    <mergeCell ref="A6:C6"/>
    <mergeCell ref="B7:C7"/>
    <mergeCell ref="B10:C10"/>
    <mergeCell ref="B13:C13"/>
    <mergeCell ref="B16:C16"/>
  </mergeCells>
  <phoneticPr fontId="18"/>
  <dataValidations count="1">
    <dataValidation imeMode="off" allowBlank="1" showInputMessage="1" showErrorMessage="1" sqref="B61" xr:uid="{00000000-0002-0000-0000-000000000000}"/>
  </dataValidations>
  <pageMargins left="0.25" right="0.25" top="0.75" bottom="0.75" header="0.3" footer="0.3"/>
  <pageSetup paperSize="8" scale="6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EDDEB2-15AA-4F6B-95EF-280EF4419EE2}">
  <sheetPr>
    <pageSetUpPr fitToPage="1"/>
  </sheetPr>
  <dimension ref="A1:T84"/>
  <sheetViews>
    <sheetView topLeftCell="A30" workbookViewId="0">
      <selection activeCell="G50" sqref="G50"/>
    </sheetView>
  </sheetViews>
  <sheetFormatPr defaultColWidth="9" defaultRowHeight="18" x14ac:dyDescent="0.45"/>
  <cols>
    <col min="1" max="3" width="9" customWidth="1"/>
    <col min="4" max="4" width="14.59765625" customWidth="1"/>
    <col min="5" max="5" width="12.19921875" bestFit="1" customWidth="1"/>
    <col min="6" max="6" width="12.09765625" customWidth="1"/>
    <col min="7" max="7" width="15.8984375" customWidth="1"/>
    <col min="8" max="8" width="15" customWidth="1"/>
    <col min="9" max="12" width="19.3984375" customWidth="1"/>
    <col min="13" max="13" width="15.3984375" customWidth="1"/>
    <col min="14" max="14" width="9" style="15"/>
    <col min="15" max="16" width="11.5" customWidth="1"/>
    <col min="18" max="18" width="13.59765625" customWidth="1"/>
  </cols>
  <sheetData>
    <row r="1" spans="1:14" x14ac:dyDescent="0.45">
      <c r="A1" s="1" t="s">
        <v>65</v>
      </c>
      <c r="B1" s="1"/>
      <c r="C1" s="1"/>
      <c r="D1" s="1"/>
      <c r="E1" s="9"/>
      <c r="F1" s="9"/>
      <c r="G1" s="9"/>
      <c r="H1" s="9"/>
      <c r="I1" s="9"/>
      <c r="J1" s="12"/>
      <c r="K1" s="1"/>
      <c r="L1" s="1"/>
      <c r="M1" s="1"/>
      <c r="N1" s="1"/>
    </row>
    <row r="2" spans="1:14" ht="18.600000000000001" thickBot="1" x14ac:dyDescent="0.5">
      <c r="A2" s="2" t="s">
        <v>57</v>
      </c>
      <c r="B2" s="3"/>
      <c r="C2" s="4"/>
      <c r="D2" s="4"/>
      <c r="E2" s="10"/>
      <c r="F2" s="10"/>
      <c r="G2" s="10"/>
      <c r="H2" s="10"/>
      <c r="I2" s="10"/>
      <c r="J2" s="13"/>
      <c r="K2" s="5"/>
      <c r="L2" s="5"/>
      <c r="M2" s="5"/>
      <c r="N2" s="6" t="s">
        <v>37</v>
      </c>
    </row>
    <row r="3" spans="1:14" x14ac:dyDescent="0.45">
      <c r="A3" s="114" t="s">
        <v>38</v>
      </c>
      <c r="B3" s="115"/>
      <c r="C3" s="115"/>
      <c r="D3" s="127" t="s">
        <v>66</v>
      </c>
      <c r="E3" s="128"/>
      <c r="F3" s="128"/>
      <c r="G3" s="128"/>
      <c r="H3" s="128"/>
      <c r="I3" s="128"/>
      <c r="J3" s="129"/>
      <c r="K3" s="189" t="s">
        <v>67</v>
      </c>
      <c r="L3" s="190"/>
      <c r="M3" s="191"/>
      <c r="N3" s="192" t="s">
        <v>39</v>
      </c>
    </row>
    <row r="4" spans="1:14" x14ac:dyDescent="0.45">
      <c r="A4" s="116"/>
      <c r="B4" s="117"/>
      <c r="C4" s="117"/>
      <c r="D4" s="136" t="s">
        <v>40</v>
      </c>
      <c r="E4" s="138" t="s">
        <v>41</v>
      </c>
      <c r="F4" s="139"/>
      <c r="G4" s="139"/>
      <c r="H4" s="139"/>
      <c r="I4" s="140"/>
      <c r="J4" s="193" t="s">
        <v>68</v>
      </c>
      <c r="K4" s="194" t="s">
        <v>42</v>
      </c>
      <c r="L4" s="145" t="s">
        <v>43</v>
      </c>
      <c r="M4" s="195" t="s">
        <v>68</v>
      </c>
      <c r="N4" s="134"/>
    </row>
    <row r="5" spans="1:14" ht="18.600000000000001" thickBot="1" x14ac:dyDescent="0.5">
      <c r="A5" s="118"/>
      <c r="B5" s="119"/>
      <c r="C5" s="119"/>
      <c r="D5" s="137"/>
      <c r="E5" s="11" t="s">
        <v>44</v>
      </c>
      <c r="F5" s="11" t="s">
        <v>31</v>
      </c>
      <c r="G5" s="11" t="s">
        <v>32</v>
      </c>
      <c r="H5" s="11" t="s">
        <v>33</v>
      </c>
      <c r="I5" s="11" t="s">
        <v>45</v>
      </c>
      <c r="J5" s="196"/>
      <c r="K5" s="144"/>
      <c r="L5" s="146"/>
      <c r="M5" s="197"/>
      <c r="N5" s="135"/>
    </row>
    <row r="6" spans="1:14" x14ac:dyDescent="0.45">
      <c r="A6" s="198" t="s">
        <v>46</v>
      </c>
      <c r="B6" s="199"/>
      <c r="C6" s="199"/>
      <c r="D6" s="200"/>
      <c r="E6" s="201"/>
      <c r="F6" s="201"/>
      <c r="G6" s="201"/>
      <c r="H6" s="201"/>
      <c r="I6" s="202"/>
      <c r="J6" s="203"/>
      <c r="K6" s="204"/>
      <c r="L6" s="205"/>
      <c r="M6" s="206"/>
      <c r="N6" s="17"/>
    </row>
    <row r="7" spans="1:14" x14ac:dyDescent="0.45">
      <c r="A7" s="207"/>
      <c r="B7" s="208" t="s">
        <v>2</v>
      </c>
      <c r="C7" s="209"/>
      <c r="D7" s="210"/>
      <c r="E7" s="211"/>
      <c r="F7" s="211"/>
      <c r="G7" s="211"/>
      <c r="H7" s="211"/>
      <c r="I7" s="212"/>
      <c r="J7" s="213"/>
      <c r="K7" s="214"/>
      <c r="L7" s="211"/>
      <c r="M7" s="215"/>
      <c r="N7" s="18"/>
    </row>
    <row r="8" spans="1:14" x14ac:dyDescent="0.45">
      <c r="A8" s="207"/>
      <c r="B8" s="216"/>
      <c r="C8" s="217" t="s">
        <v>47</v>
      </c>
      <c r="D8" s="218">
        <v>25204000</v>
      </c>
      <c r="E8" s="211">
        <v>0</v>
      </c>
      <c r="F8" s="211">
        <v>942988</v>
      </c>
      <c r="G8" s="211">
        <v>2471510</v>
      </c>
      <c r="H8" s="211">
        <v>1500306</v>
      </c>
      <c r="I8" s="211">
        <v>4914804</v>
      </c>
      <c r="J8" s="219">
        <v>0.30526263102251888</v>
      </c>
      <c r="K8" s="214">
        <v>5772402</v>
      </c>
      <c r="L8" s="211">
        <v>19615050</v>
      </c>
      <c r="M8" s="220">
        <v>0.2942843377916447</v>
      </c>
      <c r="N8" s="19"/>
    </row>
    <row r="9" spans="1:14" x14ac:dyDescent="0.45">
      <c r="A9" s="207"/>
      <c r="B9" s="221"/>
      <c r="C9" s="217" t="s">
        <v>48</v>
      </c>
      <c r="D9" s="218">
        <v>973132000</v>
      </c>
      <c r="E9" s="211">
        <v>125761551</v>
      </c>
      <c r="F9" s="211">
        <v>130452135</v>
      </c>
      <c r="G9" s="211">
        <v>310915343</v>
      </c>
      <c r="H9" s="211">
        <v>364367197</v>
      </c>
      <c r="I9" s="211">
        <v>931496226</v>
      </c>
      <c r="J9" s="219">
        <v>0.39116336366133597</v>
      </c>
      <c r="K9" s="214">
        <v>359269382</v>
      </c>
      <c r="L9" s="211">
        <v>895493201</v>
      </c>
      <c r="M9" s="220">
        <v>0.4011972191400256</v>
      </c>
      <c r="N9" s="19"/>
    </row>
    <row r="10" spans="1:14" x14ac:dyDescent="0.45">
      <c r="A10" s="207"/>
      <c r="B10" s="208" t="s">
        <v>7</v>
      </c>
      <c r="C10" s="222"/>
      <c r="D10" s="218"/>
      <c r="E10" s="211"/>
      <c r="F10" s="211"/>
      <c r="G10" s="211"/>
      <c r="H10" s="211"/>
      <c r="I10" s="211"/>
      <c r="J10" s="219"/>
      <c r="K10" s="214"/>
      <c r="L10" s="211"/>
      <c r="M10" s="215"/>
      <c r="N10" s="18"/>
    </row>
    <row r="11" spans="1:14" x14ac:dyDescent="0.45">
      <c r="A11" s="207"/>
      <c r="B11" s="216"/>
      <c r="C11" s="217" t="s">
        <v>47</v>
      </c>
      <c r="D11" s="218">
        <v>192608000</v>
      </c>
      <c r="E11" s="211">
        <v>11960</v>
      </c>
      <c r="F11" s="211">
        <v>46260</v>
      </c>
      <c r="G11" s="211">
        <v>225600</v>
      </c>
      <c r="H11" s="211">
        <v>164760</v>
      </c>
      <c r="I11" s="211">
        <v>448580</v>
      </c>
      <c r="J11" s="219">
        <v>0.36729234473226624</v>
      </c>
      <c r="K11" s="214">
        <v>57254972</v>
      </c>
      <c r="L11" s="211">
        <v>204904844</v>
      </c>
      <c r="M11" s="220">
        <v>0.27942224733349885</v>
      </c>
      <c r="N11" s="16"/>
    </row>
    <row r="12" spans="1:14" x14ac:dyDescent="0.45">
      <c r="A12" s="207"/>
      <c r="B12" s="221"/>
      <c r="C12" s="217" t="s">
        <v>48</v>
      </c>
      <c r="D12" s="218">
        <v>95101000</v>
      </c>
      <c r="E12" s="211">
        <v>16868434</v>
      </c>
      <c r="F12" s="211">
        <v>10893995</v>
      </c>
      <c r="G12" s="211">
        <v>19373008</v>
      </c>
      <c r="H12" s="211">
        <v>41073411</v>
      </c>
      <c r="I12" s="211">
        <v>88208848</v>
      </c>
      <c r="J12" s="219">
        <v>0.46563822032909896</v>
      </c>
      <c r="K12" s="214">
        <v>17879454</v>
      </c>
      <c r="L12" s="211">
        <v>67273920</v>
      </c>
      <c r="M12" s="220">
        <v>0.26577095552035618</v>
      </c>
      <c r="N12" s="16"/>
    </row>
    <row r="13" spans="1:14" x14ac:dyDescent="0.45">
      <c r="A13" s="207"/>
      <c r="B13" s="208" t="s">
        <v>1</v>
      </c>
      <c r="C13" s="209"/>
      <c r="D13" s="218"/>
      <c r="E13" s="211"/>
      <c r="F13" s="211"/>
      <c r="G13" s="211"/>
      <c r="H13" s="211"/>
      <c r="I13" s="211"/>
      <c r="J13" s="219"/>
      <c r="K13" s="214"/>
      <c r="L13" s="211"/>
      <c r="M13" s="215"/>
      <c r="N13" s="18"/>
    </row>
    <row r="14" spans="1:14" x14ac:dyDescent="0.45">
      <c r="A14" s="207"/>
      <c r="B14" s="216"/>
      <c r="C14" s="217" t="s">
        <v>47</v>
      </c>
      <c r="D14" s="218">
        <v>20488000</v>
      </c>
      <c r="E14" s="211">
        <v>98710</v>
      </c>
      <c r="F14" s="211">
        <v>761741</v>
      </c>
      <c r="G14" s="211">
        <v>2602777</v>
      </c>
      <c r="H14" s="211">
        <v>1145878</v>
      </c>
      <c r="I14" s="211">
        <v>4609106</v>
      </c>
      <c r="J14" s="219">
        <v>0.24861176983128616</v>
      </c>
      <c r="K14" s="214">
        <v>6271354</v>
      </c>
      <c r="L14" s="211">
        <v>15601579</v>
      </c>
      <c r="M14" s="220">
        <v>0.40196918529848807</v>
      </c>
      <c r="N14" s="19"/>
    </row>
    <row r="15" spans="1:14" x14ac:dyDescent="0.45">
      <c r="A15" s="207"/>
      <c r="B15" s="221"/>
      <c r="C15" s="217" t="s">
        <v>48</v>
      </c>
      <c r="D15" s="218">
        <v>160846000</v>
      </c>
      <c r="E15" s="211">
        <v>32765199</v>
      </c>
      <c r="F15" s="211">
        <v>34361784</v>
      </c>
      <c r="G15" s="211">
        <v>41277282</v>
      </c>
      <c r="H15" s="211">
        <v>45902846</v>
      </c>
      <c r="I15" s="211">
        <v>154307111</v>
      </c>
      <c r="J15" s="219">
        <v>0.29747719144323814</v>
      </c>
      <c r="K15" s="214">
        <v>48252824</v>
      </c>
      <c r="L15" s="211">
        <v>147893374</v>
      </c>
      <c r="M15" s="220">
        <v>0.32626765280234937</v>
      </c>
      <c r="N15" s="19"/>
    </row>
    <row r="16" spans="1:14" x14ac:dyDescent="0.45">
      <c r="A16" s="207"/>
      <c r="B16" s="208" t="s">
        <v>4</v>
      </c>
      <c r="C16" s="222"/>
      <c r="D16" s="218"/>
      <c r="E16" s="211"/>
      <c r="F16" s="211"/>
      <c r="G16" s="211"/>
      <c r="H16" s="211"/>
      <c r="I16" s="211"/>
      <c r="J16" s="219"/>
      <c r="K16" s="214"/>
      <c r="L16" s="211"/>
      <c r="M16" s="215"/>
      <c r="N16" s="18"/>
    </row>
    <row r="17" spans="1:14" x14ac:dyDescent="0.45">
      <c r="A17" s="207"/>
      <c r="B17" s="216"/>
      <c r="C17" s="217" t="s">
        <v>47</v>
      </c>
      <c r="D17" s="218">
        <v>14498000</v>
      </c>
      <c r="E17" s="211">
        <v>0</v>
      </c>
      <c r="F17" s="211">
        <v>2141184</v>
      </c>
      <c r="G17" s="211">
        <v>2169051</v>
      </c>
      <c r="H17" s="211">
        <v>1642973</v>
      </c>
      <c r="I17" s="211">
        <v>5953208</v>
      </c>
      <c r="J17" s="219">
        <v>0.27598111807952957</v>
      </c>
      <c r="K17" s="214">
        <v>4400951</v>
      </c>
      <c r="L17" s="211">
        <v>14721703</v>
      </c>
      <c r="M17" s="220">
        <v>0.29894306385613134</v>
      </c>
      <c r="N17" s="19"/>
    </row>
    <row r="18" spans="1:14" x14ac:dyDescent="0.45">
      <c r="A18" s="207"/>
      <c r="B18" s="221"/>
      <c r="C18" s="217" t="s">
        <v>48</v>
      </c>
      <c r="D18" s="218">
        <v>88801000</v>
      </c>
      <c r="E18" s="211">
        <v>11321838</v>
      </c>
      <c r="F18" s="211">
        <v>13444337</v>
      </c>
      <c r="G18" s="211">
        <v>20048009</v>
      </c>
      <c r="H18" s="211">
        <v>23410292</v>
      </c>
      <c r="I18" s="211">
        <v>68224476</v>
      </c>
      <c r="J18" s="219">
        <v>0.34313626681427351</v>
      </c>
      <c r="K18" s="214">
        <v>25445446</v>
      </c>
      <c r="L18" s="211">
        <v>72653323</v>
      </c>
      <c r="M18" s="220">
        <v>0.35023100044577454</v>
      </c>
      <c r="N18" s="19"/>
    </row>
    <row r="19" spans="1:14" x14ac:dyDescent="0.45">
      <c r="A19" s="207"/>
      <c r="B19" s="208" t="s">
        <v>6</v>
      </c>
      <c r="C19" s="222"/>
      <c r="D19" s="218"/>
      <c r="E19" s="211"/>
      <c r="F19" s="211"/>
      <c r="G19" s="211"/>
      <c r="H19" s="211"/>
      <c r="I19" s="211"/>
      <c r="J19" s="219"/>
      <c r="K19" s="214"/>
      <c r="L19" s="211"/>
      <c r="M19" s="215"/>
      <c r="N19" s="18"/>
    </row>
    <row r="20" spans="1:14" x14ac:dyDescent="0.45">
      <c r="A20" s="207"/>
      <c r="B20" s="216"/>
      <c r="C20" s="217" t="s">
        <v>47</v>
      </c>
      <c r="D20" s="218">
        <v>45781000</v>
      </c>
      <c r="E20" s="211">
        <v>3160</v>
      </c>
      <c r="F20" s="211">
        <v>2186695</v>
      </c>
      <c r="G20" s="211">
        <v>7974575</v>
      </c>
      <c r="H20" s="211">
        <v>3783744</v>
      </c>
      <c r="I20" s="211">
        <v>13948174</v>
      </c>
      <c r="J20" s="219">
        <v>0.2712716374200666</v>
      </c>
      <c r="K20" s="214">
        <v>10431347</v>
      </c>
      <c r="L20" s="211">
        <v>33877353</v>
      </c>
      <c r="M20" s="220">
        <v>0.30791505463841878</v>
      </c>
      <c r="N20" s="18"/>
    </row>
    <row r="21" spans="1:14" ht="28.8" x14ac:dyDescent="0.45">
      <c r="A21" s="207"/>
      <c r="B21" s="221"/>
      <c r="C21" s="217" t="s">
        <v>48</v>
      </c>
      <c r="D21" s="218">
        <v>130322000</v>
      </c>
      <c r="E21" s="211">
        <v>19464071</v>
      </c>
      <c r="F21" s="211">
        <v>16843823</v>
      </c>
      <c r="G21" s="211">
        <v>26892172</v>
      </c>
      <c r="H21" s="211">
        <v>47247955</v>
      </c>
      <c r="I21" s="211">
        <v>110448021</v>
      </c>
      <c r="J21" s="219">
        <v>0.42778453223711449</v>
      </c>
      <c r="K21" s="214">
        <v>16181686</v>
      </c>
      <c r="L21" s="211">
        <v>87217113</v>
      </c>
      <c r="M21" s="220">
        <v>0.18553338265163627</v>
      </c>
      <c r="N21" s="16" t="s">
        <v>56</v>
      </c>
    </row>
    <row r="22" spans="1:14" x14ac:dyDescent="0.45">
      <c r="A22" s="207"/>
      <c r="B22" s="208" t="s">
        <v>52</v>
      </c>
      <c r="C22" s="222"/>
      <c r="D22" s="218"/>
      <c r="E22" s="211"/>
      <c r="F22" s="211"/>
      <c r="G22" s="211"/>
      <c r="H22" s="211"/>
      <c r="I22" s="211"/>
      <c r="J22" s="219"/>
      <c r="K22" s="214"/>
      <c r="L22" s="211"/>
      <c r="M22" s="215"/>
      <c r="N22" s="18"/>
    </row>
    <row r="23" spans="1:14" x14ac:dyDescent="0.45">
      <c r="A23" s="207"/>
      <c r="B23" s="216"/>
      <c r="C23" s="217" t="s">
        <v>47</v>
      </c>
      <c r="D23" s="218">
        <v>12081000</v>
      </c>
      <c r="E23" s="211">
        <v>7790</v>
      </c>
      <c r="F23" s="211">
        <v>637213</v>
      </c>
      <c r="G23" s="211">
        <v>833590</v>
      </c>
      <c r="H23" s="211">
        <v>766419</v>
      </c>
      <c r="I23" s="211">
        <v>2245012</v>
      </c>
      <c r="J23" s="219">
        <v>0.34138748478850001</v>
      </c>
      <c r="K23" s="223">
        <v>3331307</v>
      </c>
      <c r="L23" s="224">
        <v>6493001</v>
      </c>
      <c r="M23" s="220">
        <v>0.51306121776355806</v>
      </c>
      <c r="N23" s="18"/>
    </row>
    <row r="24" spans="1:14" x14ac:dyDescent="0.45">
      <c r="A24" s="207"/>
      <c r="B24" s="221"/>
      <c r="C24" s="217" t="s">
        <v>48</v>
      </c>
      <c r="D24" s="225" t="s">
        <v>36</v>
      </c>
      <c r="E24" s="224" t="s">
        <v>36</v>
      </c>
      <c r="F24" s="224" t="s">
        <v>36</v>
      </c>
      <c r="G24" s="224" t="s">
        <v>36</v>
      </c>
      <c r="H24" s="224" t="s">
        <v>36</v>
      </c>
      <c r="I24" s="226" t="s">
        <v>36</v>
      </c>
      <c r="J24" s="219" t="s">
        <v>53</v>
      </c>
      <c r="K24" s="223" t="s">
        <v>36</v>
      </c>
      <c r="L24" s="224" t="s">
        <v>36</v>
      </c>
      <c r="M24" s="220"/>
      <c r="N24" s="16"/>
    </row>
    <row r="25" spans="1:14" x14ac:dyDescent="0.45">
      <c r="A25" s="207"/>
      <c r="B25" s="208" t="s">
        <v>0</v>
      </c>
      <c r="C25" s="222"/>
      <c r="D25" s="218"/>
      <c r="E25" s="211"/>
      <c r="F25" s="211"/>
      <c r="G25" s="211"/>
      <c r="H25" s="211"/>
      <c r="I25" s="211"/>
      <c r="J25" s="219"/>
      <c r="K25" s="214"/>
      <c r="L25" s="211"/>
      <c r="M25" s="215"/>
      <c r="N25" s="18"/>
    </row>
    <row r="26" spans="1:14" x14ac:dyDescent="0.45">
      <c r="A26" s="207"/>
      <c r="B26" s="216"/>
      <c r="C26" s="217" t="s">
        <v>47</v>
      </c>
      <c r="D26" s="218">
        <v>3348000</v>
      </c>
      <c r="E26" s="211">
        <v>0</v>
      </c>
      <c r="F26" s="211">
        <v>25033</v>
      </c>
      <c r="G26" s="211">
        <v>373664</v>
      </c>
      <c r="H26" s="211">
        <v>106740</v>
      </c>
      <c r="I26" s="211">
        <v>505437</v>
      </c>
      <c r="J26" s="219">
        <v>0.21118358964618736</v>
      </c>
      <c r="K26" s="214">
        <v>917497</v>
      </c>
      <c r="L26" s="211">
        <v>3254492</v>
      </c>
      <c r="M26" s="220">
        <v>0.28191711640403477</v>
      </c>
      <c r="N26" s="16"/>
    </row>
    <row r="27" spans="1:14" x14ac:dyDescent="0.45">
      <c r="A27" s="207"/>
      <c r="B27" s="221"/>
      <c r="C27" s="217" t="s">
        <v>48</v>
      </c>
      <c r="D27" s="225" t="s">
        <v>36</v>
      </c>
      <c r="E27" s="224" t="s">
        <v>36</v>
      </c>
      <c r="F27" s="224" t="s">
        <v>36</v>
      </c>
      <c r="G27" s="224" t="s">
        <v>36</v>
      </c>
      <c r="H27" s="224" t="s">
        <v>36</v>
      </c>
      <c r="I27" s="224" t="s">
        <v>53</v>
      </c>
      <c r="J27" s="219" t="s">
        <v>53</v>
      </c>
      <c r="K27" s="214" t="s">
        <v>36</v>
      </c>
      <c r="L27" s="211" t="s">
        <v>55</v>
      </c>
      <c r="M27" s="220" t="s">
        <v>36</v>
      </c>
      <c r="N27" s="16"/>
    </row>
    <row r="28" spans="1:14" x14ac:dyDescent="0.45">
      <c r="A28" s="207"/>
      <c r="B28" s="208" t="s">
        <v>3</v>
      </c>
      <c r="C28" s="222"/>
      <c r="D28" s="218"/>
      <c r="E28" s="211"/>
      <c r="F28" s="211"/>
      <c r="G28" s="211"/>
      <c r="H28" s="211"/>
      <c r="I28" s="211"/>
      <c r="J28" s="219"/>
      <c r="K28" s="214"/>
      <c r="L28" s="211"/>
      <c r="M28" s="215"/>
      <c r="N28" s="18"/>
    </row>
    <row r="29" spans="1:14" x14ac:dyDescent="0.45">
      <c r="A29" s="207"/>
      <c r="B29" s="216"/>
      <c r="C29" s="217" t="s">
        <v>47</v>
      </c>
      <c r="D29" s="218">
        <v>26888000</v>
      </c>
      <c r="E29" s="211">
        <v>0</v>
      </c>
      <c r="F29" s="211">
        <v>1590495</v>
      </c>
      <c r="G29" s="211">
        <v>4444765</v>
      </c>
      <c r="H29" s="211">
        <v>2672284</v>
      </c>
      <c r="I29" s="211">
        <v>8707544</v>
      </c>
      <c r="J29" s="219">
        <v>0.30689296545616079</v>
      </c>
      <c r="K29" s="214">
        <v>5331881</v>
      </c>
      <c r="L29" s="211">
        <v>19738333</v>
      </c>
      <c r="M29" s="220">
        <v>0.2701282322068434</v>
      </c>
      <c r="N29" s="19"/>
    </row>
    <row r="30" spans="1:14" x14ac:dyDescent="0.45">
      <c r="A30" s="207"/>
      <c r="B30" s="221"/>
      <c r="C30" s="217" t="s">
        <v>48</v>
      </c>
      <c r="D30" s="225" t="s">
        <v>36</v>
      </c>
      <c r="E30" s="224" t="s">
        <v>36</v>
      </c>
      <c r="F30" s="224" t="s">
        <v>36</v>
      </c>
      <c r="G30" s="224" t="s">
        <v>36</v>
      </c>
      <c r="H30" s="224" t="s">
        <v>36</v>
      </c>
      <c r="I30" s="224" t="s">
        <v>53</v>
      </c>
      <c r="J30" s="219" t="s">
        <v>53</v>
      </c>
      <c r="K30" s="214" t="s">
        <v>36</v>
      </c>
      <c r="L30" s="211" t="s">
        <v>55</v>
      </c>
      <c r="M30" s="220" t="s">
        <v>36</v>
      </c>
      <c r="N30" s="16"/>
    </row>
    <row r="31" spans="1:14" x14ac:dyDescent="0.45">
      <c r="A31" s="207"/>
      <c r="B31" s="227" t="s">
        <v>8</v>
      </c>
      <c r="C31" s="126"/>
      <c r="D31" s="218"/>
      <c r="E31" s="211"/>
      <c r="F31" s="211"/>
      <c r="G31" s="211"/>
      <c r="H31" s="211"/>
      <c r="I31" s="211"/>
      <c r="J31" s="219"/>
      <c r="K31" s="214"/>
      <c r="L31" s="211"/>
      <c r="M31" s="215"/>
      <c r="N31" s="18"/>
    </row>
    <row r="32" spans="1:14" x14ac:dyDescent="0.45">
      <c r="A32" s="207"/>
      <c r="B32" s="216"/>
      <c r="C32" s="217" t="s">
        <v>47</v>
      </c>
      <c r="D32" s="218">
        <v>3178000</v>
      </c>
      <c r="E32" s="211">
        <v>0</v>
      </c>
      <c r="F32" s="211">
        <v>27341</v>
      </c>
      <c r="G32" s="211">
        <v>29200</v>
      </c>
      <c r="H32" s="211">
        <v>595620</v>
      </c>
      <c r="I32" s="211">
        <v>652161</v>
      </c>
      <c r="J32" s="219">
        <v>0.91330208338125096</v>
      </c>
      <c r="K32" s="214">
        <v>648678</v>
      </c>
      <c r="L32" s="211">
        <v>2363631</v>
      </c>
      <c r="M32" s="220">
        <v>0.27444131507836883</v>
      </c>
      <c r="N32" s="16"/>
    </row>
    <row r="33" spans="1:14" ht="28.8" x14ac:dyDescent="0.45">
      <c r="A33" s="207"/>
      <c r="B33" s="221"/>
      <c r="C33" s="217" t="s">
        <v>48</v>
      </c>
      <c r="D33" s="218">
        <v>71882000</v>
      </c>
      <c r="E33" s="211">
        <v>13924806</v>
      </c>
      <c r="F33" s="211">
        <v>13524425</v>
      </c>
      <c r="G33" s="211">
        <v>19536409</v>
      </c>
      <c r="H33" s="211">
        <v>22256825</v>
      </c>
      <c r="I33" s="211">
        <v>69242465</v>
      </c>
      <c r="J33" s="219">
        <v>0.32143316965968788</v>
      </c>
      <c r="K33" s="214">
        <v>14421005</v>
      </c>
      <c r="L33" s="211">
        <v>67673381</v>
      </c>
      <c r="M33" s="220">
        <v>0.21309715558618239</v>
      </c>
      <c r="N33" s="19" t="s">
        <v>56</v>
      </c>
    </row>
    <row r="34" spans="1:14" x14ac:dyDescent="0.45">
      <c r="A34" s="207"/>
      <c r="B34" s="208" t="s">
        <v>5</v>
      </c>
      <c r="C34" s="222"/>
      <c r="D34" s="218"/>
      <c r="E34" s="211"/>
      <c r="F34" s="211"/>
      <c r="G34" s="211"/>
      <c r="H34" s="211"/>
      <c r="I34" s="211"/>
      <c r="J34" s="219"/>
      <c r="K34" s="214"/>
      <c r="L34" s="211"/>
      <c r="M34" s="215"/>
      <c r="N34" s="18"/>
    </row>
    <row r="35" spans="1:14" x14ac:dyDescent="0.45">
      <c r="A35" s="207"/>
      <c r="B35" s="216"/>
      <c r="C35" s="217" t="s">
        <v>47</v>
      </c>
      <c r="D35" s="218">
        <v>19776000</v>
      </c>
      <c r="E35" s="211">
        <v>0</v>
      </c>
      <c r="F35" s="211">
        <v>6138281</v>
      </c>
      <c r="G35" s="211">
        <v>996397</v>
      </c>
      <c r="H35" s="211">
        <v>715819</v>
      </c>
      <c r="I35" s="211">
        <v>7850497</v>
      </c>
      <c r="J35" s="219">
        <v>9.1181360874349734E-2</v>
      </c>
      <c r="K35" s="214">
        <v>970802</v>
      </c>
      <c r="L35" s="211">
        <v>4625524</v>
      </c>
      <c r="M35" s="220">
        <v>0.20987935637129976</v>
      </c>
      <c r="N35" s="19"/>
    </row>
    <row r="36" spans="1:14" x14ac:dyDescent="0.45">
      <c r="A36" s="207"/>
      <c r="B36" s="221"/>
      <c r="C36" s="217" t="s">
        <v>48</v>
      </c>
      <c r="D36" s="218">
        <v>24207000</v>
      </c>
      <c r="E36" s="211">
        <v>2651778</v>
      </c>
      <c r="F36" s="211">
        <v>2901414</v>
      </c>
      <c r="G36" s="211">
        <v>4639823</v>
      </c>
      <c r="H36" s="211">
        <v>6608791</v>
      </c>
      <c r="I36" s="211">
        <v>16801806</v>
      </c>
      <c r="J36" s="219">
        <v>0.39333813281738877</v>
      </c>
      <c r="K36" s="214">
        <v>32444327</v>
      </c>
      <c r="L36" s="211">
        <v>56985215</v>
      </c>
      <c r="M36" s="220">
        <v>0.56934639976351764</v>
      </c>
      <c r="N36" s="19"/>
    </row>
    <row r="37" spans="1:14" x14ac:dyDescent="0.45">
      <c r="A37" s="207"/>
      <c r="B37" s="208" t="s">
        <v>9</v>
      </c>
      <c r="C37" s="222"/>
      <c r="D37" s="218"/>
      <c r="E37" s="211"/>
      <c r="F37" s="211"/>
      <c r="G37" s="211"/>
      <c r="H37" s="211"/>
      <c r="I37" s="211"/>
      <c r="J37" s="219"/>
      <c r="K37" s="214"/>
      <c r="L37" s="211"/>
      <c r="M37" s="215"/>
      <c r="N37" s="18"/>
    </row>
    <row r="38" spans="1:14" x14ac:dyDescent="0.45">
      <c r="A38" s="207"/>
      <c r="B38" s="216"/>
      <c r="C38" s="217" t="s">
        <v>47</v>
      </c>
      <c r="D38" s="218">
        <v>17087000</v>
      </c>
      <c r="E38" s="211">
        <v>9286</v>
      </c>
      <c r="F38" s="211">
        <v>292459</v>
      </c>
      <c r="G38" s="211">
        <v>347545</v>
      </c>
      <c r="H38" s="211">
        <v>507089</v>
      </c>
      <c r="I38" s="211">
        <v>1156379</v>
      </c>
      <c r="J38" s="219">
        <v>0.43851453545939523</v>
      </c>
      <c r="K38" s="214">
        <v>2842178</v>
      </c>
      <c r="L38" s="211">
        <v>12025352</v>
      </c>
      <c r="M38" s="220">
        <v>0.23634884034995399</v>
      </c>
      <c r="N38" s="19"/>
    </row>
    <row r="39" spans="1:14" x14ac:dyDescent="0.45">
      <c r="A39" s="207"/>
      <c r="B39" s="221"/>
      <c r="C39" s="217" t="s">
        <v>48</v>
      </c>
      <c r="D39" s="218">
        <v>220460000</v>
      </c>
      <c r="E39" s="211">
        <v>24815825</v>
      </c>
      <c r="F39" s="211">
        <v>38986629</v>
      </c>
      <c r="G39" s="211">
        <v>44571007</v>
      </c>
      <c r="H39" s="211">
        <v>79327871</v>
      </c>
      <c r="I39" s="211">
        <v>187701332</v>
      </c>
      <c r="J39" s="219">
        <v>0.42262817293166571</v>
      </c>
      <c r="K39" s="214">
        <v>82369729</v>
      </c>
      <c r="L39" s="211">
        <v>212919592</v>
      </c>
      <c r="M39" s="220">
        <v>0.38685838267058109</v>
      </c>
      <c r="N39" s="19"/>
    </row>
    <row r="40" spans="1:14" x14ac:dyDescent="0.45">
      <c r="A40" s="207"/>
      <c r="B40" s="208" t="s">
        <v>51</v>
      </c>
      <c r="C40" s="222"/>
      <c r="D40" s="218"/>
      <c r="E40" s="211"/>
      <c r="F40" s="211"/>
      <c r="G40" s="211"/>
      <c r="H40" s="211"/>
      <c r="I40" s="211"/>
      <c r="J40" s="219"/>
      <c r="K40" s="214"/>
      <c r="L40" s="211"/>
      <c r="M40" s="215"/>
      <c r="N40" s="18"/>
    </row>
    <row r="41" spans="1:14" x14ac:dyDescent="0.45">
      <c r="A41" s="207"/>
      <c r="B41" s="216"/>
      <c r="C41" s="217" t="s">
        <v>47</v>
      </c>
      <c r="D41" s="218">
        <v>4599000</v>
      </c>
      <c r="E41" s="211">
        <v>0</v>
      </c>
      <c r="F41" s="211">
        <v>552201</v>
      </c>
      <c r="G41" s="211">
        <v>980911</v>
      </c>
      <c r="H41" s="211">
        <v>722188</v>
      </c>
      <c r="I41" s="211">
        <v>2255300</v>
      </c>
      <c r="J41" s="219">
        <v>0.32021815279563692</v>
      </c>
      <c r="K41" s="228">
        <v>868360</v>
      </c>
      <c r="L41" s="228">
        <v>2543001</v>
      </c>
      <c r="M41" s="229">
        <v>0.34147056961440442</v>
      </c>
      <c r="N41" s="18"/>
    </row>
    <row r="42" spans="1:14" x14ac:dyDescent="0.45">
      <c r="A42" s="207"/>
      <c r="B42" s="221"/>
      <c r="C42" s="217" t="s">
        <v>48</v>
      </c>
      <c r="D42" s="225" t="s">
        <v>36</v>
      </c>
      <c r="E42" s="224" t="s">
        <v>36</v>
      </c>
      <c r="F42" s="224" t="s">
        <v>36</v>
      </c>
      <c r="G42" s="224" t="s">
        <v>36</v>
      </c>
      <c r="H42" s="224" t="s">
        <v>36</v>
      </c>
      <c r="I42" s="224" t="s">
        <v>53</v>
      </c>
      <c r="J42" s="219" t="s">
        <v>36</v>
      </c>
      <c r="K42" s="230" t="s">
        <v>36</v>
      </c>
      <c r="L42" s="230" t="s">
        <v>36</v>
      </c>
      <c r="M42" s="229" t="s">
        <v>36</v>
      </c>
      <c r="N42" s="18"/>
    </row>
    <row r="43" spans="1:14" x14ac:dyDescent="0.45">
      <c r="A43" s="231"/>
      <c r="B43" s="232" t="s">
        <v>69</v>
      </c>
      <c r="C43" s="233"/>
      <c r="D43" s="218"/>
      <c r="E43" s="211"/>
      <c r="F43" s="211"/>
      <c r="G43" s="211"/>
      <c r="H43" s="211"/>
      <c r="I43" s="211"/>
      <c r="J43" s="219"/>
      <c r="K43" s="228"/>
      <c r="L43" s="228"/>
      <c r="M43" s="234"/>
      <c r="N43" s="18"/>
    </row>
    <row r="44" spans="1:14" x14ac:dyDescent="0.45">
      <c r="A44" s="231"/>
      <c r="B44" s="216"/>
      <c r="C44" s="217" t="s">
        <v>47</v>
      </c>
      <c r="D44" s="218">
        <v>3335000</v>
      </c>
      <c r="E44" s="211">
        <v>0</v>
      </c>
      <c r="F44" s="211">
        <v>1220</v>
      </c>
      <c r="G44" s="211">
        <v>223998</v>
      </c>
      <c r="H44" s="211">
        <v>395821</v>
      </c>
      <c r="I44" s="211">
        <v>621039</v>
      </c>
      <c r="J44" s="219">
        <v>0.63735288766083931</v>
      </c>
      <c r="K44" s="228">
        <v>1071120</v>
      </c>
      <c r="L44" s="228">
        <v>2303000</v>
      </c>
      <c r="M44" s="229">
        <v>0.46509769865392964</v>
      </c>
      <c r="N44" s="19"/>
    </row>
    <row r="45" spans="1:14" x14ac:dyDescent="0.45">
      <c r="A45" s="207"/>
      <c r="B45" s="221"/>
      <c r="C45" s="217" t="s">
        <v>48</v>
      </c>
      <c r="D45" s="218">
        <v>2840000</v>
      </c>
      <c r="E45" s="211">
        <v>366614</v>
      </c>
      <c r="F45" s="211">
        <v>584292</v>
      </c>
      <c r="G45" s="211">
        <v>544336</v>
      </c>
      <c r="H45" s="211">
        <v>1073579</v>
      </c>
      <c r="I45" s="211">
        <v>2568821</v>
      </c>
      <c r="J45" s="219">
        <v>0.41792674538241475</v>
      </c>
      <c r="K45" s="228">
        <v>1828857</v>
      </c>
      <c r="L45" s="228">
        <v>2789756</v>
      </c>
      <c r="M45" s="229">
        <v>0.65556163334714579</v>
      </c>
      <c r="N45" s="19"/>
    </row>
    <row r="46" spans="1:14" x14ac:dyDescent="0.45">
      <c r="A46" s="207"/>
      <c r="B46" s="208" t="s">
        <v>70</v>
      </c>
      <c r="C46" s="222"/>
      <c r="D46" s="218"/>
      <c r="E46" s="211"/>
      <c r="F46" s="211"/>
      <c r="G46" s="211"/>
      <c r="H46" s="211"/>
      <c r="I46" s="211"/>
      <c r="J46" s="219"/>
      <c r="K46" s="228"/>
      <c r="L46" s="228"/>
      <c r="M46" s="234"/>
      <c r="N46" s="18"/>
    </row>
    <row r="47" spans="1:14" x14ac:dyDescent="0.45">
      <c r="A47" s="207"/>
      <c r="B47" s="216"/>
      <c r="C47" s="217" t="s">
        <v>47</v>
      </c>
      <c r="D47" s="218">
        <v>516000</v>
      </c>
      <c r="E47" s="211">
        <v>0</v>
      </c>
      <c r="F47" s="211">
        <v>0</v>
      </c>
      <c r="G47" s="211">
        <v>98740</v>
      </c>
      <c r="H47" s="211">
        <v>0</v>
      </c>
      <c r="I47" s="211">
        <v>98740</v>
      </c>
      <c r="J47" s="219">
        <v>0</v>
      </c>
      <c r="K47" s="228">
        <v>69710</v>
      </c>
      <c r="L47" s="228">
        <v>364538</v>
      </c>
      <c r="M47" s="229">
        <v>0.19122834930789109</v>
      </c>
      <c r="N47" s="16"/>
    </row>
    <row r="48" spans="1:14" x14ac:dyDescent="0.45">
      <c r="A48" s="207"/>
      <c r="B48" s="235"/>
      <c r="C48" s="236" t="s">
        <v>48</v>
      </c>
      <c r="D48" s="225" t="s">
        <v>36</v>
      </c>
      <c r="E48" s="224" t="s">
        <v>36</v>
      </c>
      <c r="F48" s="224" t="s">
        <v>36</v>
      </c>
      <c r="G48" s="224" t="s">
        <v>36</v>
      </c>
      <c r="H48" s="224" t="s">
        <v>36</v>
      </c>
      <c r="I48" s="226" t="s">
        <v>36</v>
      </c>
      <c r="J48" s="219" t="s">
        <v>54</v>
      </c>
      <c r="K48" s="230" t="s">
        <v>36</v>
      </c>
      <c r="L48" s="230" t="s">
        <v>36</v>
      </c>
      <c r="M48" s="229" t="s">
        <v>36</v>
      </c>
      <c r="N48" s="18"/>
    </row>
    <row r="49" spans="1:20" x14ac:dyDescent="0.45">
      <c r="A49" s="237" t="s">
        <v>49</v>
      </c>
      <c r="B49" s="238"/>
      <c r="C49" s="238"/>
      <c r="D49" s="218"/>
      <c r="E49" s="211"/>
      <c r="F49" s="211"/>
      <c r="G49" s="211"/>
      <c r="H49" s="211"/>
      <c r="I49" s="211"/>
      <c r="J49" s="219"/>
      <c r="K49" s="230"/>
      <c r="L49" s="230"/>
      <c r="M49" s="229"/>
      <c r="N49" s="18"/>
    </row>
    <row r="50" spans="1:20" x14ac:dyDescent="0.45">
      <c r="A50" s="207"/>
      <c r="B50" s="208" t="s">
        <v>50</v>
      </c>
      <c r="C50" s="209"/>
      <c r="D50" s="218"/>
      <c r="E50" s="211"/>
      <c r="F50" s="211"/>
      <c r="G50" s="211"/>
      <c r="H50" s="211"/>
      <c r="I50" s="211"/>
      <c r="J50" s="219"/>
      <c r="K50" s="228"/>
      <c r="L50" s="228"/>
      <c r="M50" s="229"/>
      <c r="N50" s="18"/>
    </row>
    <row r="51" spans="1:20" x14ac:dyDescent="0.45">
      <c r="A51" s="207"/>
      <c r="B51" s="216"/>
      <c r="C51" s="217" t="s">
        <v>47</v>
      </c>
      <c r="D51" s="218">
        <v>92403000</v>
      </c>
      <c r="E51" s="211">
        <v>1387445</v>
      </c>
      <c r="F51" s="211">
        <v>9628344</v>
      </c>
      <c r="G51" s="211">
        <v>17655617</v>
      </c>
      <c r="H51" s="211">
        <v>16283879</v>
      </c>
      <c r="I51" s="211">
        <v>44955285</v>
      </c>
      <c r="J51" s="219">
        <v>0.36222390760063028</v>
      </c>
      <c r="K51" s="228">
        <v>27868132</v>
      </c>
      <c r="L51" s="228">
        <v>79688219</v>
      </c>
      <c r="M51" s="229">
        <v>0.34971457951645274</v>
      </c>
      <c r="N51" s="19"/>
    </row>
    <row r="52" spans="1:20" ht="18.600000000000001" thickBot="1" x14ac:dyDescent="0.5">
      <c r="A52" s="239"/>
      <c r="B52" s="240"/>
      <c r="C52" s="241" t="s">
        <v>48</v>
      </c>
      <c r="D52" s="242">
        <v>704532000</v>
      </c>
      <c r="E52" s="243">
        <v>100550470</v>
      </c>
      <c r="F52" s="243">
        <v>134573631</v>
      </c>
      <c r="G52" s="243">
        <v>186424789</v>
      </c>
      <c r="H52" s="243">
        <v>240366911</v>
      </c>
      <c r="I52" s="243">
        <v>661915801</v>
      </c>
      <c r="J52" s="244">
        <v>0.36313819769351602</v>
      </c>
      <c r="K52" s="245">
        <v>273184102</v>
      </c>
      <c r="L52" s="245">
        <v>670894106</v>
      </c>
      <c r="M52" s="246">
        <v>0.40719407065412494</v>
      </c>
      <c r="N52" s="26"/>
    </row>
    <row r="53" spans="1:20" x14ac:dyDescent="0.45">
      <c r="I53" s="7"/>
      <c r="J53" s="15"/>
      <c r="N53"/>
    </row>
    <row r="54" spans="1:20" ht="18.600000000000001" thickBot="1" x14ac:dyDescent="0.5">
      <c r="A54" s="247" t="s">
        <v>18</v>
      </c>
      <c r="B54" s="247"/>
      <c r="C54" s="247"/>
      <c r="D54" s="248"/>
      <c r="E54" s="7"/>
      <c r="F54" s="7"/>
      <c r="G54" s="7"/>
      <c r="H54" s="7"/>
      <c r="I54" s="7"/>
      <c r="J54" s="14"/>
      <c r="K54" s="7"/>
      <c r="L54" s="7"/>
      <c r="M54" s="7"/>
      <c r="N54" s="249" t="s">
        <v>24</v>
      </c>
      <c r="O54" s="8"/>
      <c r="P54" s="20"/>
      <c r="Q54" s="21"/>
      <c r="R54" s="22"/>
      <c r="T54" s="23"/>
    </row>
    <row r="55" spans="1:20" x14ac:dyDescent="0.45">
      <c r="A55" s="250" t="s">
        <v>19</v>
      </c>
      <c r="B55" s="251"/>
      <c r="C55" s="251"/>
      <c r="D55" s="252" t="s">
        <v>71</v>
      </c>
      <c r="E55" s="253"/>
      <c r="F55" s="253"/>
      <c r="G55" s="253"/>
      <c r="H55" s="253"/>
      <c r="I55" s="253"/>
      <c r="J55" s="254"/>
      <c r="K55" s="255" t="s">
        <v>72</v>
      </c>
      <c r="L55" s="256"/>
      <c r="M55" s="257"/>
      <c r="N55" s="258" t="s">
        <v>25</v>
      </c>
      <c r="O55" s="8"/>
      <c r="P55" s="20"/>
      <c r="Q55" s="21"/>
      <c r="R55" s="22"/>
      <c r="T55" s="23"/>
    </row>
    <row r="56" spans="1:20" x14ac:dyDescent="0.45">
      <c r="A56" s="259"/>
      <c r="B56" s="260"/>
      <c r="C56" s="260"/>
      <c r="D56" s="261" t="s">
        <v>26</v>
      </c>
      <c r="E56" s="262" t="s">
        <v>27</v>
      </c>
      <c r="F56" s="263"/>
      <c r="G56" s="263"/>
      <c r="H56" s="263"/>
      <c r="I56" s="264"/>
      <c r="J56" s="265" t="s">
        <v>73</v>
      </c>
      <c r="K56" s="266" t="s">
        <v>28</v>
      </c>
      <c r="L56" s="267" t="s">
        <v>29</v>
      </c>
      <c r="M56" s="268" t="s">
        <v>73</v>
      </c>
      <c r="N56" s="269"/>
      <c r="O56" s="8"/>
      <c r="P56" s="20"/>
      <c r="Q56" s="21"/>
      <c r="R56" s="22"/>
      <c r="T56" s="23"/>
    </row>
    <row r="57" spans="1:20" ht="15" customHeight="1" thickBot="1" x14ac:dyDescent="0.5">
      <c r="A57" s="270"/>
      <c r="B57" s="271"/>
      <c r="C57" s="271"/>
      <c r="D57" s="272"/>
      <c r="E57" s="273" t="s">
        <v>30</v>
      </c>
      <c r="F57" s="273" t="s">
        <v>31</v>
      </c>
      <c r="G57" s="274" t="s">
        <v>32</v>
      </c>
      <c r="H57" s="273" t="s">
        <v>33</v>
      </c>
      <c r="I57" s="273" t="s">
        <v>34</v>
      </c>
      <c r="J57" s="275"/>
      <c r="K57" s="276"/>
      <c r="L57" s="277"/>
      <c r="M57" s="278"/>
      <c r="N57" s="279"/>
      <c r="O57" s="8"/>
      <c r="P57" s="20"/>
      <c r="Q57" s="21"/>
      <c r="R57" s="22"/>
      <c r="T57" s="23"/>
    </row>
    <row r="58" spans="1:20" ht="15" customHeight="1" x14ac:dyDescent="0.45">
      <c r="A58" s="280" t="s">
        <v>20</v>
      </c>
      <c r="B58" s="281"/>
      <c r="C58" s="281"/>
      <c r="D58" s="282"/>
      <c r="E58" s="283"/>
      <c r="F58" s="283"/>
      <c r="G58" s="283"/>
      <c r="H58" s="283"/>
      <c r="I58" s="283"/>
      <c r="J58" s="284"/>
      <c r="K58" s="285"/>
      <c r="L58" s="283"/>
      <c r="M58" s="286"/>
      <c r="N58" s="287"/>
      <c r="O58" s="8"/>
      <c r="P58" s="20"/>
      <c r="Q58" s="21"/>
      <c r="R58" s="22"/>
      <c r="T58" s="23"/>
    </row>
    <row r="59" spans="1:20" ht="15" customHeight="1" x14ac:dyDescent="0.45">
      <c r="A59" s="288"/>
      <c r="B59" s="289" t="s">
        <v>21</v>
      </c>
      <c r="C59" s="290"/>
      <c r="D59" s="291"/>
      <c r="E59" s="228"/>
      <c r="F59" s="228"/>
      <c r="G59" s="228"/>
      <c r="H59" s="228"/>
      <c r="I59" s="228"/>
      <c r="J59" s="292"/>
      <c r="K59" s="293"/>
      <c r="L59" s="228"/>
      <c r="M59" s="294"/>
      <c r="N59" s="295"/>
      <c r="O59" s="8"/>
      <c r="P59" s="20"/>
      <c r="Q59" s="21"/>
      <c r="R59" s="22"/>
      <c r="T59" s="23"/>
    </row>
    <row r="60" spans="1:20" ht="15" customHeight="1" x14ac:dyDescent="0.45">
      <c r="A60" s="288"/>
      <c r="B60" s="296"/>
      <c r="C60" s="297" t="s">
        <v>15</v>
      </c>
      <c r="D60" s="298">
        <v>40770000</v>
      </c>
      <c r="E60" s="228">
        <v>148720</v>
      </c>
      <c r="F60" s="228">
        <v>2080874</v>
      </c>
      <c r="G60" s="228">
        <v>5754030</v>
      </c>
      <c r="H60" s="228">
        <v>1994411</v>
      </c>
      <c r="I60" s="228">
        <v>9978035</v>
      </c>
      <c r="J60" s="299">
        <v>0.19988013672030616</v>
      </c>
      <c r="K60" s="293">
        <v>12197965</v>
      </c>
      <c r="L60" s="228">
        <v>39789581</v>
      </c>
      <c r="M60" s="229">
        <v>0.30656178560915232</v>
      </c>
      <c r="N60" s="295"/>
      <c r="O60" s="8"/>
      <c r="P60" s="20"/>
      <c r="Q60" s="21"/>
      <c r="R60" s="22"/>
      <c r="T60" s="23"/>
    </row>
    <row r="61" spans="1:20" ht="15" customHeight="1" x14ac:dyDescent="0.45">
      <c r="A61" s="288"/>
      <c r="B61" s="300"/>
      <c r="C61" s="301" t="s">
        <v>16</v>
      </c>
      <c r="D61" s="298">
        <v>178645000</v>
      </c>
      <c r="E61" s="228">
        <v>30368943</v>
      </c>
      <c r="F61" s="228">
        <v>34898851</v>
      </c>
      <c r="G61" s="228">
        <v>45042784</v>
      </c>
      <c r="H61" s="228">
        <v>49615851</v>
      </c>
      <c r="I61" s="228">
        <v>159926429</v>
      </c>
      <c r="J61" s="299">
        <v>0.31024172371159492</v>
      </c>
      <c r="K61" s="302">
        <v>51316358</v>
      </c>
      <c r="L61" s="303">
        <v>165958353</v>
      </c>
      <c r="M61" s="229">
        <v>0.30921226363339482</v>
      </c>
      <c r="N61" s="304"/>
      <c r="O61" s="8"/>
      <c r="P61" s="20"/>
      <c r="Q61" s="21"/>
      <c r="R61" s="22"/>
      <c r="T61" s="23"/>
    </row>
    <row r="62" spans="1:20" ht="15" customHeight="1" x14ac:dyDescent="0.45">
      <c r="A62" s="305" t="s">
        <v>22</v>
      </c>
      <c r="B62" s="306"/>
      <c r="C62" s="306"/>
      <c r="D62" s="307"/>
      <c r="E62" s="228"/>
      <c r="F62" s="228"/>
      <c r="G62" s="228"/>
      <c r="H62" s="228"/>
      <c r="I62" s="308"/>
      <c r="J62" s="299"/>
      <c r="K62" s="302"/>
      <c r="L62" s="303"/>
      <c r="M62" s="229"/>
      <c r="N62" s="304"/>
      <c r="O62" s="8"/>
      <c r="P62" s="20"/>
      <c r="Q62" s="21"/>
      <c r="R62" s="22"/>
      <c r="T62" s="23"/>
    </row>
    <row r="63" spans="1:20" ht="15" customHeight="1" x14ac:dyDescent="0.45">
      <c r="A63" s="288"/>
      <c r="B63" s="309" t="s">
        <v>21</v>
      </c>
      <c r="C63" s="310"/>
      <c r="D63" s="291"/>
      <c r="E63" s="228" t="s">
        <v>35</v>
      </c>
      <c r="F63" s="228" t="s">
        <v>35</v>
      </c>
      <c r="G63" s="228" t="s">
        <v>35</v>
      </c>
      <c r="H63" s="228" t="s">
        <v>35</v>
      </c>
      <c r="I63" s="308" t="s">
        <v>35</v>
      </c>
      <c r="J63" s="299"/>
      <c r="K63" s="293" t="s">
        <v>35</v>
      </c>
      <c r="L63" s="228" t="s">
        <v>35</v>
      </c>
      <c r="M63" s="294"/>
      <c r="N63" s="295"/>
      <c r="O63" s="8"/>
      <c r="P63" s="20"/>
      <c r="Q63" s="21"/>
      <c r="R63" s="22"/>
      <c r="T63" s="23"/>
    </row>
    <row r="64" spans="1:20" ht="15" customHeight="1" thickBot="1" x14ac:dyDescent="0.5">
      <c r="A64" s="311"/>
      <c r="B64" s="312"/>
      <c r="C64" s="313" t="s">
        <v>15</v>
      </c>
      <c r="D64" s="314" t="s">
        <v>74</v>
      </c>
      <c r="E64" s="245">
        <v>0</v>
      </c>
      <c r="F64" s="245">
        <v>0</v>
      </c>
      <c r="G64" s="245">
        <v>410757</v>
      </c>
      <c r="H64" s="245">
        <v>138214</v>
      </c>
      <c r="I64" s="315">
        <v>548971</v>
      </c>
      <c r="J64" s="316">
        <v>0.25176921913908018</v>
      </c>
      <c r="K64" s="317">
        <v>245593</v>
      </c>
      <c r="L64" s="245">
        <v>1111614</v>
      </c>
      <c r="M64" s="246">
        <v>0.22093370540493373</v>
      </c>
      <c r="N64" s="318"/>
      <c r="O64" s="8"/>
      <c r="P64" s="20"/>
      <c r="Q64" s="21"/>
      <c r="R64" s="22"/>
      <c r="T64" s="23"/>
    </row>
    <row r="65" spans="1:20" ht="15" customHeight="1" x14ac:dyDescent="0.45">
      <c r="A65" s="319"/>
      <c r="B65" s="320"/>
      <c r="C65" s="319"/>
      <c r="D65" s="321" t="s">
        <v>75</v>
      </c>
      <c r="E65" s="7"/>
      <c r="F65" s="7"/>
      <c r="G65" s="7"/>
      <c r="H65" s="7"/>
      <c r="I65" s="7"/>
      <c r="J65" s="14"/>
      <c r="K65" s="7"/>
      <c r="L65" s="7"/>
      <c r="M65" s="7"/>
      <c r="N65"/>
      <c r="O65" s="8"/>
      <c r="P65" s="20"/>
      <c r="Q65" s="21"/>
      <c r="R65" s="22"/>
      <c r="T65" s="23"/>
    </row>
    <row r="66" spans="1:20" ht="15" customHeight="1" thickBot="1" x14ac:dyDescent="0.5">
      <c r="A66" s="247" t="s">
        <v>10</v>
      </c>
      <c r="B66" s="247"/>
      <c r="C66" s="247"/>
      <c r="D66" s="248"/>
      <c r="E66" s="322"/>
      <c r="F66" s="322"/>
      <c r="G66" s="322"/>
      <c r="H66" s="322"/>
      <c r="I66" s="322"/>
      <c r="J66" s="14"/>
      <c r="K66" s="7"/>
      <c r="L66" s="7"/>
      <c r="M66" s="7"/>
      <c r="N66" s="249" t="s">
        <v>24</v>
      </c>
      <c r="O66" s="8"/>
      <c r="P66" s="20"/>
      <c r="Q66" s="21"/>
      <c r="R66" s="22"/>
      <c r="T66" s="23"/>
    </row>
    <row r="67" spans="1:20" x14ac:dyDescent="0.45">
      <c r="A67" s="250" t="s">
        <v>13</v>
      </c>
      <c r="B67" s="251"/>
      <c r="C67" s="251"/>
      <c r="D67" s="252" t="s">
        <v>71</v>
      </c>
      <c r="E67" s="253"/>
      <c r="F67" s="253"/>
      <c r="G67" s="253"/>
      <c r="H67" s="253"/>
      <c r="I67" s="253"/>
      <c r="J67" s="254"/>
      <c r="K67" s="255" t="s">
        <v>76</v>
      </c>
      <c r="L67" s="256"/>
      <c r="M67" s="257"/>
      <c r="N67" s="323" t="s">
        <v>25</v>
      </c>
      <c r="O67" s="8"/>
      <c r="P67" s="20"/>
      <c r="Q67" s="21"/>
      <c r="R67" s="22"/>
      <c r="T67" s="23"/>
    </row>
    <row r="68" spans="1:20" ht="15" customHeight="1" x14ac:dyDescent="0.45">
      <c r="A68" s="259"/>
      <c r="B68" s="260"/>
      <c r="C68" s="260"/>
      <c r="D68" s="261" t="s">
        <v>26</v>
      </c>
      <c r="E68" s="262" t="s">
        <v>27</v>
      </c>
      <c r="F68" s="263"/>
      <c r="G68" s="263"/>
      <c r="H68" s="263"/>
      <c r="I68" s="264"/>
      <c r="J68" s="265" t="s">
        <v>73</v>
      </c>
      <c r="K68" s="266" t="s">
        <v>28</v>
      </c>
      <c r="L68" s="267" t="s">
        <v>29</v>
      </c>
      <c r="M68" s="268" t="s">
        <v>73</v>
      </c>
      <c r="N68" s="269"/>
      <c r="O68" s="8"/>
      <c r="P68" s="20"/>
      <c r="Q68" s="21"/>
      <c r="R68" s="22"/>
      <c r="T68" s="23"/>
    </row>
    <row r="69" spans="1:20" ht="15" customHeight="1" thickBot="1" x14ac:dyDescent="0.5">
      <c r="A69" s="270"/>
      <c r="B69" s="271"/>
      <c r="C69" s="271"/>
      <c r="D69" s="272"/>
      <c r="E69" s="273" t="s">
        <v>30</v>
      </c>
      <c r="F69" s="273" t="s">
        <v>31</v>
      </c>
      <c r="G69" s="273" t="s">
        <v>32</v>
      </c>
      <c r="H69" s="273" t="s">
        <v>33</v>
      </c>
      <c r="I69" s="273" t="s">
        <v>34</v>
      </c>
      <c r="J69" s="275"/>
      <c r="K69" s="276"/>
      <c r="L69" s="277"/>
      <c r="M69" s="278"/>
      <c r="N69" s="279"/>
      <c r="O69" s="8"/>
      <c r="P69" s="20"/>
      <c r="Q69" s="21"/>
      <c r="R69" s="22"/>
      <c r="T69" s="23"/>
    </row>
    <row r="70" spans="1:20" ht="15" customHeight="1" x14ac:dyDescent="0.45">
      <c r="A70" s="324" t="s">
        <v>14</v>
      </c>
      <c r="B70" s="325"/>
      <c r="C70" s="325"/>
      <c r="D70" s="326"/>
      <c r="E70" s="283"/>
      <c r="F70" s="283"/>
      <c r="G70" s="283"/>
      <c r="H70" s="283"/>
      <c r="I70" s="327"/>
      <c r="J70" s="284"/>
      <c r="K70" s="285"/>
      <c r="L70" s="283"/>
      <c r="M70" s="286"/>
      <c r="N70" s="287"/>
      <c r="O70" s="8"/>
      <c r="P70" s="20"/>
      <c r="Q70" s="21"/>
      <c r="R70" s="22"/>
      <c r="T70" s="23"/>
    </row>
    <row r="71" spans="1:20" ht="15" customHeight="1" x14ac:dyDescent="0.45">
      <c r="A71" s="328"/>
      <c r="B71" s="329" t="s">
        <v>11</v>
      </c>
      <c r="C71" s="330"/>
      <c r="D71" s="291"/>
      <c r="E71" s="331" t="s">
        <v>35</v>
      </c>
      <c r="F71" s="331" t="s">
        <v>35</v>
      </c>
      <c r="G71" s="331" t="s">
        <v>35</v>
      </c>
      <c r="H71" s="331" t="s">
        <v>35</v>
      </c>
      <c r="I71" s="332" t="s">
        <v>35</v>
      </c>
      <c r="J71" s="292"/>
      <c r="K71" s="293" t="s">
        <v>35</v>
      </c>
      <c r="L71" s="228" t="s">
        <v>35</v>
      </c>
      <c r="M71" s="294"/>
      <c r="N71" s="295"/>
      <c r="O71" s="8"/>
      <c r="P71" s="20"/>
      <c r="Q71" s="21"/>
      <c r="R71" s="22"/>
      <c r="T71" s="23"/>
    </row>
    <row r="72" spans="1:20" ht="15" customHeight="1" x14ac:dyDescent="0.45">
      <c r="A72" s="328"/>
      <c r="B72" s="296"/>
      <c r="C72" s="297" t="s">
        <v>15</v>
      </c>
      <c r="D72" s="298">
        <v>4730000</v>
      </c>
      <c r="E72" s="331">
        <v>19480</v>
      </c>
      <c r="F72" s="331">
        <v>106870</v>
      </c>
      <c r="G72" s="331">
        <v>122230</v>
      </c>
      <c r="H72" s="331">
        <v>0</v>
      </c>
      <c r="I72" s="332">
        <v>248580</v>
      </c>
      <c r="J72" s="299">
        <v>0</v>
      </c>
      <c r="K72" s="293">
        <v>183374</v>
      </c>
      <c r="L72" s="228">
        <v>1075680</v>
      </c>
      <c r="M72" s="229">
        <v>0.17047263126580395</v>
      </c>
      <c r="N72" s="333"/>
      <c r="O72" s="8"/>
      <c r="P72" s="20"/>
      <c r="Q72" s="21"/>
      <c r="R72" s="22"/>
      <c r="T72" s="23"/>
    </row>
    <row r="73" spans="1:20" ht="15" customHeight="1" x14ac:dyDescent="0.45">
      <c r="A73" s="288"/>
      <c r="B73" s="334"/>
      <c r="C73" s="297" t="s">
        <v>16</v>
      </c>
      <c r="D73" s="298">
        <v>127000</v>
      </c>
      <c r="E73" s="331">
        <v>0</v>
      </c>
      <c r="F73" s="331">
        <v>0</v>
      </c>
      <c r="G73" s="331">
        <v>0</v>
      </c>
      <c r="H73" s="331">
        <v>11416</v>
      </c>
      <c r="I73" s="332">
        <v>11416</v>
      </c>
      <c r="J73" s="335" t="s">
        <v>36</v>
      </c>
      <c r="K73" s="336">
        <v>0</v>
      </c>
      <c r="L73" s="230">
        <v>0</v>
      </c>
      <c r="M73" s="229" t="s">
        <v>36</v>
      </c>
      <c r="N73" s="295" t="s">
        <v>56</v>
      </c>
      <c r="O73" s="8"/>
      <c r="P73" s="20"/>
      <c r="Q73" s="21"/>
      <c r="R73" s="22"/>
      <c r="T73" s="23"/>
    </row>
    <row r="74" spans="1:20" ht="15" customHeight="1" x14ac:dyDescent="0.45">
      <c r="A74" s="288"/>
      <c r="B74" s="337" t="s">
        <v>12</v>
      </c>
      <c r="C74" s="338"/>
      <c r="D74" s="298"/>
      <c r="E74" s="331" t="s">
        <v>35</v>
      </c>
      <c r="F74" s="331" t="s">
        <v>35</v>
      </c>
      <c r="G74" s="331" t="s">
        <v>35</v>
      </c>
      <c r="H74" s="331" t="s">
        <v>35</v>
      </c>
      <c r="I74" s="332" t="s">
        <v>35</v>
      </c>
      <c r="J74" s="292"/>
      <c r="K74" s="293" t="s">
        <v>35</v>
      </c>
      <c r="L74" s="228" t="s">
        <v>35</v>
      </c>
      <c r="M74" s="294"/>
      <c r="N74" s="295"/>
      <c r="O74" s="8"/>
      <c r="P74" s="20"/>
      <c r="Q74" s="21"/>
      <c r="R74" s="22"/>
      <c r="T74" s="23"/>
    </row>
    <row r="75" spans="1:20" ht="15" customHeight="1" x14ac:dyDescent="0.45">
      <c r="A75" s="288"/>
      <c r="B75" s="296"/>
      <c r="C75" s="297" t="s">
        <v>15</v>
      </c>
      <c r="D75" s="298">
        <v>333000</v>
      </c>
      <c r="E75" s="331">
        <v>114300</v>
      </c>
      <c r="F75" s="331">
        <v>80335</v>
      </c>
      <c r="G75" s="331">
        <v>16620</v>
      </c>
      <c r="H75" s="331">
        <v>0</v>
      </c>
      <c r="I75" s="332">
        <v>211255</v>
      </c>
      <c r="J75" s="299">
        <v>0</v>
      </c>
      <c r="K75" s="293">
        <v>249720</v>
      </c>
      <c r="L75" s="228">
        <v>1350340</v>
      </c>
      <c r="M75" s="229">
        <v>0.18493120251195996</v>
      </c>
      <c r="N75" s="333"/>
      <c r="O75" s="8"/>
      <c r="P75" s="20"/>
      <c r="Q75" s="21"/>
      <c r="R75" s="22"/>
      <c r="T75" s="23"/>
    </row>
    <row r="76" spans="1:20" ht="15" customHeight="1" x14ac:dyDescent="0.45">
      <c r="A76" s="328"/>
      <c r="B76" s="296"/>
      <c r="C76" s="339" t="s">
        <v>16</v>
      </c>
      <c r="D76" s="298">
        <v>25000</v>
      </c>
      <c r="E76" s="331">
        <v>0</v>
      </c>
      <c r="F76" s="331">
        <v>0</v>
      </c>
      <c r="G76" s="331">
        <v>0</v>
      </c>
      <c r="H76" s="331">
        <v>13000</v>
      </c>
      <c r="I76" s="331">
        <v>13000</v>
      </c>
      <c r="J76" s="335" t="s">
        <v>36</v>
      </c>
      <c r="K76" s="293">
        <v>0</v>
      </c>
      <c r="L76" s="228">
        <v>0</v>
      </c>
      <c r="M76" s="229" t="s">
        <v>36</v>
      </c>
      <c r="N76" s="304"/>
      <c r="O76" s="8"/>
      <c r="P76" s="20"/>
      <c r="Q76" s="21"/>
      <c r="R76" s="22"/>
      <c r="T76" s="23"/>
    </row>
    <row r="77" spans="1:20" ht="30" customHeight="1" x14ac:dyDescent="0.45">
      <c r="A77" s="340" t="s">
        <v>17</v>
      </c>
      <c r="B77" s="341"/>
      <c r="C77" s="342"/>
      <c r="D77" s="298"/>
      <c r="E77" s="331" t="s">
        <v>35</v>
      </c>
      <c r="F77" s="331" t="s">
        <v>35</v>
      </c>
      <c r="G77" s="331" t="s">
        <v>35</v>
      </c>
      <c r="H77" s="331" t="s">
        <v>35</v>
      </c>
      <c r="I77" s="228" t="s">
        <v>35</v>
      </c>
      <c r="J77" s="343"/>
      <c r="K77" s="293" t="s">
        <v>35</v>
      </c>
      <c r="L77" s="228" t="s">
        <v>35</v>
      </c>
      <c r="M77" s="344"/>
      <c r="N77" s="295"/>
      <c r="O77" s="8"/>
      <c r="P77" s="20"/>
      <c r="Q77" s="21"/>
      <c r="R77" s="22"/>
      <c r="T77" s="23"/>
    </row>
    <row r="78" spans="1:20" ht="15" customHeight="1" x14ac:dyDescent="0.45">
      <c r="A78" s="345"/>
      <c r="B78" s="346" t="s">
        <v>23</v>
      </c>
      <c r="C78" s="342"/>
      <c r="D78" s="298"/>
      <c r="E78" s="331" t="s">
        <v>35</v>
      </c>
      <c r="F78" s="331" t="s">
        <v>35</v>
      </c>
      <c r="G78" s="331" t="s">
        <v>35</v>
      </c>
      <c r="H78" s="331" t="s">
        <v>35</v>
      </c>
      <c r="I78" s="228" t="s">
        <v>35</v>
      </c>
      <c r="J78" s="343"/>
      <c r="K78" s="293" t="s">
        <v>35</v>
      </c>
      <c r="L78" s="228" t="s">
        <v>35</v>
      </c>
      <c r="M78" s="344"/>
      <c r="N78" s="295"/>
      <c r="O78" s="8"/>
      <c r="P78" s="20"/>
      <c r="Q78" s="21"/>
      <c r="R78" s="22"/>
      <c r="T78" s="23"/>
    </row>
    <row r="79" spans="1:20" ht="15" customHeight="1" x14ac:dyDescent="0.45">
      <c r="A79" s="347"/>
      <c r="B79" s="348"/>
      <c r="C79" s="349" t="s">
        <v>15</v>
      </c>
      <c r="D79" s="298">
        <v>105930000</v>
      </c>
      <c r="E79" s="331">
        <v>2075145</v>
      </c>
      <c r="F79" s="331">
        <v>6165787</v>
      </c>
      <c r="G79" s="331">
        <v>9572746</v>
      </c>
      <c r="H79" s="331">
        <v>7278075</v>
      </c>
      <c r="I79" s="228">
        <v>25091753</v>
      </c>
      <c r="J79" s="299">
        <v>0.290058450678994</v>
      </c>
      <c r="K79" s="293">
        <v>18147192</v>
      </c>
      <c r="L79" s="228">
        <v>57022594</v>
      </c>
      <c r="M79" s="229">
        <v>0.318245641368051</v>
      </c>
      <c r="N79" s="350"/>
      <c r="O79" s="8"/>
      <c r="P79" s="20"/>
      <c r="Q79" s="21"/>
      <c r="R79" s="22"/>
      <c r="T79" s="23"/>
    </row>
    <row r="80" spans="1:20" ht="15" customHeight="1" thickBot="1" x14ac:dyDescent="0.5">
      <c r="A80" s="351"/>
      <c r="B80" s="352"/>
      <c r="C80" s="353" t="s">
        <v>16</v>
      </c>
      <c r="D80" s="354">
        <v>1011378000</v>
      </c>
      <c r="E80" s="355">
        <v>163046998</v>
      </c>
      <c r="F80" s="355">
        <v>218386852</v>
      </c>
      <c r="G80" s="355">
        <v>236139152</v>
      </c>
      <c r="H80" s="355">
        <v>305222993</v>
      </c>
      <c r="I80" s="245">
        <v>922795995</v>
      </c>
      <c r="J80" s="316">
        <v>0.33075890516841699</v>
      </c>
      <c r="K80" s="317">
        <v>238005214</v>
      </c>
      <c r="L80" s="245">
        <v>858808562</v>
      </c>
      <c r="M80" s="246">
        <v>0.27713418860861333</v>
      </c>
      <c r="N80" s="356" t="s">
        <v>56</v>
      </c>
      <c r="O80" s="8"/>
      <c r="P80" s="20"/>
      <c r="Q80" s="21"/>
      <c r="R80" s="22"/>
      <c r="T80" s="23"/>
    </row>
    <row r="81" spans="1:20" ht="15" customHeight="1" x14ac:dyDescent="0.45">
      <c r="A81" s="24"/>
      <c r="C81" s="24"/>
      <c r="D81" s="24"/>
      <c r="E81" s="7"/>
      <c r="F81" s="7"/>
      <c r="G81" s="7"/>
      <c r="H81" s="7"/>
      <c r="I81" s="7"/>
      <c r="J81" s="14"/>
      <c r="K81" s="7"/>
      <c r="L81" s="7"/>
      <c r="N81"/>
      <c r="O81" s="25"/>
      <c r="P81" s="20"/>
      <c r="Q81" s="7"/>
      <c r="T81" s="23"/>
    </row>
    <row r="82" spans="1:20" ht="15" customHeight="1" x14ac:dyDescent="0.45">
      <c r="J82" s="15"/>
      <c r="N82"/>
    </row>
    <row r="83" spans="1:20" x14ac:dyDescent="0.45">
      <c r="J83" s="15"/>
      <c r="N83"/>
    </row>
    <row r="84" spans="1:20" ht="25.95" customHeight="1" x14ac:dyDescent="0.45">
      <c r="J84" s="15"/>
      <c r="N84"/>
    </row>
  </sheetData>
  <mergeCells count="58">
    <mergeCell ref="A70:C70"/>
    <mergeCell ref="B71:C71"/>
    <mergeCell ref="B74:C74"/>
    <mergeCell ref="A77:C77"/>
    <mergeCell ref="B78:C78"/>
    <mergeCell ref="D67:J67"/>
    <mergeCell ref="K67:M67"/>
    <mergeCell ref="N67:N69"/>
    <mergeCell ref="D68:D69"/>
    <mergeCell ref="E68:I68"/>
    <mergeCell ref="J68:J69"/>
    <mergeCell ref="K68:K69"/>
    <mergeCell ref="L68:L69"/>
    <mergeCell ref="M68:M69"/>
    <mergeCell ref="A58:C58"/>
    <mergeCell ref="B59:C59"/>
    <mergeCell ref="A62:C62"/>
    <mergeCell ref="B63:C63"/>
    <mergeCell ref="A66:C66"/>
    <mergeCell ref="A67:C69"/>
    <mergeCell ref="A55:C57"/>
    <mergeCell ref="D55:J55"/>
    <mergeCell ref="K55:M55"/>
    <mergeCell ref="N55:N57"/>
    <mergeCell ref="D56:D57"/>
    <mergeCell ref="E56:I56"/>
    <mergeCell ref="J56:J57"/>
    <mergeCell ref="K56:K57"/>
    <mergeCell ref="L56:L57"/>
    <mergeCell ref="M56:M57"/>
    <mergeCell ref="B40:C40"/>
    <mergeCell ref="B43:C43"/>
    <mergeCell ref="B46:C46"/>
    <mergeCell ref="A49:C49"/>
    <mergeCell ref="B50:C50"/>
    <mergeCell ref="A54:C54"/>
    <mergeCell ref="B22:C22"/>
    <mergeCell ref="B25:C25"/>
    <mergeCell ref="B28:C28"/>
    <mergeCell ref="B31:C31"/>
    <mergeCell ref="B34:C34"/>
    <mergeCell ref="B37:C37"/>
    <mergeCell ref="A6:C6"/>
    <mergeCell ref="B7:C7"/>
    <mergeCell ref="B10:C10"/>
    <mergeCell ref="B13:C13"/>
    <mergeCell ref="B16:C16"/>
    <mergeCell ref="B19:C19"/>
    <mergeCell ref="A3:C5"/>
    <mergeCell ref="D3:J3"/>
    <mergeCell ref="K3:M3"/>
    <mergeCell ref="N3:N5"/>
    <mergeCell ref="D4:D5"/>
    <mergeCell ref="E4:I4"/>
    <mergeCell ref="J4:J5"/>
    <mergeCell ref="K4:K5"/>
    <mergeCell ref="L4:L5"/>
    <mergeCell ref="M4:M5"/>
  </mergeCells>
  <phoneticPr fontId="18"/>
  <dataValidations count="1">
    <dataValidation imeMode="off" allowBlank="1" showInputMessage="1" showErrorMessage="1" sqref="B59" xr:uid="{DD203E15-BC3F-433C-9602-1A349D382481}"/>
  </dataValidations>
  <pageMargins left="0.25" right="0.25" top="0.75" bottom="0.75" header="0.3" footer="0.3"/>
  <pageSetup paperSize="8" scale="67"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sheet1</vt:lpstr>
      <vt:lpstr>参考R2</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