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8【提出フォルダ】1125〆補正レビューシート\エネ特\"/>
    </mc:Choice>
  </mc:AlternateContent>
  <xr:revisionPtr revIDLastSave="0" documentId="13_ncr:1_{8529A0FA-0DC1-4DBD-9F8D-2BFEB339E8A9}"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s>
  <definedNames>
    <definedName name="_xlnm.Print_Area" localSheetId="0">補正予算レビューシート!$A$1:$AX$307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<sst xmlns="http://schemas.openxmlformats.org/spreadsheetml/2006/main" count="1454" uniqueCount="667">
  <si>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</si>
  <si>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</si>
  <si>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</si>
  <si>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</si>
  <si>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</si>
  <si>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</si>
  <si>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</si>
  <si>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</si>
  <si>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</si>
  <si>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</si>
  <si>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</si>
  <si>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</si>
  <si>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</si>
  <si>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</si>
  <si>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</si>
  <si>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</si>
  <si>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</si>
  <si>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</si>
  <si>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</si>
  <si>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</si>
  <si>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</si>
  <si>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</si>
  <si>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</si>
  <si>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</si>
  <si>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</si>
  <si>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</si>
  <si>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</si>
  <si>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</si>
  <si>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</si>
  <si>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</si>
  <si>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</si>
  <si>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</si>
  <si>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</si>
  <si>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</si>
  <si>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</si>
  <si>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</si>
  <si>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</si>
  <si>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</si>
  <si>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</si>
  <si>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</si>
  <si>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</si>
  <si>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</si>
  <si>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</si>
  <si>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</si>
  <si>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</si>
  <si>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</si>
  <si>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</si>
  <si>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</si>
  <si>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</si>
  <si>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</si>
  <si>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</si>
  <si>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</si>
  <si>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</si>
  <si>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</si>
  <si>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</si>
  <si>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</si>
  <si>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</si>
  <si>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</si>
  <si>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</si>
  <si>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</si>
  <si>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</si>
  <si>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</si>
  <si>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</si>
  <si>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</si>
  <si>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</si>
  <si>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</si>
  <si>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</si>
  <si>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</si>
  <si>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</si>
  <si>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</si>
  <si>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</si>
  <si>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</si>
  <si>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</si>
  <si>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</si>
  <si>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</si>
  <si>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</si>
  <si>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</si>
  <si>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</si>
  <si>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</si>
  <si>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</si>
  <si>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</si>
  <si>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</si>
  <si>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</si>
  <si>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</si>
  <si>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</si>
  <si>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</si>
  <si>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</si>
  <si>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</si>
  <si>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</si>
  <si>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</si>
  <si>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</si>
  <si>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</si>
  <si>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</si>
  <si>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</si>
  <si>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</si>
  <si>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</si>
  <si>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</si>
  <si>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</si>
  <si>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</si>
  <si>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</si>
  <si>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</si>
  <si>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</si>
  <si>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</si>
  <si>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</si>
  <si>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</si>
  <si>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</si>
  <si>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</si>
  <si>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</si>
  <si>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</si>
  <si>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</si>
  <si>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</si>
  <si>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</si>
  <si>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</si>
  <si>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</si>
  <si>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</si>
  <si>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</si>
  <si>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</si>
  <si>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</si>
  <si>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</si>
  <si>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</si>
  <si>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</si>
  <si>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</si>
  <si>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</si>
  <si>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</si>
  <si>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</si>
  <si>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</si>
  <si>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</si>
  <si>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</si>
  <si>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</si>
  <si>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</si>
  <si>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</si>
  <si>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</si>
  <si>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</si>
  <si>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</si>
  <si>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</si>
  <si>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</si>
  <si>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</si>
  <si>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</si>
  <si>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</si>
  <si>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</si>
  <si>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</si>
  <si>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</si>
  <si>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</si>
  <si>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</si>
  <si>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</si>
  <si>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</si>
  <si>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</si>
  <si>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</si>
  <si>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</si>
  <si>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</si>
  <si>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</si>
  <si>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</si>
  <si>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</si>
  <si>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</si>
  <si>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</si>
  <si>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</si>
  <si>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</si>
  <si>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</si>
  <si>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</si>
  <si>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</si>
  <si>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</si>
  <si>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</si>
  <si>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</si>
  <si>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</si>
  <si>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</si>
  <si>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</si>
  <si>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</si>
  <si>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</si>
  <si>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</si>
  <si>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</si>
  <si>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</si>
  <si>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</si>
  <si>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</si>
  <si>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</si>
  <si>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</si>
  <si>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</si>
  <si>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</si>
  <si>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</si>
  <si>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</si>
  <si>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</si>
  <si>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</si>
  <si>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</si>
  <si>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</si>
  <si>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</si>
  <si>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</si>
  <si>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</si>
  <si>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</si>
  <si>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</si>
  <si>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</si>
  <si>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</si>
  <si>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</si>
  <si>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</si>
  <si>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</si>
  <si>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</si>
  <si>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</si>
  <si>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</si>
  <si>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</si>
  <si>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</si>
  <si>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</si>
  <si>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</si>
  <si>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</si>
  <si>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</si>
  <si>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</si>
  <si>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</si>
  <si>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</si>
  <si>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</si>
  <si>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</si>
  <si>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</si>
  <si>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</si>
  <si>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</si>
  <si>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</si>
  <si>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</si>
  <si>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</si>
  <si>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</si>
  <si>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</si>
  <si>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</si>
  <si>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</si>
  <si>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</si>
  <si>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</si>
  <si>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</si>
  <si>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</si>
  <si>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</si>
  <si>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</si>
  <si>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</si>
  <si>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</si>
  <si>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</si>
  <si>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</si>
  <si>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</si>
  <si>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</si>
  <si>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</si>
  <si>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</si>
  <si>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</si>
  <si>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</si>
  <si>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</si>
  <si>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</si>
  <si>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</si>
  <si>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</si>
  <si>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</si>
  <si>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</si>
  <si>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</si>
  <si>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</si>
  <si>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</si>
  <si>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</si>
  <si>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</si>
  <si>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</si>
  <si>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</si>
  <si>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</si>
  <si>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</si>
  <si>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</si>
  <si>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</si>
  <si>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</si>
  <si>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</si>
  <si>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</si>
  <si>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</si>
  <si>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</si>
  <si>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</si>
  <si>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</si>
  <si>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</si>
  <si>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</si>
  <si>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</si>
  <si>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</si>
  <si>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</si>
  <si>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</si>
  <si>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</si>
  <si>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</si>
  <si>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</si>
  <si>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</si>
  <si>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</si>
  <si>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</si>
  <si>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</si>
  <si>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</si>
  <si>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</si>
  <si>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</si>
  <si>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</si>
  <si>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</si>
  <si>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</si>
  <si>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</si>
  <si>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</si>
  <si>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</si>
  <si>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</si>
  <si>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</si>
  <si>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</si>
  <si>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</si>
  <si>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</si>
  <si>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</si>
  <si>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</si>
  <si>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</si>
  <si>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</si>
  <si>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</si>
  <si>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</si>
  <si>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</si>
  <si>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</si>
  <si>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</si>
  <si>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</si>
  <si>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</si>
  <si>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</si>
  <si>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</si>
  <si>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</si>
  <si>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</si>
  <si>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</si>
  <si>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</si>
  <si>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</si>
  <si>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</si>
  <si>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</si>
  <si>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</si>
  <si>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</si>
  <si>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</si>
  <si>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</si>
  <si>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</si>
  <si>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</si>
  <si>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</si>
  <si>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</si>
  <si>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</si>
  <si>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</si>
  <si>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</si>
  <si>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</si>
  <si>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</si>
  <si>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</si>
  <si>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</si>
  <si>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</si>
  <si>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</si>
  <si>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</si>
  <si>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</si>
  <si>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</si>
  <si>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</si>
  <si>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</si>
  <si>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</si>
  <si>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</si>
  <si>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</si>
  <si>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</si>
  <si>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</si>
  <si>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</si>
  <si>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</si>
  <si>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</si>
  <si>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</si>
  <si>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</si>
  <si>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</si>
  <si>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</si>
  <si>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</si>
  <si>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</si>
  <si>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</si>
  <si>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</si>
  <si>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</si>
  <si>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</si>
  <si>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</si>
  <si>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</si>
  <si>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</si>
  <si>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</si>
  <si>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</si>
  <si>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</si>
  <si>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</si>
  <si>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</si>
  <si>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</si>
  <si>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</si>
  <si>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</si>
  <si>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</si>
  <si>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</si>
  <si>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</si>
  <si>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</si>
  <si>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</si>
  <si>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</si>
  <si>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</si>
  <si>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</si>
  <si>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</si>
  <si>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</si>
  <si>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</si>
  <si>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</si>
  <si>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</si>
  <si>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</si>
  <si>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</si>
  <si>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</si>
  <si>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</si>
  <si>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</si>
  <si>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</si>
  <si>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</si>
  <si>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</si>
  <si>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</si>
  <si>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</si>
  <si>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</si>
  <si>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</si>
  <si>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</si>
  <si>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</si>
  <si>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</si>
  <si>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</si>
  <si>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</si>
  <si>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</si>
  <si>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</si>
  <si>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</si>
  <si>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</si>
  <si>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</si>
  <si>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</si>
  <si>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</si>
  <si>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</si>
  <si>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</si>
  <si>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</si>
  <si>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</si>
  <si>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</si>
  <si>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</si>
  <si>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</si>
  <si>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</si>
  <si>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</si>
  <si>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</si>
  <si>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</si>
  <si>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</si>
  <si>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</si>
  <si>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</si>
  <si>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</si>
  <si>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</si>
  <si>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</si>
  <si>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</si>
  <si>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</si>
  <si>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</si>
  <si>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</si>
  <si>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</si>
  <si>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</si>
  <si>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</si>
  <si>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</si>
  <si>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</si>
  <si>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</si>
  <si>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</si>
  <si>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</si>
  <si>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</si>
  <si>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</si>
  <si>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</si>
  <si>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</si>
  <si>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</si>
  <si>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</si>
  <si>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</si>
  <si>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</si>
  <si>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</si>
  <si>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</si>
  <si>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</si>
  <si>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</si>
  <si>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</si>
  <si>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</si>
  <si>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</si>
  <si>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</si>
  <si>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</si>
  <si>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</si>
  <si>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</si>
  <si>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</si>
  <si>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</si>
  <si>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</si>
  <si>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</si>
  <si>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</si>
  <si>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</si>
  <si>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</si>
  <si>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</si>
  <si>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</si>
  <si>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</si>
  <si>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</si>
  <si>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</si>
  <si>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</si>
  <si>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</si>
  <si>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</si>
  <si>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</si>
  <si>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</si>
  <si>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</si>
  <si>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</si>
  <si>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</si>
  <si>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</si>
  <si>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</si>
  <si>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</si>
  <si>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</si>
  <si>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</si>
  <si>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</si>
  <si>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</si>
  <si>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</si>
  <si>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</si>
  <si>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</si>
  <si>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</si>
  <si>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</si>
  <si>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</si>
  <si>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</si>
  <si>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</si>
  <si>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</si>
  <si>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</si>
  <si>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</si>
  <si>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</si>
  <si>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</si>
  <si>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</si>
  <si>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</si>
  <si>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</si>
  <si>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</si>
  <si>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</si>
  <si>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</si>
  <si>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</si>
  <si>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</si>
  <si>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</si>
  <si>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</si>
  <si>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</si>
  <si>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</si>
  <si>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</si>
  <si>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</si>
  <si>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</si>
  <si>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</si>
  <si>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</si>
  <si>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</si>
  <si>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</si>
  <si>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</si>
  <si>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</si>
  <si>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</si>
  <si>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</si>
  <si>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</si>
  <si>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</si>
  <si>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</si>
  <si>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</si>
  <si>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</si>
  <si>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</si>
  <si>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</si>
  <si>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</si>
  <si>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</si>
  <si>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</si>
  <si>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</si>
  <si>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</si>
  <si>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</si>
  <si>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</si>
  <si>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</si>
  <si>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</si>
  <si>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</si>
  <si>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</si>
  <si>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</si>
  <si>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</si>
  <si>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</si>
  <si>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</si>
  <si>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</si>
  <si>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</si>
  <si>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</si>
  <si>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</si>
  <si>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</si>
  <si>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</si>
  <si>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</si>
  <si>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</si>
  <si>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</si>
  <si>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</si>
  <si>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</si>
  <si>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</si>
  <si>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</si>
  <si>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</si>
  <si>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</si>
  <si>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</si>
  <si>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</si>
  <si>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</si>
  <si>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</si>
  <si>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</si>
  <si>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</si>
  <si>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</si>
  <si>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</si>
  <si>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</si>
  <si>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</si>
  <si>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</si>
  <si>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</si>
  <si>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</si>
  <si>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</si>
  <si>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</si>
  <si>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</si>
  <si>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</si>
  <si>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</si>
  <si>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</si>
  <si>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</si>
  <si>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</si>
  <si>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</si>
  <si>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</si>
  <si>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</si>
  <si>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</si>
  <si>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</si>
  <si>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</si>
  <si>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</si>
  <si>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</si>
  <si>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</si>
  <si>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</si>
  <si>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</si>
  <si>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</si>
  <si>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</si>
  <si>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</si>
  <si>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</si>
  <si>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</si>
  <si>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</si>
  <si>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</si>
  <si>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</si>
  <si>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</si>
  <si>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</si>
  <si>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</si>
  <si>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</si>
  <si>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</si>
  <si>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</si>
  <si>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</si>
  <si>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</si>
  <si>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</si>
  <si>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</si>
  <si>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</si>
  <si>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</si>
  <si>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</si>
  <si>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</si>
  <si>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</si>
  <si>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</si>
  <si>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</si>
  <si>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</si>
  <si>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</si>
  <si>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</si>
  <si>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</si>
  <si>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t>
  </si>
  <si>
    <t>環境省</t>
  </si>
  <si>
    <t>令和9年度</t>
    <rPh sb="0" eb="2">
      <t>レイワ</t>
    </rPh>
    <rPh sb="3" eb="4">
      <t>ネン</t>
    </rPh>
    <rPh sb="4" eb="5">
      <t>ド</t>
    </rPh>
    <phoneticPr fontId="5"/>
  </si>
  <si>
    <t>環境再生・資源循環局</t>
    <phoneticPr fontId="5"/>
  </si>
  <si>
    <t>特別会計に関する法律第85条第3項第一号ホ
特別会計に関する法律施行令第50条第7項第9号</t>
    <phoneticPr fontId="5"/>
  </si>
  <si>
    <t>○</t>
  </si>
  <si>
    <t>-</t>
  </si>
  <si>
    <t>二酸化炭素排出抑制対策事業費等補助金</t>
    <phoneticPr fontId="5"/>
  </si>
  <si>
    <t xml:space="preserve">事業全体で、プラスチック・金属・再エネ関連製品等のリサイクル事業者に対してリサイクル設備導入補助や、バイオプラスチック製造事業者に対して製造設備導入補助を行う。
</t>
    <rPh sb="0" eb="4">
      <t>ジギョウゼンタイ</t>
    </rPh>
    <rPh sb="13" eb="15">
      <t>キンゾク</t>
    </rPh>
    <rPh sb="16" eb="17">
      <t>サイ</t>
    </rPh>
    <rPh sb="19" eb="21">
      <t>カンレン</t>
    </rPh>
    <rPh sb="21" eb="23">
      <t>セイヒン</t>
    </rPh>
    <rPh sb="23" eb="24">
      <t>トウ</t>
    </rPh>
    <phoneticPr fontId="5"/>
  </si>
  <si>
    <t>補助事業の実施</t>
    <phoneticPr fontId="5"/>
  </si>
  <si>
    <t>補助事業実施件数</t>
    <phoneticPr fontId="5"/>
  </si>
  <si>
    <t>件</t>
    <rPh sb="0" eb="1">
      <t>ケン</t>
    </rPh>
    <phoneticPr fontId="5"/>
  </si>
  <si>
    <t>百万円/件</t>
    <rPh sb="0" eb="2">
      <t>ヒャクマン</t>
    </rPh>
    <rPh sb="2" eb="3">
      <t>エン</t>
    </rPh>
    <rPh sb="4" eb="5">
      <t>ケン</t>
    </rPh>
    <phoneticPr fontId="5"/>
  </si>
  <si>
    <t>執行額／補助事業実施件数　　　　　　　　　　　　　　</t>
    <phoneticPr fontId="5"/>
  </si>
  <si>
    <t>リサイクル高度化設備及びバイオプラ製造設備等の導入によって、使用済製品等のリサイクルプロセス全体のエネルギー起源二酸化炭素排出量を抑制する。</t>
    <phoneticPr fontId="5"/>
  </si>
  <si>
    <t>CO2排出削減量（万t）</t>
    <phoneticPr fontId="5"/>
  </si>
  <si>
    <t>万t-CO2</t>
    <phoneticPr fontId="5"/>
  </si>
  <si>
    <t>事業者ヒアリング及び過年度事業実績を基に算出</t>
    <rPh sb="0" eb="3">
      <t>ジギョウシャ</t>
    </rPh>
    <rPh sb="8" eb="9">
      <t>オヨ</t>
    </rPh>
    <rPh sb="10" eb="13">
      <t>カネンド</t>
    </rPh>
    <rPh sb="13" eb="15">
      <t>ジギョウ</t>
    </rPh>
    <rPh sb="15" eb="17">
      <t>ジッセキ</t>
    </rPh>
    <rPh sb="18" eb="19">
      <t>モト</t>
    </rPh>
    <rPh sb="20" eb="22">
      <t>サンシュツ</t>
    </rPh>
    <phoneticPr fontId="5"/>
  </si>
  <si>
    <t>　執行額／再生利用量増加量（万t）　　　　　　　　　　　　　</t>
    <phoneticPr fontId="5"/>
  </si>
  <si>
    <t>百万/万t</t>
    <phoneticPr fontId="5"/>
  </si>
  <si>
    <t>　　採択金額(百万)/再生利用量増加量（万t）　　</t>
    <rPh sb="16" eb="17">
      <t>ゾウ</t>
    </rPh>
    <phoneticPr fontId="5"/>
  </si>
  <si>
    <t>プラスチック再生利用量増加量</t>
    <phoneticPr fontId="5"/>
  </si>
  <si>
    <t>再生利用量（万t）</t>
    <phoneticPr fontId="5"/>
  </si>
  <si>
    <t>万ｔ</t>
    <phoneticPr fontId="5"/>
  </si>
  <si>
    <t>今後の再エネ関連製品の大量廃棄、金属の国内資源循環需要の更なる高まりを見据え、国内リサイクルの仕組みを確立していくことが必要であり、リサイクル事業者への金属・再エネ関連製品等の省CO2型資源循環高度化設備導入補助を行う。</t>
    <rPh sb="71" eb="74">
      <t>ジギョウシャ</t>
    </rPh>
    <rPh sb="76" eb="78">
      <t>キンゾク</t>
    </rPh>
    <rPh sb="79" eb="80">
      <t>サイ</t>
    </rPh>
    <rPh sb="82" eb="84">
      <t>カンレン</t>
    </rPh>
    <rPh sb="84" eb="86">
      <t>セイヒン</t>
    </rPh>
    <rPh sb="86" eb="87">
      <t>トウ</t>
    </rPh>
    <rPh sb="88" eb="89">
      <t>ショウ</t>
    </rPh>
    <rPh sb="92" eb="93">
      <t>ガタ</t>
    </rPh>
    <rPh sb="93" eb="95">
      <t>シゲン</t>
    </rPh>
    <rPh sb="95" eb="97">
      <t>ジュンカン</t>
    </rPh>
    <rPh sb="100" eb="102">
      <t>セツビ</t>
    </rPh>
    <rPh sb="102" eb="104">
      <t>ドウニュウ</t>
    </rPh>
    <rPh sb="104" eb="106">
      <t>ホジョ</t>
    </rPh>
    <rPh sb="107" eb="108">
      <t>オコナ</t>
    </rPh>
    <phoneticPr fontId="5"/>
  </si>
  <si>
    <t>補助事業の実施</t>
    <rPh sb="0" eb="2">
      <t>ホジョ</t>
    </rPh>
    <rPh sb="2" eb="4">
      <t>ジギョウ</t>
    </rPh>
    <rPh sb="5" eb="7">
      <t>ジッシ</t>
    </rPh>
    <phoneticPr fontId="5"/>
  </si>
  <si>
    <t>執行額／委託事業実施件数　　　　　　　　　　　　</t>
    <phoneticPr fontId="5"/>
  </si>
  <si>
    <t>百万円/件</t>
  </si>
  <si>
    <t>百万円/件</t>
    <phoneticPr fontId="5"/>
  </si>
  <si>
    <t>2030年（令和12年）までに金属のリサイクル原料の処理量を2020年（令和２年）比で21万tから倍増</t>
    <rPh sb="4" eb="5">
      <t>ネン</t>
    </rPh>
    <rPh sb="6" eb="8">
      <t>レイワ</t>
    </rPh>
    <rPh sb="10" eb="11">
      <t>ネン</t>
    </rPh>
    <rPh sb="15" eb="17">
      <t>キンゾク</t>
    </rPh>
    <rPh sb="23" eb="25">
      <t>ゲンリョウ</t>
    </rPh>
    <rPh sb="26" eb="29">
      <t>ショリリョウ</t>
    </rPh>
    <rPh sb="33" eb="34">
      <t>ネン</t>
    </rPh>
    <rPh sb="36" eb="38">
      <t>レイワ</t>
    </rPh>
    <rPh sb="39" eb="40">
      <t>ネン</t>
    </rPh>
    <rPh sb="45" eb="46">
      <t>マン</t>
    </rPh>
    <rPh sb="49" eb="51">
      <t>バイゾウ</t>
    </rPh>
    <rPh sb="50" eb="51">
      <t>ゾウ</t>
    </rPh>
    <phoneticPr fontId="5"/>
  </si>
  <si>
    <t>金属のリサイクル原料の処理量（万t）</t>
    <rPh sb="0" eb="2">
      <t>キンゾク</t>
    </rPh>
    <rPh sb="8" eb="10">
      <t>ゲンリョウ</t>
    </rPh>
    <rPh sb="11" eb="14">
      <t>ショリリョウ</t>
    </rPh>
    <rPh sb="14" eb="15">
      <t>ヨウリョウ</t>
    </rPh>
    <rPh sb="15" eb="16">
      <t>マン</t>
    </rPh>
    <phoneticPr fontId="5"/>
  </si>
  <si>
    <t>循環経済工程表</t>
    <rPh sb="0" eb="2">
      <t>ジュンカン</t>
    </rPh>
    <rPh sb="2" eb="4">
      <t>ケイザイ</t>
    </rPh>
    <rPh sb="4" eb="7">
      <t>コウテイヒョウ</t>
    </rPh>
    <phoneticPr fontId="5"/>
  </si>
  <si>
    <t>1tCO2当たりの削減コストを令和９年度事業終了時点で20％削減する。</t>
    <phoneticPr fontId="5"/>
  </si>
  <si>
    <t>エネルギー起源CO2削減量１tあたりの設備費</t>
    <phoneticPr fontId="5"/>
  </si>
  <si>
    <t>設備費／当該設備によるCO2削減量×法定耐用年数</t>
    <phoneticPr fontId="5"/>
  </si>
  <si>
    <t>円／CO2削減量（t-CO2）</t>
    <phoneticPr fontId="5"/>
  </si>
  <si>
    <t>１．地球温暖化対策の推進</t>
    <phoneticPr fontId="5"/>
  </si>
  <si>
    <t>無</t>
  </si>
  <si>
    <t>‐</t>
  </si>
  <si>
    <t>海洋プラスチック問題等に対応する再生材利用量拡大やバイオプラスチック導入量の拡大に資する事業者の負担を軽減し、省CO2効果のある設備の導入によるCO2排出量の削減を促すことは、国として支援すべき重要な施策と言える。</t>
    <phoneticPr fontId="5"/>
  </si>
  <si>
    <t>脱炭素型社会及び循環型社会を構築するためには、国の主導により省CO2効果のある設備を導入することが必要である。</t>
    <phoneticPr fontId="5"/>
  </si>
  <si>
    <t>CO2排出量の削減は急務であり、省CO2効果のあるリサイクル設備の普及は有効な手段である。また、海洋プラスチック問題等に対応する「プラスチック資源循環戦略」に掲げる廃プラスチックの再生利用量倍増や、バイオマスプラスチック導入量拡大といった目標達成に必要な事業であり、優先度は高い。</t>
    <phoneticPr fontId="5"/>
  </si>
  <si>
    <t>補助事業の選定は、公募を行い、執行団体による審査又は外部有識者による審査委員会により採択事業を選定予定。</t>
    <rPh sb="0" eb="2">
      <t>ホジョ</t>
    </rPh>
    <rPh sb="2" eb="4">
      <t>ジギョウ</t>
    </rPh>
    <rPh sb="5" eb="7">
      <t>センテイ</t>
    </rPh>
    <rPh sb="9" eb="11">
      <t>コウボ</t>
    </rPh>
    <rPh sb="12" eb="13">
      <t>オコナ</t>
    </rPh>
    <rPh sb="15" eb="17">
      <t>シッコウ</t>
    </rPh>
    <rPh sb="17" eb="19">
      <t>ダンタイ</t>
    </rPh>
    <rPh sb="22" eb="24">
      <t>シンサ</t>
    </rPh>
    <rPh sb="24" eb="25">
      <t>マタ</t>
    </rPh>
    <rPh sb="26" eb="28">
      <t>ガイブ</t>
    </rPh>
    <rPh sb="28" eb="31">
      <t>ユウシキシャ</t>
    </rPh>
    <rPh sb="34" eb="36">
      <t>シンサ</t>
    </rPh>
    <rPh sb="36" eb="39">
      <t>イインカイ</t>
    </rPh>
    <rPh sb="42" eb="44">
      <t>サイタク</t>
    </rPh>
    <rPh sb="44" eb="46">
      <t>ジギョウ</t>
    </rPh>
    <rPh sb="47" eb="49">
      <t>センテイ</t>
    </rPh>
    <rPh sb="49" eb="51">
      <t>ヨテイ</t>
    </rPh>
    <phoneticPr fontId="5"/>
  </si>
  <si>
    <t>負担関係・負担水準は妥当となるよう設定予定。</t>
    <rPh sb="0" eb="2">
      <t>フタン</t>
    </rPh>
    <rPh sb="2" eb="4">
      <t>カンケイ</t>
    </rPh>
    <rPh sb="5" eb="7">
      <t>フタン</t>
    </rPh>
    <rPh sb="7" eb="9">
      <t>スイジュン</t>
    </rPh>
    <rPh sb="10" eb="12">
      <t>ダトウ</t>
    </rPh>
    <rPh sb="17" eb="19">
      <t>セッテイ</t>
    </rPh>
    <rPh sb="19" eb="21">
      <t>ヨテイ</t>
    </rPh>
    <phoneticPr fontId="5"/>
  </si>
  <si>
    <t>事業遂行のために必要な費用に限定する予定。</t>
    <rPh sb="0" eb="2">
      <t>ジギョウ</t>
    </rPh>
    <rPh sb="2" eb="4">
      <t>スイコウ</t>
    </rPh>
    <rPh sb="8" eb="10">
      <t>ヒツヨウ</t>
    </rPh>
    <rPh sb="11" eb="13">
      <t>ヒヨウ</t>
    </rPh>
    <rPh sb="14" eb="16">
      <t>ゲンテイ</t>
    </rPh>
    <rPh sb="18" eb="20">
      <t>ヨテイ</t>
    </rPh>
    <phoneticPr fontId="5"/>
  </si>
  <si>
    <t>「資源自律経済システム開発促進事業」
経済産業省では、廃家電製品を対象に、大学や研究機関の技術シーズを、大学や研究機関を主体として民間企業と共に、選別の自動化・高度化、動静脈連携システムの高度化について実用化を見据えた「研究開発」を行う。また、不純物が含まれるため現状では自動車の車体等には利用できないアルミスクラップを、自動車の車体等にも使用可能な素材（展伸材）へとアップグレードする基盤技術について「研究開発」を行う。対して環境省では、民間企業を主体として実証済の技術について社会実装のための「設備導入支援」を行っている。
「プラスチック有効利用高度化事業」
経済産業省では、プラスチックのリサイクル及び革新的素材である海洋生分解性プラスチックについて、大学や研究機関の技術シーズを、大学や研究機関を主体として民間企業と共に実用化を見据えた「研究開発」を行う。対して環境省では、民間企業を主体として実証済の技術について社会実装のための「設備導入支援」を行っている。
「蓄電池の国内製造基盤確保のための先端生産技術導入・開発促進事業」
経済産業省は、蓄電池・材料の製造事業者や製錬・精製事業者に対する生産技術や製錬・精製技術等に関する研究開発投資及び設備投資を支援するもの。他方、環境省は、今後数量の増大が見込まれる廃リチウム蓄電池等の中間処理事業者に対するリサイクル工程における、破砕、分離、化学処理等により、有用金属を高純度でリサイクルするための省CO2に資する処理設備の導入促進を行うもの。
「太陽光発電の導入可能量拡大等に向けた技術開発事業」
経済産業省は、将来的に太陽光パネルの大量廃棄が想定される中、適切な処理が行われるための処理コストの低減や資源の有効活用に向けた太陽光パネルのリサイクル処理技術の確立を目指した技術開発支援を実施するもの。他方、環境省は、太陽光パネルを対象に既に開発された省CO2型リサイクル技術・システムの社会実装に向けた実証を実施するもの。</t>
    <phoneticPr fontId="5"/>
  </si>
  <si>
    <t>経産</t>
  </si>
  <si>
    <t>資源自律経済システム開発促進事業</t>
    <phoneticPr fontId="5"/>
  </si>
  <si>
    <t>プラスチック有効利用高度化事業</t>
    <phoneticPr fontId="5"/>
  </si>
  <si>
    <t>蓄電池の国内製造基盤確保のための先端生産技術導入・開発促進事業</t>
    <phoneticPr fontId="5"/>
  </si>
  <si>
    <t>太陽光発電の導入可能量拡大等に向けた技術開発事業</t>
    <phoneticPr fontId="5"/>
  </si>
  <si>
    <t>総務課　リサイクル推進室
廃棄物規制課</t>
    <rPh sb="13" eb="16">
      <t>ハイキブツ</t>
    </rPh>
    <rPh sb="16" eb="19">
      <t>キセイカ</t>
    </rPh>
    <phoneticPr fontId="5"/>
  </si>
  <si>
    <t>リサイクル推進室長
水谷　努
廃棄物規制課長
松田　尚之</t>
    <rPh sb="10" eb="12">
      <t>ミズタニ</t>
    </rPh>
    <rPh sb="13" eb="14">
      <t>ツトム</t>
    </rPh>
    <rPh sb="15" eb="18">
      <t>ハイキブツ</t>
    </rPh>
    <rPh sb="18" eb="21">
      <t>キセイカ</t>
    </rPh>
    <rPh sb="21" eb="22">
      <t>チョウ</t>
    </rPh>
    <rPh sb="23" eb="25">
      <t>マツダ</t>
    </rPh>
    <rPh sb="26" eb="28">
      <t>ナオユキ</t>
    </rPh>
    <phoneticPr fontId="5"/>
  </si>
  <si>
    <t>リサイクルが困難な廃プラ等を、石炭等のエネルギー代替として利用するために必要な設備の導入補助を行う。</t>
    <rPh sb="47" eb="48">
      <t>オコナ</t>
    </rPh>
    <phoneticPr fontId="5"/>
  </si>
  <si>
    <t>480/3</t>
    <phoneticPr fontId="5"/>
  </si>
  <si>
    <t>リサイクル困難な廃プラ等を石炭等のエネルギー代替として利用するために必要な設備の導入補助を行いエネルギー起源二酸化炭素排出量を抑制する。</t>
    <phoneticPr fontId="5"/>
  </si>
  <si>
    <t>CO2排出削減量（t）</t>
    <phoneticPr fontId="5"/>
  </si>
  <si>
    <t>t-CO2</t>
    <phoneticPr fontId="5"/>
  </si>
  <si>
    <t>プラスチック資源・金属資源等の脱炭素型有効活用設備等導入促進事業</t>
    <phoneticPr fontId="5"/>
  </si>
  <si>
    <t>二酸化炭素削減効果のあるリサイクル設備や化石由来プラスチックの代替素材製造設備の導入を促進することによって、リサイクル等のプロセス全体のエネルギー起源二酸化炭素の排出抑制を図り、併せてリサイクル量・バイオマスプラスチック導入量の増加を図ることで、資源循環型社会の構築を推進するものである。
また、石炭等の価格高騰の状況を踏まえ、リサイクルが困難な廃プラ等をエネルギー代替として利用するための支援を行う。</t>
    <phoneticPr fontId="5"/>
  </si>
  <si>
    <t>プラスチックや再生可能エネルギー製品のリサイクルや、バイオマスプラスチック製造において、プロセス全体のエネルギー起源二酸化炭素の排出抑制及びリサイクル量、バイオマスプラスチック導入量の拡大を図るため、省CO2型の設備導入に対して補助を行う。(補助率：1/3～1/2)
また、リサイクルが困難な廃プラ等を、石炭等のエネルギー代替として利用するために必要な設備の導入補助を行う。(補助率：1/3～1/2)</t>
    <rPh sb="184" eb="185">
      <t>オコナ</t>
    </rPh>
    <phoneticPr fontId="5"/>
  </si>
  <si>
    <t>プラスチック資源循環戦略に基づくマイルストーン達成に向け、プラスチックリユース・リサイクル事業者に対するリサイクル設備導入補助やバイオプラスチック製造事業者に対する製造設備導入補助を行う。</t>
    <rPh sb="6" eb="12">
      <t>シゲンジュンカンセンリャク</t>
    </rPh>
    <rPh sb="13" eb="14">
      <t>モト</t>
    </rPh>
    <rPh sb="23" eb="25">
      <t>タッセイ</t>
    </rPh>
    <rPh sb="26" eb="27">
      <t>ム</t>
    </rPh>
    <phoneticPr fontId="5"/>
  </si>
  <si>
    <t>プラスチック資源循環戦略(令和元年5月31日決定）
成長戦略フォローアップ（令和２年７月17日決定）
プラスチックに係る資源循環の促進等に関する法律（令和４年４月１日施行）
循環型社会形成推進基本計画（平成30年６月閣議決定）
循環経済工程表（令和４年９月策定）
物価高克服・経済再生実現のための総合経済対策（令和4年10月閣議決定）</t>
    <rPh sb="114" eb="116">
      <t>ジュンカン</t>
    </rPh>
    <rPh sb="116" eb="118">
      <t>ケイザイ</t>
    </rPh>
    <rPh sb="118" eb="121">
      <t>コウテイヒョウ</t>
    </rPh>
    <rPh sb="122" eb="124">
      <t>レイワ</t>
    </rPh>
    <rPh sb="125" eb="126">
      <t>ネン</t>
    </rPh>
    <rPh sb="127" eb="128">
      <t>ガツ</t>
    </rPh>
    <rPh sb="128" eb="130">
      <t>サクテイ</t>
    </rPh>
    <phoneticPr fontId="5"/>
  </si>
  <si>
    <t>2,070/44</t>
    <phoneticPr fontId="5"/>
  </si>
  <si>
    <t>400/6</t>
    <phoneticPr fontId="5"/>
  </si>
  <si>
    <t>2,470/50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</si>
</sst>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30</xdr:col>
      <xdr:colOff>47014</xdr:colOff>
      <xdr:row>278</xdr:row>
      <xdr:rowOff>493950</xdr:rowOff>
    </xdr:from>
    <xdr:ext cx="1760820" cy="1084977"/>
    <xdr:sp macro="" textlink="">
      <xdr:nvSpPr>
        <xdr:cNvPr id="2" name="テキスト ボックス 1">
          <a:extLst>
            <a:ext uri="{FF2B5EF4-FFF2-40B4-BE49-F238E27FC236}">
              <a16:creationId xmlns:a16="http://schemas.microsoft.com/office/drawing/2014/main" id="{894BE161-C60C-4375-899E-735BA98F6149}"/>
            </a:ext>
          </a:extLst>
        </xdr:cNvPr>
        <xdr:cNvSpPr txBox="1"/>
      </xdr:nvSpPr>
      <xdr:spPr>
        <a:xfrm>
          <a:off x="5635014" y="55197083"/>
          <a:ext cx="1760820" cy="10849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バイオプラ製造設備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導入事業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26</xdr:col>
      <xdr:colOff>19547</xdr:colOff>
      <xdr:row>267</xdr:row>
      <xdr:rowOff>211705</xdr:rowOff>
    </xdr:from>
    <xdr:ext cx="1261884" cy="292452"/>
    <xdr:sp macro="" textlink="">
      <xdr:nvSpPr>
        <xdr:cNvPr id="3" name="テキスト ボックス 2">
          <a:extLst>
            <a:ext uri="{FF2B5EF4-FFF2-40B4-BE49-F238E27FC236}">
              <a16:creationId xmlns:a16="http://schemas.microsoft.com/office/drawing/2014/main" id="{A4F4FF18-FEF8-4046-942C-0076A559AFB7}"/>
            </a:ext>
          </a:extLst>
        </xdr:cNvPr>
        <xdr:cNvSpPr txBox="1"/>
      </xdr:nvSpPr>
      <xdr:spPr>
        <a:xfrm>
          <a:off x="5302747" y="41753405"/>
          <a:ext cx="1261884"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xdr:col>
      <xdr:colOff>44472</xdr:colOff>
      <xdr:row>263</xdr:row>
      <xdr:rowOff>25400</xdr:rowOff>
    </xdr:from>
    <xdr:ext cx="7653978" cy="659155"/>
    <xdr:sp macro="" textlink="">
      <xdr:nvSpPr>
        <xdr:cNvPr id="4" name="テキスト ボックス 3">
          <a:extLst>
            <a:ext uri="{FF2B5EF4-FFF2-40B4-BE49-F238E27FC236}">
              <a16:creationId xmlns:a16="http://schemas.microsoft.com/office/drawing/2014/main" id="{9D22A85A-1DB3-4CA4-8AB7-3E887F3E5FA6}"/>
            </a:ext>
          </a:extLst>
        </xdr:cNvPr>
        <xdr:cNvSpPr txBox="1"/>
      </xdr:nvSpPr>
      <xdr:spPr>
        <a:xfrm>
          <a:off x="1670072" y="51612800"/>
          <a:ext cx="7653978" cy="6591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3,000</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事業名：プラスチック資源・金属資源等の脱炭素型有効活用設備等導入促進事業</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29</xdr:col>
      <xdr:colOff>109828</xdr:colOff>
      <xdr:row>265</xdr:row>
      <xdr:rowOff>244125</xdr:rowOff>
    </xdr:from>
    <xdr:to>
      <xdr:col>29</xdr:col>
      <xdr:colOff>115298</xdr:colOff>
      <xdr:row>267</xdr:row>
      <xdr:rowOff>137458</xdr:rowOff>
    </xdr:to>
    <xdr:cxnSp macro="">
      <xdr:nvCxnSpPr>
        <xdr:cNvPr id="5" name="直線矢印コネクタ 4">
          <a:extLst>
            <a:ext uri="{FF2B5EF4-FFF2-40B4-BE49-F238E27FC236}">
              <a16:creationId xmlns:a16="http://schemas.microsoft.com/office/drawing/2014/main" id="{DD2F4F21-7CA7-44C2-AB82-D6946E3AB463}"/>
            </a:ext>
          </a:extLst>
        </xdr:cNvPr>
        <xdr:cNvCxnSpPr/>
      </xdr:nvCxnSpPr>
      <xdr:spPr>
        <a:xfrm flipH="1">
          <a:off x="6002628" y="41074625"/>
          <a:ext cx="5470" cy="60453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11</xdr:col>
      <xdr:colOff>75119</xdr:colOff>
      <xdr:row>268</xdr:row>
      <xdr:rowOff>208040</xdr:rowOff>
    </xdr:from>
    <xdr:ext cx="6571611" cy="817119"/>
    <xdr:sp macro="" textlink="">
      <xdr:nvSpPr>
        <xdr:cNvPr id="6" name="テキスト ボックス 5">
          <a:extLst>
            <a:ext uri="{FF2B5EF4-FFF2-40B4-BE49-F238E27FC236}">
              <a16:creationId xmlns:a16="http://schemas.microsoft.com/office/drawing/2014/main" id="{CE938F8B-5D33-4FC8-9805-1B75478F3C81}"/>
            </a:ext>
          </a:extLst>
        </xdr:cNvPr>
        <xdr:cNvSpPr txBox="1"/>
      </xdr:nvSpPr>
      <xdr:spPr>
        <a:xfrm>
          <a:off x="2310319" y="42105340"/>
          <a:ext cx="6571611" cy="81711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随意契約（公募）・委託</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執行団体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3,000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（執行事務費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17</xdr:col>
      <xdr:colOff>108508</xdr:colOff>
      <xdr:row>273</xdr:row>
      <xdr:rowOff>341015</xdr:rowOff>
    </xdr:from>
    <xdr:ext cx="4714875" cy="742035"/>
    <xdr:sp macro="" textlink="">
      <xdr:nvSpPr>
        <xdr:cNvPr id="7" name="テキスト ボックス 6">
          <a:extLst>
            <a:ext uri="{FF2B5EF4-FFF2-40B4-BE49-F238E27FC236}">
              <a16:creationId xmlns:a16="http://schemas.microsoft.com/office/drawing/2014/main" id="{0132C1A5-A4BA-4BE1-8E85-0FAA58FEF3B6}"/>
            </a:ext>
          </a:extLst>
        </xdr:cNvPr>
        <xdr:cNvSpPr txBox="1"/>
      </xdr:nvSpPr>
      <xdr:spPr>
        <a:xfrm>
          <a:off x="3562908" y="44016315"/>
          <a:ext cx="4714875" cy="74203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事業補助費総額：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2,950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（対象設備費の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を上限に補助）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27</xdr:col>
      <xdr:colOff>122542</xdr:colOff>
      <xdr:row>272</xdr:row>
      <xdr:rowOff>235736</xdr:rowOff>
    </xdr:from>
    <xdr:ext cx="954107" cy="292452"/>
    <xdr:sp macro="" textlink="">
      <xdr:nvSpPr>
        <xdr:cNvPr id="8" name="テキスト ボックス 7">
          <a:extLst>
            <a:ext uri="{FF2B5EF4-FFF2-40B4-BE49-F238E27FC236}">
              <a16:creationId xmlns:a16="http://schemas.microsoft.com/office/drawing/2014/main" id="{959BE605-CFB3-43AB-ACA8-4CBBF2403FEA}"/>
            </a:ext>
          </a:extLst>
        </xdr:cNvPr>
        <xdr:cNvSpPr txBox="1"/>
      </xdr:nvSpPr>
      <xdr:spPr>
        <a:xfrm>
          <a:off x="5608942" y="43555436"/>
          <a:ext cx="954107"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間接補助</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xdr:col>
      <xdr:colOff>139700</xdr:colOff>
      <xdr:row>278</xdr:row>
      <xdr:rowOff>470147</xdr:rowOff>
    </xdr:from>
    <xdr:ext cx="1760070" cy="1049867"/>
    <xdr:sp macro="" textlink="">
      <xdr:nvSpPr>
        <xdr:cNvPr id="9" name="テキスト ボックス 8">
          <a:extLst>
            <a:ext uri="{FF2B5EF4-FFF2-40B4-BE49-F238E27FC236}">
              <a16:creationId xmlns:a16="http://schemas.microsoft.com/office/drawing/2014/main" id="{08A9C741-8F5D-41CE-8BFD-76EC739DA274}"/>
            </a:ext>
          </a:extLst>
        </xdr:cNvPr>
        <xdr:cNvSpPr txBox="1"/>
      </xdr:nvSpPr>
      <xdr:spPr>
        <a:xfrm>
          <a:off x="1562100" y="45923447"/>
          <a:ext cx="1760070" cy="104986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rtl="0" eaLnBrk="1" latinLnBrk="0" hangingPunct="1"/>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金属・再エネ関連設備</a:t>
          </a:r>
          <a:endParaRPr kumimoji="1" lang="en-US" altLang="ja-JP" sz="1100">
            <a:effectLst/>
            <a:latin typeface="+mn-lt"/>
            <a:ea typeface="+mn-ea"/>
            <a:cs typeface="+mn-cs"/>
          </a:endParaRPr>
        </a:p>
        <a:p>
          <a:pPr rtl="0" eaLnBrk="1" latinLnBrk="0" hangingPunct="1"/>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導入事業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18</xdr:col>
      <xdr:colOff>104147</xdr:colOff>
      <xdr:row>278</xdr:row>
      <xdr:rowOff>496691</xdr:rowOff>
    </xdr:from>
    <xdr:ext cx="1892342" cy="1055158"/>
    <xdr:sp macro="" textlink="">
      <xdr:nvSpPr>
        <xdr:cNvPr id="10" name="テキスト ボックス 9">
          <a:extLst>
            <a:ext uri="{FF2B5EF4-FFF2-40B4-BE49-F238E27FC236}">
              <a16:creationId xmlns:a16="http://schemas.microsoft.com/office/drawing/2014/main" id="{F90A9AA8-629C-4DB5-A591-4A7FF0F1DDCC}"/>
            </a:ext>
          </a:extLst>
        </xdr:cNvPr>
        <xdr:cNvSpPr txBox="1"/>
      </xdr:nvSpPr>
      <xdr:spPr>
        <a:xfrm>
          <a:off x="3456947" y="55199824"/>
          <a:ext cx="1892342" cy="105515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プラスチックリサイクル設備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導入事業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29</xdr:col>
      <xdr:colOff>120783</xdr:colOff>
      <xdr:row>276</xdr:row>
      <xdr:rowOff>42211</xdr:rowOff>
    </xdr:from>
    <xdr:to>
      <xdr:col>47</xdr:col>
      <xdr:colOff>48567</xdr:colOff>
      <xdr:row>278</xdr:row>
      <xdr:rowOff>427213</xdr:rowOff>
    </xdr:to>
    <xdr:cxnSp macro="">
      <xdr:nvCxnSpPr>
        <xdr:cNvPr id="11" name="直線矢印コネクタ 10">
          <a:extLst>
            <a:ext uri="{FF2B5EF4-FFF2-40B4-BE49-F238E27FC236}">
              <a16:creationId xmlns:a16="http://schemas.microsoft.com/office/drawing/2014/main" id="{10A38AEC-002E-4BAA-A55C-F2C3A988BB48}"/>
            </a:ext>
          </a:extLst>
        </xdr:cNvPr>
        <xdr:cNvCxnSpPr/>
      </xdr:nvCxnSpPr>
      <xdr:spPr>
        <a:xfrm>
          <a:off x="6013583" y="44784311"/>
          <a:ext cx="3585384" cy="1096202"/>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12</xdr:col>
      <xdr:colOff>118316</xdr:colOff>
      <xdr:row>276</xdr:row>
      <xdr:rowOff>42211</xdr:rowOff>
    </xdr:from>
    <xdr:to>
      <xdr:col>29</xdr:col>
      <xdr:colOff>120783</xdr:colOff>
      <xdr:row>278</xdr:row>
      <xdr:rowOff>462676</xdr:rowOff>
    </xdr:to>
    <xdr:cxnSp macro="">
      <xdr:nvCxnSpPr>
        <xdr:cNvPr id="12" name="直線矢印コネクタ 11">
          <a:extLst>
            <a:ext uri="{FF2B5EF4-FFF2-40B4-BE49-F238E27FC236}">
              <a16:creationId xmlns:a16="http://schemas.microsoft.com/office/drawing/2014/main" id="{82816D08-E19E-4481-909C-0A4CB3E663DC}"/>
            </a:ext>
          </a:extLst>
        </xdr:cNvPr>
        <xdr:cNvCxnSpPr/>
      </xdr:nvCxnSpPr>
      <xdr:spPr>
        <a:xfrm flipH="1">
          <a:off x="2556716" y="44784311"/>
          <a:ext cx="3456867" cy="113166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23</xdr:col>
      <xdr:colOff>118985</xdr:colOff>
      <xdr:row>276</xdr:row>
      <xdr:rowOff>59267</xdr:rowOff>
    </xdr:from>
    <xdr:to>
      <xdr:col>29</xdr:col>
      <xdr:colOff>143934</xdr:colOff>
      <xdr:row>278</xdr:row>
      <xdr:rowOff>496691</xdr:rowOff>
    </xdr:to>
    <xdr:cxnSp macro="">
      <xdr:nvCxnSpPr>
        <xdr:cNvPr id="13" name="直線矢印コネクタ 12">
          <a:extLst>
            <a:ext uri="{FF2B5EF4-FFF2-40B4-BE49-F238E27FC236}">
              <a16:creationId xmlns:a16="http://schemas.microsoft.com/office/drawing/2014/main" id="{36C8DFA1-D28D-4399-892A-42E7575A0DE9}"/>
            </a:ext>
          </a:extLst>
        </xdr:cNvPr>
        <xdr:cNvCxnSpPr>
          <a:endCxn id="10" idx="0"/>
        </xdr:cNvCxnSpPr>
      </xdr:nvCxnSpPr>
      <xdr:spPr>
        <a:xfrm flipH="1">
          <a:off x="4403118" y="54051200"/>
          <a:ext cx="1142549" cy="114862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29</xdr:col>
      <xdr:colOff>81439</xdr:colOff>
      <xdr:row>270</xdr:row>
      <xdr:rowOff>344231</xdr:rowOff>
    </xdr:from>
    <xdr:to>
      <xdr:col>29</xdr:col>
      <xdr:colOff>103345</xdr:colOff>
      <xdr:row>272</xdr:row>
      <xdr:rowOff>230093</xdr:rowOff>
    </xdr:to>
    <xdr:cxnSp macro="">
      <xdr:nvCxnSpPr>
        <xdr:cNvPr id="14" name="直線矢印コネクタ 13">
          <a:extLst>
            <a:ext uri="{FF2B5EF4-FFF2-40B4-BE49-F238E27FC236}">
              <a16:creationId xmlns:a16="http://schemas.microsoft.com/office/drawing/2014/main" id="{F16D5CFE-CE90-4C0B-9430-9C0ED3A6E012}"/>
            </a:ext>
          </a:extLst>
        </xdr:cNvPr>
        <xdr:cNvCxnSpPr/>
      </xdr:nvCxnSpPr>
      <xdr:spPr>
        <a:xfrm flipH="1">
          <a:off x="5974239" y="42952731"/>
          <a:ext cx="21906" cy="597062"/>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29</xdr:col>
      <xdr:colOff>110067</xdr:colOff>
      <xdr:row>276</xdr:row>
      <xdr:rowOff>50800</xdr:rowOff>
    </xdr:from>
    <xdr:to>
      <xdr:col>34</xdr:col>
      <xdr:colOff>177800</xdr:colOff>
      <xdr:row>278</xdr:row>
      <xdr:rowOff>496813</xdr:rowOff>
    </xdr:to>
    <xdr:cxnSp macro="">
      <xdr:nvCxnSpPr>
        <xdr:cNvPr id="15" name="直線矢印コネクタ 14">
          <a:extLst>
            <a:ext uri="{FF2B5EF4-FFF2-40B4-BE49-F238E27FC236}">
              <a16:creationId xmlns:a16="http://schemas.microsoft.com/office/drawing/2014/main" id="{AA699899-39CC-4AC7-BAF3-BC2B06334B87}"/>
            </a:ext>
          </a:extLst>
        </xdr:cNvPr>
        <xdr:cNvCxnSpPr/>
      </xdr:nvCxnSpPr>
      <xdr:spPr>
        <a:xfrm>
          <a:off x="5511800" y="54042733"/>
          <a:ext cx="999067" cy="115721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41</xdr:col>
      <xdr:colOff>42334</xdr:colOff>
      <xdr:row>278</xdr:row>
      <xdr:rowOff>508000</xdr:rowOff>
    </xdr:from>
    <xdr:ext cx="1760070" cy="1049867"/>
    <xdr:sp macro="" textlink="">
      <xdr:nvSpPr>
        <xdr:cNvPr id="18" name="テキスト ボックス 17">
          <a:extLst>
            <a:ext uri="{FF2B5EF4-FFF2-40B4-BE49-F238E27FC236}">
              <a16:creationId xmlns:a16="http://schemas.microsoft.com/office/drawing/2014/main" id="{9E83418B-044A-498F-B0FB-755098143B5F}"/>
            </a:ext>
          </a:extLst>
        </xdr:cNvPr>
        <xdr:cNvSpPr txBox="1"/>
      </xdr:nvSpPr>
      <xdr:spPr>
        <a:xfrm>
          <a:off x="7679267" y="55211133"/>
          <a:ext cx="1760070" cy="104986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rtl="0" eaLnBrk="1" latinLnBrk="0" hangingPunct="1"/>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リサイクル困難廃プラの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rtl="0" eaLnBrk="1"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石炭等エネルギー代替利</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rtl="0" eaLnBrk="1" latinLnBrk="0" hangingPunct="1"/>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用設備導入事業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480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Normal="75" zoomScaleSheetLayoutView="100" zoomScalePageLayoutView="85" workbookViewId="0">
      <selection activeCell="G9" sqref="G9:AX9"/>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3">
        <v>2022</v>
      </c>
      <c r="AE2" s="883"/>
      <c r="AF2" s="883"/>
      <c r="AG2" s="883"/>
      <c r="AH2" s="883"/>
      <c r="AI2" s="75" t="s">
        <v>281</v>
      </c>
      <c r="AJ2" s="883" t="s">
        <v>601</v>
      </c>
      <c r="AK2" s="883"/>
      <c r="AL2" s="883"/>
      <c r="AM2" s="883"/>
      <c r="AN2" s="75" t="s">
        <v>281</v>
      </c>
      <c r="AO2" s="883" t="s">
        <v>596</v>
      </c>
      <c r="AP2" s="883"/>
      <c r="AQ2" s="883"/>
      <c r="AR2" s="76" t="s">
        <v>281</v>
      </c>
      <c r="AS2" s="884">
        <v>3</v>
      </c>
      <c r="AT2" s="884"/>
      <c r="AU2" s="884"/>
      <c r="AV2" s="75" t="str">
        <f>IF(AW2="","","-")</f>
        <v/>
      </c>
      <c r="AW2" s="885"/>
      <c r="AX2" s="885"/>
    </row>
    <row r="3" spans="1:50" ht="21" customHeight="1" thickBot="1" x14ac:dyDescent="0.25">
      <c r="A3" s="886" t="s">
        <v>599</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55</v>
      </c>
      <c r="AJ3" s="888" t="s">
        <v>602</v>
      </c>
      <c r="AK3" s="888"/>
      <c r="AL3" s="888"/>
      <c r="AM3" s="888"/>
      <c r="AN3" s="888"/>
      <c r="AO3" s="888"/>
      <c r="AP3" s="888"/>
      <c r="AQ3" s="888"/>
      <c r="AR3" s="888"/>
      <c r="AS3" s="888"/>
      <c r="AT3" s="888"/>
      <c r="AU3" s="888"/>
      <c r="AV3" s="888"/>
      <c r="AW3" s="888"/>
      <c r="AX3" s="24" t="s">
        <v>56</v>
      </c>
    </row>
    <row r="4" spans="1:50" ht="24.75" customHeight="1" x14ac:dyDescent="0.2">
      <c r="A4" s="858" t="s">
        <v>23</v>
      </c>
      <c r="B4" s="859"/>
      <c r="C4" s="859"/>
      <c r="D4" s="859"/>
      <c r="E4" s="859"/>
      <c r="F4" s="859"/>
      <c r="G4" s="860" t="s">
        <v>659</v>
      </c>
      <c r="H4" s="861"/>
      <c r="I4" s="861"/>
      <c r="J4" s="861"/>
      <c r="K4" s="861"/>
      <c r="L4" s="861"/>
      <c r="M4" s="861"/>
      <c r="N4" s="861"/>
      <c r="O4" s="861"/>
      <c r="P4" s="861"/>
      <c r="Q4" s="861"/>
      <c r="R4" s="861"/>
      <c r="S4" s="861"/>
      <c r="T4" s="861"/>
      <c r="U4" s="861"/>
      <c r="V4" s="861"/>
      <c r="W4" s="861"/>
      <c r="X4" s="861"/>
      <c r="Y4" s="862" t="s">
        <v>1</v>
      </c>
      <c r="Z4" s="863"/>
      <c r="AA4" s="863"/>
      <c r="AB4" s="863"/>
      <c r="AC4" s="863"/>
      <c r="AD4" s="864"/>
      <c r="AE4" s="865" t="s">
        <v>604</v>
      </c>
      <c r="AF4" s="866"/>
      <c r="AG4" s="866"/>
      <c r="AH4" s="866"/>
      <c r="AI4" s="866"/>
      <c r="AJ4" s="866"/>
      <c r="AK4" s="866"/>
      <c r="AL4" s="866"/>
      <c r="AM4" s="866"/>
      <c r="AN4" s="866"/>
      <c r="AO4" s="866"/>
      <c r="AP4" s="867"/>
      <c r="AQ4" s="868" t="s">
        <v>2</v>
      </c>
      <c r="AR4" s="863"/>
      <c r="AS4" s="863"/>
      <c r="AT4" s="863"/>
      <c r="AU4" s="863"/>
      <c r="AV4" s="863"/>
      <c r="AW4" s="863"/>
      <c r="AX4" s="869"/>
    </row>
    <row r="5" spans="1:50" ht="64.25" customHeight="1" x14ac:dyDescent="0.2">
      <c r="A5" s="870" t="s">
        <v>58</v>
      </c>
      <c r="B5" s="871"/>
      <c r="C5" s="871"/>
      <c r="D5" s="871"/>
      <c r="E5" s="871"/>
      <c r="F5" s="872"/>
      <c r="G5" s="873" t="s">
        <v>411</v>
      </c>
      <c r="H5" s="874"/>
      <c r="I5" s="874"/>
      <c r="J5" s="874"/>
      <c r="K5" s="874"/>
      <c r="L5" s="874"/>
      <c r="M5" s="875" t="s">
        <v>57</v>
      </c>
      <c r="N5" s="876"/>
      <c r="O5" s="876"/>
      <c r="P5" s="876"/>
      <c r="Q5" s="876"/>
      <c r="R5" s="877"/>
      <c r="S5" s="878" t="s">
        <v>603</v>
      </c>
      <c r="T5" s="874"/>
      <c r="U5" s="874"/>
      <c r="V5" s="874"/>
      <c r="W5" s="874"/>
      <c r="X5" s="879"/>
      <c r="Y5" s="880" t="s">
        <v>3</v>
      </c>
      <c r="Z5" s="881"/>
      <c r="AA5" s="881"/>
      <c r="AB5" s="881"/>
      <c r="AC5" s="881"/>
      <c r="AD5" s="882"/>
      <c r="AE5" s="840" t="s">
        <v>652</v>
      </c>
      <c r="AF5" s="840"/>
      <c r="AG5" s="840"/>
      <c r="AH5" s="840"/>
      <c r="AI5" s="840"/>
      <c r="AJ5" s="840"/>
      <c r="AK5" s="840"/>
      <c r="AL5" s="840"/>
      <c r="AM5" s="840"/>
      <c r="AN5" s="840"/>
      <c r="AO5" s="840"/>
      <c r="AP5" s="841"/>
      <c r="AQ5" s="842" t="s">
        <v>653</v>
      </c>
      <c r="AR5" s="843"/>
      <c r="AS5" s="843"/>
      <c r="AT5" s="843"/>
      <c r="AU5" s="843"/>
      <c r="AV5" s="843"/>
      <c r="AW5" s="843"/>
      <c r="AX5" s="844"/>
    </row>
    <row r="6" spans="1:50" ht="30" customHeight="1" x14ac:dyDescent="0.2">
      <c r="A6" s="845" t="s">
        <v>4</v>
      </c>
      <c r="B6" s="846"/>
      <c r="C6" s="846"/>
      <c r="D6" s="846"/>
      <c r="E6" s="846"/>
      <c r="F6" s="846"/>
      <c r="G6" s="847" t="str">
        <f>入力規則等!F39</f>
        <v>エネルギー対策特別会計エネルギー需給勘定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122" customHeight="1" x14ac:dyDescent="0.2">
      <c r="A7" s="826" t="s">
        <v>20</v>
      </c>
      <c r="B7" s="827"/>
      <c r="C7" s="827"/>
      <c r="D7" s="827"/>
      <c r="E7" s="827"/>
      <c r="F7" s="828"/>
      <c r="G7" s="850" t="s">
        <v>605</v>
      </c>
      <c r="H7" s="851"/>
      <c r="I7" s="851"/>
      <c r="J7" s="851"/>
      <c r="K7" s="851"/>
      <c r="L7" s="851"/>
      <c r="M7" s="851"/>
      <c r="N7" s="851"/>
      <c r="O7" s="851"/>
      <c r="P7" s="851"/>
      <c r="Q7" s="851"/>
      <c r="R7" s="851"/>
      <c r="S7" s="851"/>
      <c r="T7" s="851"/>
      <c r="U7" s="851"/>
      <c r="V7" s="851"/>
      <c r="W7" s="851"/>
      <c r="X7" s="852"/>
      <c r="Y7" s="853" t="s">
        <v>266</v>
      </c>
      <c r="Z7" s="706"/>
      <c r="AA7" s="706"/>
      <c r="AB7" s="706"/>
      <c r="AC7" s="706"/>
      <c r="AD7" s="854"/>
      <c r="AE7" s="855" t="s">
        <v>663</v>
      </c>
      <c r="AF7" s="856"/>
      <c r="AG7" s="856"/>
      <c r="AH7" s="856"/>
      <c r="AI7" s="856"/>
      <c r="AJ7" s="856"/>
      <c r="AK7" s="856"/>
      <c r="AL7" s="856"/>
      <c r="AM7" s="856"/>
      <c r="AN7" s="856"/>
      <c r="AO7" s="856"/>
      <c r="AP7" s="856"/>
      <c r="AQ7" s="856"/>
      <c r="AR7" s="856"/>
      <c r="AS7" s="856"/>
      <c r="AT7" s="856"/>
      <c r="AU7" s="856"/>
      <c r="AV7" s="856"/>
      <c r="AW7" s="856"/>
      <c r="AX7" s="857"/>
    </row>
    <row r="8" spans="1:50" ht="30" customHeight="1" x14ac:dyDescent="0.2">
      <c r="A8" s="826" t="s">
        <v>181</v>
      </c>
      <c r="B8" s="827"/>
      <c r="C8" s="827"/>
      <c r="D8" s="827"/>
      <c r="E8" s="827"/>
      <c r="F8" s="828"/>
      <c r="G8" s="829" t="str">
        <f>入力規則等!A27</f>
        <v>地球温暖化対策</v>
      </c>
      <c r="H8" s="830"/>
      <c r="I8" s="830"/>
      <c r="J8" s="830"/>
      <c r="K8" s="830"/>
      <c r="L8" s="830"/>
      <c r="M8" s="830"/>
      <c r="N8" s="830"/>
      <c r="O8" s="830"/>
      <c r="P8" s="830"/>
      <c r="Q8" s="830"/>
      <c r="R8" s="830"/>
      <c r="S8" s="830"/>
      <c r="T8" s="830"/>
      <c r="U8" s="830"/>
      <c r="V8" s="830"/>
      <c r="W8" s="830"/>
      <c r="X8" s="831"/>
      <c r="Y8" s="832" t="s">
        <v>182</v>
      </c>
      <c r="Z8" s="833"/>
      <c r="AA8" s="833"/>
      <c r="AB8" s="833"/>
      <c r="AC8" s="833"/>
      <c r="AD8" s="834"/>
      <c r="AE8" s="835" t="str">
        <f>入力規則等!K13</f>
        <v>エネルギー対策</v>
      </c>
      <c r="AF8" s="830"/>
      <c r="AG8" s="830"/>
      <c r="AH8" s="830"/>
      <c r="AI8" s="830"/>
      <c r="AJ8" s="830"/>
      <c r="AK8" s="830"/>
      <c r="AL8" s="830"/>
      <c r="AM8" s="830"/>
      <c r="AN8" s="830"/>
      <c r="AO8" s="830"/>
      <c r="AP8" s="830"/>
      <c r="AQ8" s="830"/>
      <c r="AR8" s="830"/>
      <c r="AS8" s="830"/>
      <c r="AT8" s="830"/>
      <c r="AU8" s="830"/>
      <c r="AV8" s="830"/>
      <c r="AW8" s="830"/>
      <c r="AX8" s="836"/>
    </row>
    <row r="9" spans="1:50" ht="58.5" customHeight="1" x14ac:dyDescent="0.2">
      <c r="A9" s="821" t="s">
        <v>21</v>
      </c>
      <c r="B9" s="822"/>
      <c r="C9" s="822"/>
      <c r="D9" s="822"/>
      <c r="E9" s="822"/>
      <c r="F9" s="822"/>
      <c r="G9" s="837" t="s">
        <v>660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0.5" customHeight="1" x14ac:dyDescent="0.2">
      <c r="A10" s="809" t="s">
        <v>27</v>
      </c>
      <c r="B10" s="810"/>
      <c r="C10" s="810"/>
      <c r="D10" s="810"/>
      <c r="E10" s="810"/>
      <c r="F10" s="810"/>
      <c r="G10" s="811" t="s">
        <v>661</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3"/>
    </row>
    <row r="11" spans="1:50" ht="30" customHeight="1" x14ac:dyDescent="0.2">
      <c r="A11" s="809" t="s">
        <v>5</v>
      </c>
      <c r="B11" s="810"/>
      <c r="C11" s="810"/>
      <c r="D11" s="810"/>
      <c r="E11" s="810"/>
      <c r="F11" s="814"/>
      <c r="G11" s="815" t="str">
        <f>入力規則等!P10</f>
        <v>補助</v>
      </c>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7"/>
    </row>
    <row r="12" spans="1:50" ht="21" customHeight="1" x14ac:dyDescent="0.2">
      <c r="A12" s="818" t="s">
        <v>22</v>
      </c>
      <c r="B12" s="819"/>
      <c r="C12" s="819"/>
      <c r="D12" s="819"/>
      <c r="E12" s="819"/>
      <c r="F12" s="820"/>
      <c r="G12" s="824"/>
      <c r="H12" s="825"/>
      <c r="I12" s="825"/>
      <c r="J12" s="825"/>
      <c r="K12" s="825"/>
      <c r="L12" s="825"/>
      <c r="M12" s="825"/>
      <c r="N12" s="825"/>
      <c r="O12" s="825"/>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585</v>
      </c>
      <c r="AL12" s="592"/>
      <c r="AM12" s="592"/>
      <c r="AN12" s="592"/>
      <c r="AO12" s="592"/>
      <c r="AP12" s="592"/>
      <c r="AQ12" s="593"/>
      <c r="AR12" s="444"/>
      <c r="AS12" s="445"/>
      <c r="AT12" s="445"/>
      <c r="AU12" s="445"/>
      <c r="AV12" s="445"/>
      <c r="AW12" s="445"/>
      <c r="AX12" s="772"/>
    </row>
    <row r="13" spans="1:50" ht="21" customHeight="1" x14ac:dyDescent="0.2">
      <c r="A13" s="174"/>
      <c r="B13" s="175"/>
      <c r="C13" s="175"/>
      <c r="D13" s="175"/>
      <c r="E13" s="175"/>
      <c r="F13" s="176"/>
      <c r="G13" s="773" t="s">
        <v>6</v>
      </c>
      <c r="H13" s="774"/>
      <c r="I13" s="780" t="s">
        <v>7</v>
      </c>
      <c r="J13" s="781"/>
      <c r="K13" s="781"/>
      <c r="L13" s="781"/>
      <c r="M13" s="781"/>
      <c r="N13" s="781"/>
      <c r="O13" s="782"/>
      <c r="P13" s="92" t="s">
        <v>281</v>
      </c>
      <c r="Q13" s="93"/>
      <c r="R13" s="93"/>
      <c r="S13" s="93"/>
      <c r="T13" s="93"/>
      <c r="U13" s="93"/>
      <c r="V13" s="94"/>
      <c r="W13" s="92" t="s">
        <v>281</v>
      </c>
      <c r="X13" s="93"/>
      <c r="Y13" s="93"/>
      <c r="Z13" s="93"/>
      <c r="AA13" s="93"/>
      <c r="AB13" s="93"/>
      <c r="AC13" s="94"/>
      <c r="AD13" s="92" t="s">
        <v>281</v>
      </c>
      <c r="AE13" s="93"/>
      <c r="AF13" s="93"/>
      <c r="AG13" s="93"/>
      <c r="AH13" s="93"/>
      <c r="AI13" s="93"/>
      <c r="AJ13" s="94"/>
      <c r="AK13" s="92" t="s">
        <v>281</v>
      </c>
      <c r="AL13" s="93"/>
      <c r="AM13" s="93"/>
      <c r="AN13" s="93"/>
      <c r="AO13" s="93"/>
      <c r="AP13" s="93"/>
      <c r="AQ13" s="94"/>
      <c r="AR13" s="800"/>
      <c r="AS13" s="801"/>
      <c r="AT13" s="801"/>
      <c r="AU13" s="801"/>
      <c r="AV13" s="801"/>
      <c r="AW13" s="801"/>
      <c r="AX13" s="802"/>
    </row>
    <row r="14" spans="1:50" ht="21" customHeight="1" x14ac:dyDescent="0.2">
      <c r="A14" s="174"/>
      <c r="B14" s="175"/>
      <c r="C14" s="175"/>
      <c r="D14" s="175"/>
      <c r="E14" s="175"/>
      <c r="F14" s="176"/>
      <c r="G14" s="775"/>
      <c r="H14" s="776"/>
      <c r="I14" s="795" t="s">
        <v>8</v>
      </c>
      <c r="J14" s="796"/>
      <c r="K14" s="796"/>
      <c r="L14" s="796"/>
      <c r="M14" s="796"/>
      <c r="N14" s="796"/>
      <c r="O14" s="797"/>
      <c r="P14" s="92" t="s">
        <v>281</v>
      </c>
      <c r="Q14" s="93"/>
      <c r="R14" s="93"/>
      <c r="S14" s="93"/>
      <c r="T14" s="93"/>
      <c r="U14" s="93"/>
      <c r="V14" s="94"/>
      <c r="W14" s="92" t="s">
        <v>281</v>
      </c>
      <c r="X14" s="93"/>
      <c r="Y14" s="93"/>
      <c r="Z14" s="93"/>
      <c r="AA14" s="93"/>
      <c r="AB14" s="93"/>
      <c r="AC14" s="94"/>
      <c r="AD14" s="92" t="s">
        <v>281</v>
      </c>
      <c r="AE14" s="93"/>
      <c r="AF14" s="93"/>
      <c r="AG14" s="93"/>
      <c r="AH14" s="93"/>
      <c r="AI14" s="93"/>
      <c r="AJ14" s="94"/>
      <c r="AK14" s="92">
        <v>3000</v>
      </c>
      <c r="AL14" s="93"/>
      <c r="AM14" s="93"/>
      <c r="AN14" s="93"/>
      <c r="AO14" s="93"/>
      <c r="AP14" s="93"/>
      <c r="AQ14" s="94"/>
      <c r="AR14" s="803"/>
      <c r="AS14" s="804"/>
      <c r="AT14" s="804"/>
      <c r="AU14" s="804"/>
      <c r="AV14" s="804"/>
      <c r="AW14" s="804"/>
      <c r="AX14" s="805"/>
    </row>
    <row r="15" spans="1:50" ht="21" customHeight="1" x14ac:dyDescent="0.2">
      <c r="A15" s="174"/>
      <c r="B15" s="175"/>
      <c r="C15" s="175"/>
      <c r="D15" s="175"/>
      <c r="E15" s="175"/>
      <c r="F15" s="176"/>
      <c r="G15" s="777"/>
      <c r="H15" s="776"/>
      <c r="I15" s="783" t="s">
        <v>598</v>
      </c>
      <c r="J15" s="784"/>
      <c r="K15" s="784"/>
      <c r="L15" s="784"/>
      <c r="M15" s="784"/>
      <c r="N15" s="784"/>
      <c r="O15" s="785"/>
      <c r="P15" s="786"/>
      <c r="Q15" s="787"/>
      <c r="R15" s="787"/>
      <c r="S15" s="787"/>
      <c r="T15" s="787"/>
      <c r="U15" s="787"/>
      <c r="V15" s="788"/>
      <c r="W15" s="786"/>
      <c r="X15" s="787"/>
      <c r="Y15" s="787"/>
      <c r="Z15" s="787"/>
      <c r="AA15" s="787"/>
      <c r="AB15" s="787"/>
      <c r="AC15" s="788"/>
      <c r="AD15" s="786"/>
      <c r="AE15" s="787"/>
      <c r="AF15" s="787"/>
      <c r="AG15" s="787"/>
      <c r="AH15" s="787"/>
      <c r="AI15" s="787"/>
      <c r="AJ15" s="788"/>
      <c r="AK15" s="92">
        <v>3000</v>
      </c>
      <c r="AL15" s="93"/>
      <c r="AM15" s="93"/>
      <c r="AN15" s="93"/>
      <c r="AO15" s="93"/>
      <c r="AP15" s="93"/>
      <c r="AQ15" s="94"/>
      <c r="AR15" s="803"/>
      <c r="AS15" s="804"/>
      <c r="AT15" s="804"/>
      <c r="AU15" s="804"/>
      <c r="AV15" s="804"/>
      <c r="AW15" s="804"/>
      <c r="AX15" s="805"/>
    </row>
    <row r="16" spans="1:50" ht="21" customHeight="1" x14ac:dyDescent="0.2">
      <c r="A16" s="174"/>
      <c r="B16" s="175"/>
      <c r="C16" s="175"/>
      <c r="D16" s="175"/>
      <c r="E16" s="175"/>
      <c r="F16" s="176"/>
      <c r="G16" s="777"/>
      <c r="H16" s="776"/>
      <c r="I16" s="795" t="s">
        <v>45</v>
      </c>
      <c r="J16" s="798"/>
      <c r="K16" s="798"/>
      <c r="L16" s="798"/>
      <c r="M16" s="798"/>
      <c r="N16" s="798"/>
      <c r="O16" s="799"/>
      <c r="P16" s="92" t="s">
        <v>281</v>
      </c>
      <c r="Q16" s="93"/>
      <c r="R16" s="93"/>
      <c r="S16" s="93"/>
      <c r="T16" s="93"/>
      <c r="U16" s="93"/>
      <c r="V16" s="94"/>
      <c r="W16" s="92" t="s">
        <v>281</v>
      </c>
      <c r="X16" s="93"/>
      <c r="Y16" s="93"/>
      <c r="Z16" s="93"/>
      <c r="AA16" s="93"/>
      <c r="AB16" s="93"/>
      <c r="AC16" s="94"/>
      <c r="AD16" s="92" t="s">
        <v>281</v>
      </c>
      <c r="AE16" s="93"/>
      <c r="AF16" s="93"/>
      <c r="AG16" s="93"/>
      <c r="AH16" s="93"/>
      <c r="AI16" s="93"/>
      <c r="AJ16" s="94"/>
      <c r="AK16" s="92" t="s">
        <v>281</v>
      </c>
      <c r="AL16" s="93"/>
      <c r="AM16" s="93"/>
      <c r="AN16" s="93"/>
      <c r="AO16" s="93"/>
      <c r="AP16" s="93"/>
      <c r="AQ16" s="94"/>
      <c r="AR16" s="803"/>
      <c r="AS16" s="804"/>
      <c r="AT16" s="804"/>
      <c r="AU16" s="804"/>
      <c r="AV16" s="804"/>
      <c r="AW16" s="804"/>
      <c r="AX16" s="805"/>
    </row>
    <row r="17" spans="1:50" ht="21" customHeight="1" x14ac:dyDescent="0.2">
      <c r="A17" s="174"/>
      <c r="B17" s="175"/>
      <c r="C17" s="175"/>
      <c r="D17" s="175"/>
      <c r="E17" s="175"/>
      <c r="F17" s="176"/>
      <c r="G17" s="777"/>
      <c r="H17" s="776"/>
      <c r="I17" s="795" t="s">
        <v>46</v>
      </c>
      <c r="J17" s="798"/>
      <c r="K17" s="798"/>
      <c r="L17" s="798"/>
      <c r="M17" s="798"/>
      <c r="N17" s="798"/>
      <c r="O17" s="799"/>
      <c r="P17" s="92" t="s">
        <v>281</v>
      </c>
      <c r="Q17" s="93"/>
      <c r="R17" s="93"/>
      <c r="S17" s="93"/>
      <c r="T17" s="93"/>
      <c r="U17" s="93"/>
      <c r="V17" s="94"/>
      <c r="W17" s="92" t="s">
        <v>281</v>
      </c>
      <c r="X17" s="93"/>
      <c r="Y17" s="93"/>
      <c r="Z17" s="93"/>
      <c r="AA17" s="93"/>
      <c r="AB17" s="93"/>
      <c r="AC17" s="94"/>
      <c r="AD17" s="92" t="s">
        <v>281</v>
      </c>
      <c r="AE17" s="93"/>
      <c r="AF17" s="93"/>
      <c r="AG17" s="93"/>
      <c r="AH17" s="93"/>
      <c r="AI17" s="93"/>
      <c r="AJ17" s="94"/>
      <c r="AK17" s="92" t="s">
        <v>281</v>
      </c>
      <c r="AL17" s="93"/>
      <c r="AM17" s="93"/>
      <c r="AN17" s="93"/>
      <c r="AO17" s="93"/>
      <c r="AP17" s="93"/>
      <c r="AQ17" s="94"/>
      <c r="AR17" s="803"/>
      <c r="AS17" s="804"/>
      <c r="AT17" s="804"/>
      <c r="AU17" s="804"/>
      <c r="AV17" s="804"/>
      <c r="AW17" s="804"/>
      <c r="AX17" s="805"/>
    </row>
    <row r="18" spans="1:50" ht="24.75" customHeight="1" x14ac:dyDescent="0.2">
      <c r="A18" s="174"/>
      <c r="B18" s="175"/>
      <c r="C18" s="175"/>
      <c r="D18" s="175"/>
      <c r="E18" s="175"/>
      <c r="F18" s="176"/>
      <c r="G18" s="777"/>
      <c r="H18" s="776"/>
      <c r="I18" s="795" t="s">
        <v>44</v>
      </c>
      <c r="J18" s="796"/>
      <c r="K18" s="796"/>
      <c r="L18" s="796"/>
      <c r="M18" s="796"/>
      <c r="N18" s="796"/>
      <c r="O18" s="797"/>
      <c r="P18" s="92" t="s">
        <v>281</v>
      </c>
      <c r="Q18" s="93"/>
      <c r="R18" s="93"/>
      <c r="S18" s="93"/>
      <c r="T18" s="93"/>
      <c r="U18" s="93"/>
      <c r="V18" s="94"/>
      <c r="W18" s="92" t="s">
        <v>281</v>
      </c>
      <c r="X18" s="93"/>
      <c r="Y18" s="93"/>
      <c r="Z18" s="93"/>
      <c r="AA18" s="93"/>
      <c r="AB18" s="93"/>
      <c r="AC18" s="94"/>
      <c r="AD18" s="92" t="s">
        <v>281</v>
      </c>
      <c r="AE18" s="93"/>
      <c r="AF18" s="93"/>
      <c r="AG18" s="93"/>
      <c r="AH18" s="93"/>
      <c r="AI18" s="93"/>
      <c r="AJ18" s="94"/>
      <c r="AK18" s="92" t="s">
        <v>281</v>
      </c>
      <c r="AL18" s="93"/>
      <c r="AM18" s="93"/>
      <c r="AN18" s="93"/>
      <c r="AO18" s="93"/>
      <c r="AP18" s="93"/>
      <c r="AQ18" s="94"/>
      <c r="AR18" s="803"/>
      <c r="AS18" s="804"/>
      <c r="AT18" s="804"/>
      <c r="AU18" s="804"/>
      <c r="AV18" s="804"/>
      <c r="AW18" s="804"/>
      <c r="AX18" s="805"/>
    </row>
    <row r="19" spans="1:50" ht="24.75" customHeight="1" x14ac:dyDescent="0.2">
      <c r="A19" s="174"/>
      <c r="B19" s="175"/>
      <c r="C19" s="175"/>
      <c r="D19" s="175"/>
      <c r="E19" s="175"/>
      <c r="F19" s="176"/>
      <c r="G19" s="778"/>
      <c r="H19" s="779"/>
      <c r="I19" s="789" t="s">
        <v>18</v>
      </c>
      <c r="J19" s="790"/>
      <c r="K19" s="790"/>
      <c r="L19" s="790"/>
      <c r="M19" s="790"/>
      <c r="N19" s="790"/>
      <c r="O19" s="791"/>
      <c r="P19" s="792">
        <f>SUM(P13:V18)</f>
        <v>0</v>
      </c>
      <c r="Q19" s="793"/>
      <c r="R19" s="793"/>
      <c r="S19" s="793"/>
      <c r="T19" s="793"/>
      <c r="U19" s="793"/>
      <c r="V19" s="794"/>
      <c r="W19" s="792">
        <f>SUM(W13:AC18)</f>
        <v>0</v>
      </c>
      <c r="X19" s="793"/>
      <c r="Y19" s="793"/>
      <c r="Z19" s="793"/>
      <c r="AA19" s="793"/>
      <c r="AB19" s="793"/>
      <c r="AC19" s="794"/>
      <c r="AD19" s="792">
        <f>SUM(AD13:AJ18)</f>
        <v>0</v>
      </c>
      <c r="AE19" s="793"/>
      <c r="AF19" s="793"/>
      <c r="AG19" s="793"/>
      <c r="AH19" s="793"/>
      <c r="AI19" s="793"/>
      <c r="AJ19" s="794"/>
      <c r="AK19" s="792">
        <f>SUM(AK13:AQ18)-AK15</f>
        <v>3000</v>
      </c>
      <c r="AL19" s="793"/>
      <c r="AM19" s="793"/>
      <c r="AN19" s="793"/>
      <c r="AO19" s="793"/>
      <c r="AP19" s="793"/>
      <c r="AQ19" s="794"/>
      <c r="AR19" s="803"/>
      <c r="AS19" s="804"/>
      <c r="AT19" s="804"/>
      <c r="AU19" s="804"/>
      <c r="AV19" s="804"/>
      <c r="AW19" s="804"/>
      <c r="AX19" s="805"/>
    </row>
    <row r="20" spans="1:50" ht="24.75" customHeight="1" x14ac:dyDescent="0.2">
      <c r="A20" s="174"/>
      <c r="B20" s="175"/>
      <c r="C20" s="175"/>
      <c r="D20" s="175"/>
      <c r="E20" s="175"/>
      <c r="F20" s="176"/>
      <c r="G20" s="754" t="s">
        <v>9</v>
      </c>
      <c r="H20" s="755"/>
      <c r="I20" s="755"/>
      <c r="J20" s="755"/>
      <c r="K20" s="755"/>
      <c r="L20" s="755"/>
      <c r="M20" s="755"/>
      <c r="N20" s="755"/>
      <c r="O20" s="755"/>
      <c r="P20" s="92" t="s">
        <v>281</v>
      </c>
      <c r="Q20" s="93"/>
      <c r="R20" s="93"/>
      <c r="S20" s="93"/>
      <c r="T20" s="93"/>
      <c r="U20" s="93"/>
      <c r="V20" s="94"/>
      <c r="W20" s="92" t="s">
        <v>281</v>
      </c>
      <c r="X20" s="93"/>
      <c r="Y20" s="93"/>
      <c r="Z20" s="93"/>
      <c r="AA20" s="93"/>
      <c r="AB20" s="93"/>
      <c r="AC20" s="94"/>
      <c r="AD20" s="92" t="s">
        <v>281</v>
      </c>
      <c r="AE20" s="93"/>
      <c r="AF20" s="93"/>
      <c r="AG20" s="93"/>
      <c r="AH20" s="93"/>
      <c r="AI20" s="93"/>
      <c r="AJ20" s="94"/>
      <c r="AK20" s="752"/>
      <c r="AL20" s="752"/>
      <c r="AM20" s="752"/>
      <c r="AN20" s="752"/>
      <c r="AO20" s="752"/>
      <c r="AP20" s="752"/>
      <c r="AQ20" s="752"/>
      <c r="AR20" s="803"/>
      <c r="AS20" s="804"/>
      <c r="AT20" s="804"/>
      <c r="AU20" s="804"/>
      <c r="AV20" s="804"/>
      <c r="AW20" s="804"/>
      <c r="AX20" s="805"/>
    </row>
    <row r="21" spans="1:50" ht="24.75" customHeight="1" x14ac:dyDescent="0.2">
      <c r="A21" s="174"/>
      <c r="B21" s="175"/>
      <c r="C21" s="175"/>
      <c r="D21" s="175"/>
      <c r="E21" s="175"/>
      <c r="F21" s="176"/>
      <c r="G21" s="754" t="s">
        <v>10</v>
      </c>
      <c r="H21" s="755"/>
      <c r="I21" s="755"/>
      <c r="J21" s="755"/>
      <c r="K21" s="755"/>
      <c r="L21" s="755"/>
      <c r="M21" s="755"/>
      <c r="N21" s="755"/>
      <c r="O21" s="755"/>
      <c r="P21" s="751" t="str">
        <f>IF(P19=0, "-", SUM(P20)/P19)</f>
        <v>-</v>
      </c>
      <c r="Q21" s="751"/>
      <c r="R21" s="751"/>
      <c r="S21" s="751"/>
      <c r="T21" s="751"/>
      <c r="U21" s="751"/>
      <c r="V21" s="751"/>
      <c r="W21" s="751" t="str">
        <f>IF(W19=0, "-", SUM(W20)/W19)</f>
        <v>-</v>
      </c>
      <c r="X21" s="751"/>
      <c r="Y21" s="751"/>
      <c r="Z21" s="751"/>
      <c r="AA21" s="751"/>
      <c r="AB21" s="751"/>
      <c r="AC21" s="751"/>
      <c r="AD21" s="751" t="str">
        <f>IF(AD19=0, "-", SUM(AD20)/AD19)</f>
        <v>-</v>
      </c>
      <c r="AE21" s="751"/>
      <c r="AF21" s="751"/>
      <c r="AG21" s="751"/>
      <c r="AH21" s="751"/>
      <c r="AI21" s="751"/>
      <c r="AJ21" s="751"/>
      <c r="AK21" s="752"/>
      <c r="AL21" s="752"/>
      <c r="AM21" s="752"/>
      <c r="AN21" s="752"/>
      <c r="AO21" s="752"/>
      <c r="AP21" s="752"/>
      <c r="AQ21" s="753"/>
      <c r="AR21" s="803"/>
      <c r="AS21" s="804"/>
      <c r="AT21" s="804"/>
      <c r="AU21" s="804"/>
      <c r="AV21" s="804"/>
      <c r="AW21" s="804"/>
      <c r="AX21" s="805"/>
    </row>
    <row r="22" spans="1:50" ht="25.5" customHeight="1" x14ac:dyDescent="0.2">
      <c r="A22" s="821"/>
      <c r="B22" s="822"/>
      <c r="C22" s="822"/>
      <c r="D22" s="822"/>
      <c r="E22" s="822"/>
      <c r="F22" s="823"/>
      <c r="G22" s="749" t="s">
        <v>235</v>
      </c>
      <c r="H22" s="750"/>
      <c r="I22" s="750"/>
      <c r="J22" s="750"/>
      <c r="K22" s="750"/>
      <c r="L22" s="750"/>
      <c r="M22" s="750"/>
      <c r="N22" s="750"/>
      <c r="O22" s="750"/>
      <c r="P22" s="751" t="e">
        <f>IF(P20=0, "-", SUM(P20)/SUM(P13,P14))</f>
        <v>#DIV/0!</v>
      </c>
      <c r="Q22" s="751"/>
      <c r="R22" s="751"/>
      <c r="S22" s="751"/>
      <c r="T22" s="751"/>
      <c r="U22" s="751"/>
      <c r="V22" s="751"/>
      <c r="W22" s="751" t="e">
        <f>IF(W20=0, "-", SUM(W20)/SUM(W13,W14))</f>
        <v>#DIV/0!</v>
      </c>
      <c r="X22" s="751"/>
      <c r="Y22" s="751"/>
      <c r="Z22" s="751"/>
      <c r="AA22" s="751"/>
      <c r="AB22" s="751"/>
      <c r="AC22" s="751"/>
      <c r="AD22" s="751" t="e">
        <f>IF(AD20=0, "-", SUM(AD20)/SUM(AD13,AD14))</f>
        <v>#DIV/0!</v>
      </c>
      <c r="AE22" s="751"/>
      <c r="AF22" s="751"/>
      <c r="AG22" s="751"/>
      <c r="AH22" s="751"/>
      <c r="AI22" s="751"/>
      <c r="AJ22" s="751"/>
      <c r="AK22" s="752"/>
      <c r="AL22" s="752"/>
      <c r="AM22" s="752"/>
      <c r="AN22" s="752"/>
      <c r="AO22" s="752"/>
      <c r="AP22" s="752"/>
      <c r="AQ22" s="753"/>
      <c r="AR22" s="806"/>
      <c r="AS22" s="807"/>
      <c r="AT22" s="807"/>
      <c r="AU22" s="807"/>
      <c r="AV22" s="807"/>
      <c r="AW22" s="807"/>
      <c r="AX22" s="808"/>
    </row>
    <row r="23" spans="1:50" ht="40.25" customHeight="1" x14ac:dyDescent="0.2">
      <c r="A23" s="735" t="s">
        <v>600</v>
      </c>
      <c r="B23" s="736"/>
      <c r="C23" s="736"/>
      <c r="D23" s="736"/>
      <c r="E23" s="736"/>
      <c r="F23" s="737"/>
      <c r="G23" s="741" t="s">
        <v>225</v>
      </c>
      <c r="H23" s="470"/>
      <c r="I23" s="470"/>
      <c r="J23" s="470"/>
      <c r="K23" s="470"/>
      <c r="L23" s="470"/>
      <c r="M23" s="470"/>
      <c r="N23" s="470"/>
      <c r="O23" s="471"/>
      <c r="P23" s="742" t="s">
        <v>598</v>
      </c>
      <c r="Q23" s="470"/>
      <c r="R23" s="470"/>
      <c r="S23" s="470"/>
      <c r="T23" s="470"/>
      <c r="U23" s="470"/>
      <c r="V23" s="471"/>
      <c r="W23" s="761"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2"/>
    </row>
    <row r="24" spans="1:50" ht="25.5" customHeight="1" x14ac:dyDescent="0.2">
      <c r="A24" s="738"/>
      <c r="B24" s="739"/>
      <c r="C24" s="739"/>
      <c r="D24" s="739"/>
      <c r="E24" s="739"/>
      <c r="F24" s="740"/>
      <c r="G24" s="743" t="s">
        <v>608</v>
      </c>
      <c r="H24" s="744"/>
      <c r="I24" s="744"/>
      <c r="J24" s="744"/>
      <c r="K24" s="744"/>
      <c r="L24" s="744"/>
      <c r="M24" s="744"/>
      <c r="N24" s="744"/>
      <c r="O24" s="745"/>
      <c r="P24" s="746">
        <v>3000</v>
      </c>
      <c r="Q24" s="747"/>
      <c r="R24" s="747"/>
      <c r="S24" s="747"/>
      <c r="T24" s="747"/>
      <c r="U24" s="747"/>
      <c r="V24" s="748"/>
      <c r="W24" s="763"/>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hidden="1" customHeight="1" x14ac:dyDescent="0.2">
      <c r="A25" s="738"/>
      <c r="B25" s="739"/>
      <c r="C25" s="739"/>
      <c r="D25" s="739"/>
      <c r="E25" s="739"/>
      <c r="F25" s="740"/>
      <c r="G25" s="726"/>
      <c r="H25" s="727"/>
      <c r="I25" s="727"/>
      <c r="J25" s="727"/>
      <c r="K25" s="727"/>
      <c r="L25" s="727"/>
      <c r="M25" s="727"/>
      <c r="N25" s="727"/>
      <c r="O25" s="728"/>
      <c r="P25" s="92"/>
      <c r="Q25" s="93"/>
      <c r="R25" s="93"/>
      <c r="S25" s="93"/>
      <c r="T25" s="93"/>
      <c r="U25" s="93"/>
      <c r="V25" s="94"/>
      <c r="W25" s="766"/>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hidden="1" customHeight="1" x14ac:dyDescent="0.2">
      <c r="A26" s="738"/>
      <c r="B26" s="739"/>
      <c r="C26" s="739"/>
      <c r="D26" s="739"/>
      <c r="E26" s="739"/>
      <c r="F26" s="740"/>
      <c r="G26" s="726"/>
      <c r="H26" s="727"/>
      <c r="I26" s="727"/>
      <c r="J26" s="727"/>
      <c r="K26" s="727"/>
      <c r="L26" s="727"/>
      <c r="M26" s="727"/>
      <c r="N26" s="727"/>
      <c r="O26" s="728"/>
      <c r="P26" s="92"/>
      <c r="Q26" s="93"/>
      <c r="R26" s="93"/>
      <c r="S26" s="93"/>
      <c r="T26" s="93"/>
      <c r="U26" s="93"/>
      <c r="V26" s="94"/>
      <c r="W26" s="766"/>
      <c r="X26" s="767"/>
      <c r="Y26" s="767"/>
      <c r="Z26" s="767"/>
      <c r="AA26" s="767"/>
      <c r="AB26" s="767"/>
      <c r="AC26" s="767"/>
      <c r="AD26" s="767"/>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hidden="1" customHeight="1" x14ac:dyDescent="0.2">
      <c r="A27" s="738"/>
      <c r="B27" s="739"/>
      <c r="C27" s="739"/>
      <c r="D27" s="739"/>
      <c r="E27" s="739"/>
      <c r="F27" s="740"/>
      <c r="G27" s="726"/>
      <c r="H27" s="727"/>
      <c r="I27" s="727"/>
      <c r="J27" s="727"/>
      <c r="K27" s="727"/>
      <c r="L27" s="727"/>
      <c r="M27" s="727"/>
      <c r="N27" s="727"/>
      <c r="O27" s="728"/>
      <c r="P27" s="92"/>
      <c r="Q27" s="93"/>
      <c r="R27" s="93"/>
      <c r="S27" s="93"/>
      <c r="T27" s="93"/>
      <c r="U27" s="93"/>
      <c r="V27" s="94"/>
      <c r="W27" s="766"/>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hidden="1" customHeight="1" x14ac:dyDescent="0.2">
      <c r="A28" s="738"/>
      <c r="B28" s="739"/>
      <c r="C28" s="739"/>
      <c r="D28" s="739"/>
      <c r="E28" s="739"/>
      <c r="F28" s="740"/>
      <c r="G28" s="726"/>
      <c r="H28" s="727"/>
      <c r="I28" s="727"/>
      <c r="J28" s="727"/>
      <c r="K28" s="727"/>
      <c r="L28" s="727"/>
      <c r="M28" s="727"/>
      <c r="N28" s="727"/>
      <c r="O28" s="728"/>
      <c r="P28" s="92"/>
      <c r="Q28" s="93"/>
      <c r="R28" s="93"/>
      <c r="S28" s="93"/>
      <c r="T28" s="93"/>
      <c r="U28" s="93"/>
      <c r="V28" s="94"/>
      <c r="W28" s="766"/>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hidden="1" customHeight="1" x14ac:dyDescent="0.2">
      <c r="A29" s="738"/>
      <c r="B29" s="739"/>
      <c r="C29" s="739"/>
      <c r="D29" s="739"/>
      <c r="E29" s="739"/>
      <c r="F29" s="740"/>
      <c r="G29" s="729"/>
      <c r="H29" s="730"/>
      <c r="I29" s="730"/>
      <c r="J29" s="730"/>
      <c r="K29" s="730"/>
      <c r="L29" s="730"/>
      <c r="M29" s="730"/>
      <c r="N29" s="730"/>
      <c r="O29" s="731"/>
      <c r="P29" s="732"/>
      <c r="Q29" s="733"/>
      <c r="R29" s="733"/>
      <c r="S29" s="733"/>
      <c r="T29" s="733"/>
      <c r="U29" s="733"/>
      <c r="V29" s="734"/>
      <c r="W29" s="766"/>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25.5" customHeight="1" thickBot="1" x14ac:dyDescent="0.25">
      <c r="A30" s="738"/>
      <c r="B30" s="739"/>
      <c r="C30" s="739"/>
      <c r="D30" s="739"/>
      <c r="E30" s="739"/>
      <c r="F30" s="740"/>
      <c r="G30" s="163" t="s">
        <v>18</v>
      </c>
      <c r="H30" s="756"/>
      <c r="I30" s="756"/>
      <c r="J30" s="756"/>
      <c r="K30" s="756"/>
      <c r="L30" s="756"/>
      <c r="M30" s="756"/>
      <c r="N30" s="756"/>
      <c r="O30" s="757"/>
      <c r="P30" s="758">
        <f>AK15</f>
        <v>3000</v>
      </c>
      <c r="Q30" s="759"/>
      <c r="R30" s="759"/>
      <c r="S30" s="759"/>
      <c r="T30" s="759"/>
      <c r="U30" s="759"/>
      <c r="V30" s="760"/>
      <c r="W30" s="769"/>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1"/>
    </row>
    <row r="31" spans="1:50" ht="47.25" customHeight="1" x14ac:dyDescent="0.2">
      <c r="A31" s="710" t="s">
        <v>576</v>
      </c>
      <c r="B31" s="711"/>
      <c r="C31" s="711"/>
      <c r="D31" s="711"/>
      <c r="E31" s="711"/>
      <c r="F31" s="712"/>
      <c r="G31" s="686" t="s">
        <v>609</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2">
      <c r="A32" s="689" t="s">
        <v>577</v>
      </c>
      <c r="B32" s="504"/>
      <c r="C32" s="504"/>
      <c r="D32" s="504"/>
      <c r="E32" s="504"/>
      <c r="F32" s="357"/>
      <c r="G32" s="690" t="s">
        <v>569</v>
      </c>
      <c r="H32" s="691"/>
      <c r="I32" s="691"/>
      <c r="J32" s="691"/>
      <c r="K32" s="691"/>
      <c r="L32" s="691"/>
      <c r="M32" s="691"/>
      <c r="N32" s="691"/>
      <c r="O32" s="691"/>
      <c r="P32" s="692" t="s">
        <v>568</v>
      </c>
      <c r="Q32" s="691"/>
      <c r="R32" s="691"/>
      <c r="S32" s="691"/>
      <c r="T32" s="691"/>
      <c r="U32" s="691"/>
      <c r="V32" s="691"/>
      <c r="W32" s="691"/>
      <c r="X32" s="693"/>
      <c r="Y32" s="694"/>
      <c r="Z32" s="695"/>
      <c r="AA32" s="696"/>
      <c r="AB32" s="697" t="s">
        <v>11</v>
      </c>
      <c r="AC32" s="697"/>
      <c r="AD32" s="697"/>
      <c r="AE32" s="516" t="s">
        <v>413</v>
      </c>
      <c r="AF32" s="708"/>
      <c r="AG32" s="708"/>
      <c r="AH32" s="709"/>
      <c r="AI32" s="516" t="s">
        <v>565</v>
      </c>
      <c r="AJ32" s="708"/>
      <c r="AK32" s="708"/>
      <c r="AL32" s="709"/>
      <c r="AM32" s="516" t="s">
        <v>381</v>
      </c>
      <c r="AN32" s="708"/>
      <c r="AO32" s="708"/>
      <c r="AP32" s="709"/>
      <c r="AQ32" s="679" t="s">
        <v>412</v>
      </c>
      <c r="AR32" s="680"/>
      <c r="AS32" s="680"/>
      <c r="AT32" s="681"/>
      <c r="AU32" s="679" t="s">
        <v>586</v>
      </c>
      <c r="AV32" s="680"/>
      <c r="AW32" s="680"/>
      <c r="AX32" s="682"/>
    </row>
    <row r="33" spans="1:51" ht="23.25" customHeight="1" x14ac:dyDescent="0.2">
      <c r="A33" s="689"/>
      <c r="B33" s="504"/>
      <c r="C33" s="504"/>
      <c r="D33" s="504"/>
      <c r="E33" s="504"/>
      <c r="F33" s="357"/>
      <c r="G33" s="644" t="s">
        <v>610</v>
      </c>
      <c r="H33" s="645"/>
      <c r="I33" s="645"/>
      <c r="J33" s="645"/>
      <c r="K33" s="645"/>
      <c r="L33" s="645"/>
      <c r="M33" s="645"/>
      <c r="N33" s="645"/>
      <c r="O33" s="645"/>
      <c r="P33" s="648" t="s">
        <v>611</v>
      </c>
      <c r="Q33" s="649"/>
      <c r="R33" s="649"/>
      <c r="S33" s="649"/>
      <c r="T33" s="649"/>
      <c r="U33" s="649"/>
      <c r="V33" s="649"/>
      <c r="W33" s="649"/>
      <c r="X33" s="650"/>
      <c r="Y33" s="654" t="s">
        <v>48</v>
      </c>
      <c r="Z33" s="655"/>
      <c r="AA33" s="656"/>
      <c r="AB33" s="657" t="s">
        <v>612</v>
      </c>
      <c r="AC33" s="657"/>
      <c r="AD33" s="657"/>
      <c r="AE33" s="658" t="s">
        <v>281</v>
      </c>
      <c r="AF33" s="658"/>
      <c r="AG33" s="658"/>
      <c r="AH33" s="658"/>
      <c r="AI33" s="658" t="s">
        <v>281</v>
      </c>
      <c r="AJ33" s="658"/>
      <c r="AK33" s="658"/>
      <c r="AL33" s="658"/>
      <c r="AM33" s="658" t="s">
        <v>281</v>
      </c>
      <c r="AN33" s="658"/>
      <c r="AO33" s="658"/>
      <c r="AP33" s="658"/>
      <c r="AQ33" s="658" t="s">
        <v>281</v>
      </c>
      <c r="AR33" s="658"/>
      <c r="AS33" s="658"/>
      <c r="AT33" s="658"/>
      <c r="AU33" s="673" t="s">
        <v>281</v>
      </c>
      <c r="AV33" s="674"/>
      <c r="AW33" s="674"/>
      <c r="AX33" s="675"/>
    </row>
    <row r="34" spans="1:51" ht="23.25" customHeight="1" x14ac:dyDescent="0.2">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657" t="s">
        <v>612</v>
      </c>
      <c r="AC34" s="657"/>
      <c r="AD34" s="657"/>
      <c r="AE34" s="658" t="s">
        <v>281</v>
      </c>
      <c r="AF34" s="658"/>
      <c r="AG34" s="658"/>
      <c r="AH34" s="658"/>
      <c r="AI34" s="658" t="s">
        <v>281</v>
      </c>
      <c r="AJ34" s="658"/>
      <c r="AK34" s="658"/>
      <c r="AL34" s="658"/>
      <c r="AM34" s="658" t="s">
        <v>281</v>
      </c>
      <c r="AN34" s="658"/>
      <c r="AO34" s="658"/>
      <c r="AP34" s="658"/>
      <c r="AQ34" s="658">
        <v>50</v>
      </c>
      <c r="AR34" s="658"/>
      <c r="AS34" s="658"/>
      <c r="AT34" s="658"/>
      <c r="AU34" s="673">
        <v>165</v>
      </c>
      <c r="AV34" s="674"/>
      <c r="AW34" s="674"/>
      <c r="AX34" s="675"/>
    </row>
    <row r="35" spans="1:51" ht="23.25" customHeight="1" x14ac:dyDescent="0.2">
      <c r="A35" s="699" t="s">
        <v>578</v>
      </c>
      <c r="B35" s="700"/>
      <c r="C35" s="700"/>
      <c r="D35" s="700"/>
      <c r="E35" s="700"/>
      <c r="F35" s="701"/>
      <c r="G35" s="592" t="s">
        <v>579</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413</v>
      </c>
      <c r="AF35" s="592"/>
      <c r="AG35" s="592"/>
      <c r="AH35" s="593"/>
      <c r="AI35" s="591" t="s">
        <v>565</v>
      </c>
      <c r="AJ35" s="592"/>
      <c r="AK35" s="592"/>
      <c r="AL35" s="593"/>
      <c r="AM35" s="591" t="s">
        <v>381</v>
      </c>
      <c r="AN35" s="592"/>
      <c r="AO35" s="592"/>
      <c r="AP35" s="593"/>
      <c r="AQ35" s="602" t="s">
        <v>587</v>
      </c>
      <c r="AR35" s="603"/>
      <c r="AS35" s="603"/>
      <c r="AT35" s="603"/>
      <c r="AU35" s="603"/>
      <c r="AV35" s="603"/>
      <c r="AW35" s="603"/>
      <c r="AX35" s="604"/>
    </row>
    <row r="36" spans="1:51" ht="23.25" customHeight="1" x14ac:dyDescent="0.2">
      <c r="A36" s="702"/>
      <c r="B36" s="703"/>
      <c r="C36" s="703"/>
      <c r="D36" s="703"/>
      <c r="E36" s="703"/>
      <c r="F36" s="704"/>
      <c r="G36" s="605" t="s">
        <v>614</v>
      </c>
      <c r="H36" s="606"/>
      <c r="I36" s="606"/>
      <c r="J36" s="606"/>
      <c r="K36" s="606"/>
      <c r="L36" s="606"/>
      <c r="M36" s="606"/>
      <c r="N36" s="606"/>
      <c r="O36" s="606"/>
      <c r="P36" s="606"/>
      <c r="Q36" s="606"/>
      <c r="R36" s="606"/>
      <c r="S36" s="606"/>
      <c r="T36" s="606"/>
      <c r="U36" s="606"/>
      <c r="V36" s="606"/>
      <c r="W36" s="606"/>
      <c r="X36" s="606"/>
      <c r="Y36" s="666" t="s">
        <v>578</v>
      </c>
      <c r="Z36" s="667"/>
      <c r="AA36" s="668"/>
      <c r="AB36" s="669" t="s">
        <v>613</v>
      </c>
      <c r="AC36" s="670"/>
      <c r="AD36" s="671"/>
      <c r="AE36" s="672" t="s">
        <v>281</v>
      </c>
      <c r="AF36" s="672"/>
      <c r="AG36" s="672"/>
      <c r="AH36" s="672"/>
      <c r="AI36" s="672" t="s">
        <v>281</v>
      </c>
      <c r="AJ36" s="672"/>
      <c r="AK36" s="672"/>
      <c r="AL36" s="672"/>
      <c r="AM36" s="672" t="s">
        <v>281</v>
      </c>
      <c r="AN36" s="672"/>
      <c r="AO36" s="672"/>
      <c r="AP36" s="672"/>
      <c r="AQ36" s="448">
        <v>49</v>
      </c>
      <c r="AR36" s="436"/>
      <c r="AS36" s="436"/>
      <c r="AT36" s="436"/>
      <c r="AU36" s="436"/>
      <c r="AV36" s="436"/>
      <c r="AW36" s="436"/>
      <c r="AX36" s="437"/>
    </row>
    <row r="37" spans="1:51" ht="46.5" customHeight="1" x14ac:dyDescent="0.2">
      <c r="A37" s="705"/>
      <c r="B37" s="706"/>
      <c r="C37" s="706"/>
      <c r="D37" s="706"/>
      <c r="E37" s="706"/>
      <c r="F37" s="707"/>
      <c r="G37" s="607"/>
      <c r="H37" s="608"/>
      <c r="I37" s="608"/>
      <c r="J37" s="608"/>
      <c r="K37" s="608"/>
      <c r="L37" s="608"/>
      <c r="M37" s="608"/>
      <c r="N37" s="608"/>
      <c r="O37" s="608"/>
      <c r="P37" s="608"/>
      <c r="Q37" s="608"/>
      <c r="R37" s="608"/>
      <c r="S37" s="608"/>
      <c r="T37" s="608"/>
      <c r="U37" s="608"/>
      <c r="V37" s="608"/>
      <c r="W37" s="608"/>
      <c r="X37" s="608"/>
      <c r="Y37" s="640" t="s">
        <v>581</v>
      </c>
      <c r="Z37" s="659"/>
      <c r="AA37" s="660"/>
      <c r="AB37" s="661" t="s">
        <v>613</v>
      </c>
      <c r="AC37" s="662"/>
      <c r="AD37" s="663"/>
      <c r="AE37" s="664" t="s">
        <v>281</v>
      </c>
      <c r="AF37" s="664"/>
      <c r="AG37" s="664"/>
      <c r="AH37" s="664"/>
      <c r="AI37" s="664" t="s">
        <v>281</v>
      </c>
      <c r="AJ37" s="664"/>
      <c r="AK37" s="664"/>
      <c r="AL37" s="664"/>
      <c r="AM37" s="664" t="s">
        <v>281</v>
      </c>
      <c r="AN37" s="664"/>
      <c r="AO37" s="664"/>
      <c r="AP37" s="664"/>
      <c r="AQ37" s="664" t="s">
        <v>666</v>
      </c>
      <c r="AR37" s="664"/>
      <c r="AS37" s="664"/>
      <c r="AT37" s="664"/>
      <c r="AU37" s="664"/>
      <c r="AV37" s="664"/>
      <c r="AW37" s="664"/>
      <c r="AX37" s="665"/>
    </row>
    <row r="38" spans="1:51" ht="18.75" customHeight="1" x14ac:dyDescent="0.2">
      <c r="A38" s="716" t="s">
        <v>232</v>
      </c>
      <c r="B38" s="717"/>
      <c r="C38" s="717"/>
      <c r="D38" s="717"/>
      <c r="E38" s="717"/>
      <c r="F38" s="718"/>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413</v>
      </c>
      <c r="AF38" s="629"/>
      <c r="AG38" s="629"/>
      <c r="AH38" s="630"/>
      <c r="AI38" s="714" t="s">
        <v>565</v>
      </c>
      <c r="AJ38" s="714"/>
      <c r="AK38" s="714"/>
      <c r="AL38" s="628"/>
      <c r="AM38" s="714" t="s">
        <v>381</v>
      </c>
      <c r="AN38" s="714"/>
      <c r="AO38" s="714"/>
      <c r="AP38" s="628"/>
      <c r="AQ38" s="609" t="s">
        <v>170</v>
      </c>
      <c r="AR38" s="610"/>
      <c r="AS38" s="610"/>
      <c r="AT38" s="611"/>
      <c r="AU38" s="575" t="s">
        <v>124</v>
      </c>
      <c r="AV38" s="575"/>
      <c r="AW38" s="575"/>
      <c r="AX38" s="578"/>
    </row>
    <row r="39" spans="1:51" ht="18.75" customHeight="1" x14ac:dyDescent="0.2">
      <c r="A39" s="719"/>
      <c r="B39" s="720"/>
      <c r="C39" s="720"/>
      <c r="D39" s="720"/>
      <c r="E39" s="720"/>
      <c r="F39" s="721"/>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5"/>
      <c r="AJ39" s="715"/>
      <c r="AK39" s="715"/>
      <c r="AL39" s="516"/>
      <c r="AM39" s="715"/>
      <c r="AN39" s="715"/>
      <c r="AO39" s="715"/>
      <c r="AP39" s="516"/>
      <c r="AQ39" s="454">
        <v>9</v>
      </c>
      <c r="AR39" s="455"/>
      <c r="AS39" s="401" t="s">
        <v>171</v>
      </c>
      <c r="AT39" s="402"/>
      <c r="AU39" s="500">
        <v>12</v>
      </c>
      <c r="AV39" s="500"/>
      <c r="AW39" s="415" t="s">
        <v>162</v>
      </c>
      <c r="AX39" s="563"/>
    </row>
    <row r="40" spans="1:51" ht="23.25" customHeight="1" x14ac:dyDescent="0.2">
      <c r="A40" s="722"/>
      <c r="B40" s="720"/>
      <c r="C40" s="720"/>
      <c r="D40" s="720"/>
      <c r="E40" s="720"/>
      <c r="F40" s="721"/>
      <c r="G40" s="631" t="s">
        <v>615</v>
      </c>
      <c r="H40" s="632"/>
      <c r="I40" s="632"/>
      <c r="J40" s="632"/>
      <c r="K40" s="632"/>
      <c r="L40" s="632"/>
      <c r="M40" s="632"/>
      <c r="N40" s="632"/>
      <c r="O40" s="633"/>
      <c r="P40" s="237" t="s">
        <v>616</v>
      </c>
      <c r="Q40" s="237"/>
      <c r="R40" s="237"/>
      <c r="S40" s="237"/>
      <c r="T40" s="237"/>
      <c r="U40" s="237"/>
      <c r="V40" s="237"/>
      <c r="W40" s="237"/>
      <c r="X40" s="379"/>
      <c r="Y40" s="640" t="s">
        <v>12</v>
      </c>
      <c r="Z40" s="641"/>
      <c r="AA40" s="642"/>
      <c r="AB40" s="556" t="s">
        <v>617</v>
      </c>
      <c r="AC40" s="556"/>
      <c r="AD40" s="556"/>
      <c r="AE40" s="448" t="s">
        <v>281</v>
      </c>
      <c r="AF40" s="436"/>
      <c r="AG40" s="436"/>
      <c r="AH40" s="436"/>
      <c r="AI40" s="448" t="s">
        <v>281</v>
      </c>
      <c r="AJ40" s="436"/>
      <c r="AK40" s="436"/>
      <c r="AL40" s="436"/>
      <c r="AM40" s="448" t="s">
        <v>281</v>
      </c>
      <c r="AN40" s="436"/>
      <c r="AO40" s="436"/>
      <c r="AP40" s="436"/>
      <c r="AQ40" s="441" t="s">
        <v>281</v>
      </c>
      <c r="AR40" s="442"/>
      <c r="AS40" s="442"/>
      <c r="AT40" s="443"/>
      <c r="AU40" s="436" t="s">
        <v>281</v>
      </c>
      <c r="AV40" s="436"/>
      <c r="AW40" s="436"/>
      <c r="AX40" s="437"/>
    </row>
    <row r="41" spans="1:51" ht="23.25" customHeight="1" x14ac:dyDescent="0.2">
      <c r="A41" s="723"/>
      <c r="B41" s="724"/>
      <c r="C41" s="724"/>
      <c r="D41" s="724"/>
      <c r="E41" s="724"/>
      <c r="F41" s="725"/>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617</v>
      </c>
      <c r="AC41" s="542"/>
      <c r="AD41" s="542"/>
      <c r="AE41" s="448" t="s">
        <v>281</v>
      </c>
      <c r="AF41" s="436"/>
      <c r="AG41" s="436"/>
      <c r="AH41" s="436"/>
      <c r="AI41" s="448" t="s">
        <v>281</v>
      </c>
      <c r="AJ41" s="436"/>
      <c r="AK41" s="436"/>
      <c r="AL41" s="436"/>
      <c r="AM41" s="448" t="s">
        <v>281</v>
      </c>
      <c r="AN41" s="436"/>
      <c r="AO41" s="436"/>
      <c r="AP41" s="436"/>
      <c r="AQ41" s="441">
        <v>820</v>
      </c>
      <c r="AR41" s="442"/>
      <c r="AS41" s="442"/>
      <c r="AT41" s="443"/>
      <c r="AU41" s="436">
        <v>1085</v>
      </c>
      <c r="AV41" s="436"/>
      <c r="AW41" s="436"/>
      <c r="AX41" s="437"/>
    </row>
    <row r="42" spans="1:51" ht="50.25" customHeight="1" thickBot="1" x14ac:dyDescent="0.25">
      <c r="A42" s="722"/>
      <c r="B42" s="720"/>
      <c r="C42" s="720"/>
      <c r="D42" s="720"/>
      <c r="E42" s="720"/>
      <c r="F42" s="721"/>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t="s">
        <v>281</v>
      </c>
      <c r="AF42" s="436"/>
      <c r="AG42" s="436"/>
      <c r="AH42" s="436"/>
      <c r="AI42" s="448" t="s">
        <v>281</v>
      </c>
      <c r="AJ42" s="436"/>
      <c r="AK42" s="436"/>
      <c r="AL42" s="436"/>
      <c r="AM42" s="448" t="s">
        <v>281</v>
      </c>
      <c r="AN42" s="436"/>
      <c r="AO42" s="436"/>
      <c r="AP42" s="436"/>
      <c r="AQ42" s="441" t="s">
        <v>281</v>
      </c>
      <c r="AR42" s="442"/>
      <c r="AS42" s="442"/>
      <c r="AT42" s="443"/>
      <c r="AU42" s="436" t="s">
        <v>281</v>
      </c>
      <c r="AV42" s="436"/>
      <c r="AW42" s="436"/>
      <c r="AX42" s="437"/>
    </row>
    <row r="43" spans="1:51" ht="23.25" hidden="1" customHeight="1" x14ac:dyDescent="0.2">
      <c r="A43" s="565" t="s">
        <v>257</v>
      </c>
      <c r="B43" s="503"/>
      <c r="C43" s="503"/>
      <c r="D43" s="503"/>
      <c r="E43" s="503"/>
      <c r="F43" s="355"/>
      <c r="G43" s="567" t="s">
        <v>618</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hidden="1" customHeight="1" x14ac:dyDescent="0.2">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2">
      <c r="A45" s="713"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588</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2">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2">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2">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2">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2">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413</v>
      </c>
      <c r="AF50" s="121"/>
      <c r="AG50" s="121"/>
      <c r="AH50" s="121"/>
      <c r="AI50" s="121" t="s">
        <v>565</v>
      </c>
      <c r="AJ50" s="121"/>
      <c r="AK50" s="121"/>
      <c r="AL50" s="121"/>
      <c r="AM50" s="121" t="s">
        <v>381</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2">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2">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2">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2">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2">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413</v>
      </c>
      <c r="AF55" s="121"/>
      <c r="AG55" s="121"/>
      <c r="AH55" s="121"/>
      <c r="AI55" s="121" t="s">
        <v>565</v>
      </c>
      <c r="AJ55" s="121"/>
      <c r="AK55" s="121"/>
      <c r="AL55" s="121"/>
      <c r="AM55" s="121" t="s">
        <v>381</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2">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2">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2">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2">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2">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413</v>
      </c>
      <c r="AF60" s="121"/>
      <c r="AG60" s="121"/>
      <c r="AH60" s="121"/>
      <c r="AI60" s="121" t="s">
        <v>565</v>
      </c>
      <c r="AJ60" s="121"/>
      <c r="AK60" s="121"/>
      <c r="AL60" s="121"/>
      <c r="AM60" s="121" t="s">
        <v>381</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2">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2">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2">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5">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customHeight="1" x14ac:dyDescent="0.2">
      <c r="A65" s="710" t="s">
        <v>576</v>
      </c>
      <c r="B65" s="711"/>
      <c r="C65" s="711"/>
      <c r="D65" s="711"/>
      <c r="E65" s="711"/>
      <c r="F65" s="712"/>
      <c r="G65" s="698" t="s">
        <v>662</v>
      </c>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1</v>
      </c>
    </row>
    <row r="66" spans="1:51" ht="31.5" customHeight="1" x14ac:dyDescent="0.2">
      <c r="A66" s="689" t="s">
        <v>577</v>
      </c>
      <c r="B66" s="504"/>
      <c r="C66" s="504"/>
      <c r="D66" s="504"/>
      <c r="E66" s="504"/>
      <c r="F66" s="357"/>
      <c r="G66" s="690" t="s">
        <v>569</v>
      </c>
      <c r="H66" s="691"/>
      <c r="I66" s="691"/>
      <c r="J66" s="691"/>
      <c r="K66" s="691"/>
      <c r="L66" s="691"/>
      <c r="M66" s="691"/>
      <c r="N66" s="691"/>
      <c r="O66" s="691"/>
      <c r="P66" s="692" t="s">
        <v>568</v>
      </c>
      <c r="Q66" s="691"/>
      <c r="R66" s="691"/>
      <c r="S66" s="691"/>
      <c r="T66" s="691"/>
      <c r="U66" s="691"/>
      <c r="V66" s="691"/>
      <c r="W66" s="691"/>
      <c r="X66" s="693"/>
      <c r="Y66" s="694"/>
      <c r="Z66" s="695"/>
      <c r="AA66" s="696"/>
      <c r="AB66" s="697" t="s">
        <v>11</v>
      </c>
      <c r="AC66" s="697"/>
      <c r="AD66" s="697"/>
      <c r="AE66" s="516" t="s">
        <v>413</v>
      </c>
      <c r="AF66" s="708"/>
      <c r="AG66" s="708"/>
      <c r="AH66" s="709"/>
      <c r="AI66" s="516" t="s">
        <v>565</v>
      </c>
      <c r="AJ66" s="708"/>
      <c r="AK66" s="708"/>
      <c r="AL66" s="709"/>
      <c r="AM66" s="516" t="s">
        <v>381</v>
      </c>
      <c r="AN66" s="708"/>
      <c r="AO66" s="708"/>
      <c r="AP66" s="709"/>
      <c r="AQ66" s="679" t="s">
        <v>412</v>
      </c>
      <c r="AR66" s="680"/>
      <c r="AS66" s="680"/>
      <c r="AT66" s="681"/>
      <c r="AU66" s="679" t="s">
        <v>586</v>
      </c>
      <c r="AV66" s="680"/>
      <c r="AW66" s="680"/>
      <c r="AX66" s="682"/>
      <c r="AY66">
        <f>COUNTA($G$67)</f>
        <v>1</v>
      </c>
    </row>
    <row r="67" spans="1:51" ht="23.25" customHeight="1" x14ac:dyDescent="0.2">
      <c r="A67" s="689"/>
      <c r="B67" s="504"/>
      <c r="C67" s="504"/>
      <c r="D67" s="504"/>
      <c r="E67" s="504"/>
      <c r="F67" s="357"/>
      <c r="G67" s="644" t="s">
        <v>610</v>
      </c>
      <c r="H67" s="645"/>
      <c r="I67" s="645"/>
      <c r="J67" s="645"/>
      <c r="K67" s="645"/>
      <c r="L67" s="645"/>
      <c r="M67" s="645"/>
      <c r="N67" s="645"/>
      <c r="O67" s="645"/>
      <c r="P67" s="648" t="s">
        <v>611</v>
      </c>
      <c r="Q67" s="649"/>
      <c r="R67" s="649"/>
      <c r="S67" s="649"/>
      <c r="T67" s="649"/>
      <c r="U67" s="649"/>
      <c r="V67" s="649"/>
      <c r="W67" s="649"/>
      <c r="X67" s="650"/>
      <c r="Y67" s="654" t="s">
        <v>48</v>
      </c>
      <c r="Z67" s="655"/>
      <c r="AA67" s="656"/>
      <c r="AB67" s="657" t="s">
        <v>612</v>
      </c>
      <c r="AC67" s="657"/>
      <c r="AD67" s="657"/>
      <c r="AE67" s="658" t="s">
        <v>281</v>
      </c>
      <c r="AF67" s="658"/>
      <c r="AG67" s="658"/>
      <c r="AH67" s="658"/>
      <c r="AI67" s="658" t="s">
        <v>281</v>
      </c>
      <c r="AJ67" s="658"/>
      <c r="AK67" s="658"/>
      <c r="AL67" s="658"/>
      <c r="AM67" s="658" t="s">
        <v>281</v>
      </c>
      <c r="AN67" s="658"/>
      <c r="AO67" s="658"/>
      <c r="AP67" s="658"/>
      <c r="AQ67" s="658" t="s">
        <v>281</v>
      </c>
      <c r="AR67" s="658"/>
      <c r="AS67" s="658"/>
      <c r="AT67" s="658"/>
      <c r="AU67" s="673" t="s">
        <v>281</v>
      </c>
      <c r="AV67" s="674"/>
      <c r="AW67" s="674"/>
      <c r="AX67" s="675"/>
      <c r="AY67">
        <f>$AY$66</f>
        <v>1</v>
      </c>
    </row>
    <row r="68" spans="1:51" ht="23.25" customHeight="1" x14ac:dyDescent="0.2">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t="s">
        <v>612</v>
      </c>
      <c r="AC68" s="657"/>
      <c r="AD68" s="657"/>
      <c r="AE68" s="658" t="s">
        <v>281</v>
      </c>
      <c r="AF68" s="658"/>
      <c r="AG68" s="658"/>
      <c r="AH68" s="658"/>
      <c r="AI68" s="658" t="s">
        <v>281</v>
      </c>
      <c r="AJ68" s="658"/>
      <c r="AK68" s="658"/>
      <c r="AL68" s="658"/>
      <c r="AM68" s="658" t="s">
        <v>281</v>
      </c>
      <c r="AN68" s="658"/>
      <c r="AO68" s="658"/>
      <c r="AP68" s="658"/>
      <c r="AQ68" s="658">
        <v>44</v>
      </c>
      <c r="AR68" s="658"/>
      <c r="AS68" s="658"/>
      <c r="AT68" s="658"/>
      <c r="AU68" s="673">
        <v>146</v>
      </c>
      <c r="AV68" s="674"/>
      <c r="AW68" s="674"/>
      <c r="AX68" s="675"/>
      <c r="AY68">
        <f>$AY$66</f>
        <v>1</v>
      </c>
    </row>
    <row r="69" spans="1:51" ht="23.25" customHeight="1" x14ac:dyDescent="0.2">
      <c r="A69" s="699" t="s">
        <v>578</v>
      </c>
      <c r="B69" s="700"/>
      <c r="C69" s="700"/>
      <c r="D69" s="700"/>
      <c r="E69" s="700"/>
      <c r="F69" s="701"/>
      <c r="G69" s="592" t="s">
        <v>579</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413</v>
      </c>
      <c r="AF69" s="121"/>
      <c r="AG69" s="121"/>
      <c r="AH69" s="121"/>
      <c r="AI69" s="121" t="s">
        <v>565</v>
      </c>
      <c r="AJ69" s="121"/>
      <c r="AK69" s="121"/>
      <c r="AL69" s="121"/>
      <c r="AM69" s="121" t="s">
        <v>381</v>
      </c>
      <c r="AN69" s="121"/>
      <c r="AO69" s="121"/>
      <c r="AP69" s="121"/>
      <c r="AQ69" s="602" t="s">
        <v>587</v>
      </c>
      <c r="AR69" s="603"/>
      <c r="AS69" s="603"/>
      <c r="AT69" s="603"/>
      <c r="AU69" s="603"/>
      <c r="AV69" s="603"/>
      <c r="AW69" s="603"/>
      <c r="AX69" s="604"/>
      <c r="AY69">
        <f>IF(SUBSTITUTE(SUBSTITUTE($G$70,"／",""),"　","")="",0,1)</f>
        <v>1</v>
      </c>
    </row>
    <row r="70" spans="1:51" ht="23.25" customHeight="1" x14ac:dyDescent="0.2">
      <c r="A70" s="702"/>
      <c r="B70" s="703"/>
      <c r="C70" s="703"/>
      <c r="D70" s="703"/>
      <c r="E70" s="703"/>
      <c r="F70" s="704"/>
      <c r="G70" s="605" t="s">
        <v>619</v>
      </c>
      <c r="H70" s="606"/>
      <c r="I70" s="606"/>
      <c r="J70" s="606"/>
      <c r="K70" s="606"/>
      <c r="L70" s="606"/>
      <c r="M70" s="606"/>
      <c r="N70" s="606"/>
      <c r="O70" s="606"/>
      <c r="P70" s="606"/>
      <c r="Q70" s="606"/>
      <c r="R70" s="606"/>
      <c r="S70" s="606"/>
      <c r="T70" s="606"/>
      <c r="U70" s="606"/>
      <c r="V70" s="606"/>
      <c r="W70" s="606"/>
      <c r="X70" s="606"/>
      <c r="Y70" s="666" t="s">
        <v>578</v>
      </c>
      <c r="Z70" s="667"/>
      <c r="AA70" s="668"/>
      <c r="AB70" s="669" t="s">
        <v>620</v>
      </c>
      <c r="AC70" s="670"/>
      <c r="AD70" s="671"/>
      <c r="AE70" s="672" t="s">
        <v>281</v>
      </c>
      <c r="AF70" s="672"/>
      <c r="AG70" s="672"/>
      <c r="AH70" s="672"/>
      <c r="AI70" s="672" t="s">
        <v>281</v>
      </c>
      <c r="AJ70" s="672"/>
      <c r="AK70" s="672"/>
      <c r="AL70" s="672"/>
      <c r="AM70" s="672" t="s">
        <v>281</v>
      </c>
      <c r="AN70" s="672"/>
      <c r="AO70" s="672"/>
      <c r="AP70" s="672"/>
      <c r="AQ70" s="448">
        <v>47</v>
      </c>
      <c r="AR70" s="436"/>
      <c r="AS70" s="436"/>
      <c r="AT70" s="436"/>
      <c r="AU70" s="436"/>
      <c r="AV70" s="436"/>
      <c r="AW70" s="436"/>
      <c r="AX70" s="437"/>
      <c r="AY70">
        <f>$AY$69</f>
        <v>1</v>
      </c>
    </row>
    <row r="71" spans="1:51" ht="46.5" customHeight="1" x14ac:dyDescent="0.2">
      <c r="A71" s="705"/>
      <c r="B71" s="706"/>
      <c r="C71" s="706"/>
      <c r="D71" s="706"/>
      <c r="E71" s="706"/>
      <c r="F71" s="707"/>
      <c r="G71" s="607"/>
      <c r="H71" s="608"/>
      <c r="I71" s="608"/>
      <c r="J71" s="608"/>
      <c r="K71" s="608"/>
      <c r="L71" s="608"/>
      <c r="M71" s="608"/>
      <c r="N71" s="608"/>
      <c r="O71" s="608"/>
      <c r="P71" s="608"/>
      <c r="Q71" s="608"/>
      <c r="R71" s="608"/>
      <c r="S71" s="608"/>
      <c r="T71" s="608"/>
      <c r="U71" s="608"/>
      <c r="V71" s="608"/>
      <c r="W71" s="608"/>
      <c r="X71" s="608"/>
      <c r="Y71" s="640" t="s">
        <v>581</v>
      </c>
      <c r="Z71" s="659"/>
      <c r="AA71" s="660"/>
      <c r="AB71" s="661" t="s">
        <v>621</v>
      </c>
      <c r="AC71" s="662"/>
      <c r="AD71" s="663"/>
      <c r="AE71" s="664" t="s">
        <v>281</v>
      </c>
      <c r="AF71" s="664"/>
      <c r="AG71" s="664"/>
      <c r="AH71" s="664"/>
      <c r="AI71" s="664" t="s">
        <v>281</v>
      </c>
      <c r="AJ71" s="664"/>
      <c r="AK71" s="664"/>
      <c r="AL71" s="664"/>
      <c r="AM71" s="664" t="s">
        <v>281</v>
      </c>
      <c r="AN71" s="664"/>
      <c r="AO71" s="664"/>
      <c r="AP71" s="664"/>
      <c r="AQ71" s="664" t="s">
        <v>664</v>
      </c>
      <c r="AR71" s="664"/>
      <c r="AS71" s="664"/>
      <c r="AT71" s="664"/>
      <c r="AU71" s="664"/>
      <c r="AV71" s="664"/>
      <c r="AW71" s="664"/>
      <c r="AX71" s="665"/>
      <c r="AY71">
        <f>$AY$69</f>
        <v>1</v>
      </c>
    </row>
    <row r="72" spans="1:51" ht="18.75" customHeight="1" x14ac:dyDescent="0.2">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413</v>
      </c>
      <c r="AF72" s="121"/>
      <c r="AG72" s="121"/>
      <c r="AH72" s="121"/>
      <c r="AI72" s="121" t="s">
        <v>565</v>
      </c>
      <c r="AJ72" s="121"/>
      <c r="AK72" s="121"/>
      <c r="AL72" s="121"/>
      <c r="AM72" s="121" t="s">
        <v>381</v>
      </c>
      <c r="AN72" s="121"/>
      <c r="AO72" s="121"/>
      <c r="AP72" s="121"/>
      <c r="AQ72" s="609" t="s">
        <v>170</v>
      </c>
      <c r="AR72" s="610"/>
      <c r="AS72" s="610"/>
      <c r="AT72" s="611"/>
      <c r="AU72" s="575" t="s">
        <v>124</v>
      </c>
      <c r="AV72" s="575"/>
      <c r="AW72" s="575"/>
      <c r="AX72" s="578"/>
      <c r="AY72">
        <f>COUNTA($G$74)</f>
        <v>1</v>
      </c>
    </row>
    <row r="73" spans="1:51" ht="18.75" customHeight="1" x14ac:dyDescent="0.2">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v>9</v>
      </c>
      <c r="AR73" s="455"/>
      <c r="AS73" s="401" t="s">
        <v>171</v>
      </c>
      <c r="AT73" s="402"/>
      <c r="AU73" s="500">
        <v>12</v>
      </c>
      <c r="AV73" s="500"/>
      <c r="AW73" s="415" t="s">
        <v>162</v>
      </c>
      <c r="AX73" s="563"/>
      <c r="AY73">
        <f t="shared" ref="AY73:AY78" si="1">$AY$72</f>
        <v>1</v>
      </c>
    </row>
    <row r="74" spans="1:51" ht="23.25" customHeight="1" x14ac:dyDescent="0.2">
      <c r="A74" s="617"/>
      <c r="B74" s="615"/>
      <c r="C74" s="615"/>
      <c r="D74" s="615"/>
      <c r="E74" s="615"/>
      <c r="F74" s="616"/>
      <c r="G74" s="631" t="s">
        <v>622</v>
      </c>
      <c r="H74" s="632"/>
      <c r="I74" s="632"/>
      <c r="J74" s="632"/>
      <c r="K74" s="632"/>
      <c r="L74" s="632"/>
      <c r="M74" s="632"/>
      <c r="N74" s="632"/>
      <c r="O74" s="633"/>
      <c r="P74" s="237" t="s">
        <v>623</v>
      </c>
      <c r="Q74" s="237"/>
      <c r="R74" s="237"/>
      <c r="S74" s="237"/>
      <c r="T74" s="237"/>
      <c r="U74" s="237"/>
      <c r="V74" s="237"/>
      <c r="W74" s="237"/>
      <c r="X74" s="379"/>
      <c r="Y74" s="640" t="s">
        <v>12</v>
      </c>
      <c r="Z74" s="641"/>
      <c r="AA74" s="642"/>
      <c r="AB74" s="556" t="s">
        <v>624</v>
      </c>
      <c r="AC74" s="556"/>
      <c r="AD74" s="556"/>
      <c r="AE74" s="448" t="s">
        <v>281</v>
      </c>
      <c r="AF74" s="436"/>
      <c r="AG74" s="436"/>
      <c r="AH74" s="436"/>
      <c r="AI74" s="448" t="s">
        <v>281</v>
      </c>
      <c r="AJ74" s="436"/>
      <c r="AK74" s="436"/>
      <c r="AL74" s="436"/>
      <c r="AM74" s="448" t="s">
        <v>281</v>
      </c>
      <c r="AN74" s="436"/>
      <c r="AO74" s="436"/>
      <c r="AP74" s="436"/>
      <c r="AQ74" s="441" t="s">
        <v>281</v>
      </c>
      <c r="AR74" s="442"/>
      <c r="AS74" s="442"/>
      <c r="AT74" s="443"/>
      <c r="AU74" s="436" t="s">
        <v>281</v>
      </c>
      <c r="AV74" s="436"/>
      <c r="AW74" s="436"/>
      <c r="AX74" s="437"/>
      <c r="AY74">
        <f t="shared" si="1"/>
        <v>1</v>
      </c>
    </row>
    <row r="75" spans="1:51" ht="23.25" customHeight="1" x14ac:dyDescent="0.2">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t="s">
        <v>624</v>
      </c>
      <c r="AC75" s="542"/>
      <c r="AD75" s="542"/>
      <c r="AE75" s="448" t="s">
        <v>281</v>
      </c>
      <c r="AF75" s="436"/>
      <c r="AG75" s="436"/>
      <c r="AH75" s="436"/>
      <c r="AI75" s="448" t="s">
        <v>281</v>
      </c>
      <c r="AJ75" s="436"/>
      <c r="AK75" s="436"/>
      <c r="AL75" s="436"/>
      <c r="AM75" s="448" t="s">
        <v>281</v>
      </c>
      <c r="AN75" s="436"/>
      <c r="AO75" s="436"/>
      <c r="AP75" s="436"/>
      <c r="AQ75" s="441">
        <v>30</v>
      </c>
      <c r="AR75" s="442"/>
      <c r="AS75" s="442"/>
      <c r="AT75" s="443"/>
      <c r="AU75" s="436">
        <v>45</v>
      </c>
      <c r="AV75" s="436"/>
      <c r="AW75" s="436"/>
      <c r="AX75" s="437"/>
      <c r="AY75">
        <f t="shared" si="1"/>
        <v>1</v>
      </c>
    </row>
    <row r="76" spans="1:51" ht="23.25" customHeight="1" x14ac:dyDescent="0.2">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t="s">
        <v>281</v>
      </c>
      <c r="AF76" s="436"/>
      <c r="AG76" s="436"/>
      <c r="AH76" s="436"/>
      <c r="AI76" s="448" t="s">
        <v>281</v>
      </c>
      <c r="AJ76" s="436"/>
      <c r="AK76" s="436"/>
      <c r="AL76" s="436"/>
      <c r="AM76" s="448" t="s">
        <v>281</v>
      </c>
      <c r="AN76" s="436"/>
      <c r="AO76" s="436"/>
      <c r="AP76" s="436"/>
      <c r="AQ76" s="441" t="s">
        <v>281</v>
      </c>
      <c r="AR76" s="442"/>
      <c r="AS76" s="442"/>
      <c r="AT76" s="443"/>
      <c r="AU76" s="436" t="s">
        <v>281</v>
      </c>
      <c r="AV76" s="436"/>
      <c r="AW76" s="436"/>
      <c r="AX76" s="437"/>
      <c r="AY76">
        <f t="shared" si="1"/>
        <v>1</v>
      </c>
    </row>
    <row r="77" spans="1:51" ht="23.25" customHeight="1" x14ac:dyDescent="0.2">
      <c r="A77" s="565" t="s">
        <v>257</v>
      </c>
      <c r="B77" s="503"/>
      <c r="C77" s="503"/>
      <c r="D77" s="503"/>
      <c r="E77" s="503"/>
      <c r="F77" s="355"/>
      <c r="G77" s="567" t="s">
        <v>281</v>
      </c>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1</v>
      </c>
    </row>
    <row r="78" spans="1:51" ht="23.25" customHeight="1" thickBot="1" x14ac:dyDescent="0.2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1</v>
      </c>
    </row>
    <row r="79" spans="1:51" ht="18.75" hidden="1" customHeight="1" x14ac:dyDescent="0.2">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588</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2">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2">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2">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2">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2">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413</v>
      </c>
      <c r="AF84" s="121"/>
      <c r="AG84" s="121"/>
      <c r="AH84" s="121"/>
      <c r="AI84" s="121" t="s">
        <v>565</v>
      </c>
      <c r="AJ84" s="121"/>
      <c r="AK84" s="121"/>
      <c r="AL84" s="121"/>
      <c r="AM84" s="121" t="s">
        <v>381</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2">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2">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2">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2">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2">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413</v>
      </c>
      <c r="AF89" s="121"/>
      <c r="AG89" s="121"/>
      <c r="AH89" s="121"/>
      <c r="AI89" s="121" t="s">
        <v>565</v>
      </c>
      <c r="AJ89" s="121"/>
      <c r="AK89" s="121"/>
      <c r="AL89" s="121"/>
      <c r="AM89" s="121" t="s">
        <v>381</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2">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2">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2">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2">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2">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413</v>
      </c>
      <c r="AF94" s="121"/>
      <c r="AG94" s="121"/>
      <c r="AH94" s="121"/>
      <c r="AI94" s="121" t="s">
        <v>565</v>
      </c>
      <c r="AJ94" s="121"/>
      <c r="AK94" s="121"/>
      <c r="AL94" s="121"/>
      <c r="AM94" s="121" t="s">
        <v>381</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2">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2">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2">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5">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customHeight="1" x14ac:dyDescent="0.2">
      <c r="A99" s="683" t="s">
        <v>576</v>
      </c>
      <c r="B99" s="684"/>
      <c r="C99" s="684"/>
      <c r="D99" s="684"/>
      <c r="E99" s="684"/>
      <c r="F99" s="685"/>
      <c r="G99" s="686" t="s">
        <v>625</v>
      </c>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1</v>
      </c>
    </row>
    <row r="100" spans="1:60" ht="31.5" customHeight="1" x14ac:dyDescent="0.2">
      <c r="A100" s="689" t="s">
        <v>577</v>
      </c>
      <c r="B100" s="504"/>
      <c r="C100" s="504"/>
      <c r="D100" s="504"/>
      <c r="E100" s="504"/>
      <c r="F100" s="357"/>
      <c r="G100" s="690" t="s">
        <v>569</v>
      </c>
      <c r="H100" s="691"/>
      <c r="I100" s="691"/>
      <c r="J100" s="691"/>
      <c r="K100" s="691"/>
      <c r="L100" s="691"/>
      <c r="M100" s="691"/>
      <c r="N100" s="691"/>
      <c r="O100" s="691"/>
      <c r="P100" s="692" t="s">
        <v>568</v>
      </c>
      <c r="Q100" s="691"/>
      <c r="R100" s="691"/>
      <c r="S100" s="691"/>
      <c r="T100" s="691"/>
      <c r="U100" s="691"/>
      <c r="V100" s="691"/>
      <c r="W100" s="691"/>
      <c r="X100" s="693"/>
      <c r="Y100" s="694"/>
      <c r="Z100" s="695"/>
      <c r="AA100" s="696"/>
      <c r="AB100" s="697" t="s">
        <v>11</v>
      </c>
      <c r="AC100" s="697"/>
      <c r="AD100" s="697"/>
      <c r="AE100" s="121" t="s">
        <v>413</v>
      </c>
      <c r="AF100" s="121"/>
      <c r="AG100" s="121"/>
      <c r="AH100" s="121"/>
      <c r="AI100" s="121" t="s">
        <v>565</v>
      </c>
      <c r="AJ100" s="121"/>
      <c r="AK100" s="121"/>
      <c r="AL100" s="121"/>
      <c r="AM100" s="121" t="s">
        <v>381</v>
      </c>
      <c r="AN100" s="121"/>
      <c r="AO100" s="121"/>
      <c r="AP100" s="121"/>
      <c r="AQ100" s="679" t="s">
        <v>412</v>
      </c>
      <c r="AR100" s="680"/>
      <c r="AS100" s="680"/>
      <c r="AT100" s="681"/>
      <c r="AU100" s="679" t="s">
        <v>586</v>
      </c>
      <c r="AV100" s="680"/>
      <c r="AW100" s="680"/>
      <c r="AX100" s="682"/>
      <c r="AY100">
        <f>COUNTA($G$101)</f>
        <v>1</v>
      </c>
    </row>
    <row r="101" spans="1:60" ht="23.25" customHeight="1" x14ac:dyDescent="0.2">
      <c r="A101" s="689"/>
      <c r="B101" s="504"/>
      <c r="C101" s="504"/>
      <c r="D101" s="504"/>
      <c r="E101" s="504"/>
      <c r="F101" s="357"/>
      <c r="G101" s="644" t="s">
        <v>626</v>
      </c>
      <c r="H101" s="645"/>
      <c r="I101" s="645"/>
      <c r="J101" s="645"/>
      <c r="K101" s="645"/>
      <c r="L101" s="645"/>
      <c r="M101" s="645"/>
      <c r="N101" s="645"/>
      <c r="O101" s="645"/>
      <c r="P101" s="648" t="s">
        <v>611</v>
      </c>
      <c r="Q101" s="649"/>
      <c r="R101" s="649"/>
      <c r="S101" s="649"/>
      <c r="T101" s="649"/>
      <c r="U101" s="649"/>
      <c r="V101" s="649"/>
      <c r="W101" s="649"/>
      <c r="X101" s="650"/>
      <c r="Y101" s="654" t="s">
        <v>48</v>
      </c>
      <c r="Z101" s="655"/>
      <c r="AA101" s="656"/>
      <c r="AB101" s="657" t="s">
        <v>612</v>
      </c>
      <c r="AC101" s="657"/>
      <c r="AD101" s="657"/>
      <c r="AE101" s="658" t="s">
        <v>281</v>
      </c>
      <c r="AF101" s="658"/>
      <c r="AG101" s="658"/>
      <c r="AH101" s="658"/>
      <c r="AI101" s="658" t="s">
        <v>281</v>
      </c>
      <c r="AJ101" s="658"/>
      <c r="AK101" s="658"/>
      <c r="AL101" s="658"/>
      <c r="AM101" s="658" t="s">
        <v>281</v>
      </c>
      <c r="AN101" s="658"/>
      <c r="AO101" s="658"/>
      <c r="AP101" s="658"/>
      <c r="AQ101" s="658" t="s">
        <v>281</v>
      </c>
      <c r="AR101" s="658"/>
      <c r="AS101" s="658"/>
      <c r="AT101" s="658"/>
      <c r="AU101" s="673" t="s">
        <v>281</v>
      </c>
      <c r="AV101" s="674"/>
      <c r="AW101" s="674"/>
      <c r="AX101" s="675"/>
      <c r="AY101">
        <f>$AY$100</f>
        <v>1</v>
      </c>
    </row>
    <row r="102" spans="1:60" ht="23.25" customHeight="1" x14ac:dyDescent="0.2">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t="s">
        <v>612</v>
      </c>
      <c r="AC102" s="657"/>
      <c r="AD102" s="657"/>
      <c r="AE102" s="658" t="s">
        <v>281</v>
      </c>
      <c r="AF102" s="658"/>
      <c r="AG102" s="658"/>
      <c r="AH102" s="658"/>
      <c r="AI102" s="658" t="s">
        <v>281</v>
      </c>
      <c r="AJ102" s="658"/>
      <c r="AK102" s="658"/>
      <c r="AL102" s="658"/>
      <c r="AM102" s="658" t="s">
        <v>281</v>
      </c>
      <c r="AN102" s="658"/>
      <c r="AO102" s="658"/>
      <c r="AP102" s="658"/>
      <c r="AQ102" s="658">
        <v>6</v>
      </c>
      <c r="AR102" s="658"/>
      <c r="AS102" s="658"/>
      <c r="AT102" s="658"/>
      <c r="AU102" s="673">
        <v>19</v>
      </c>
      <c r="AV102" s="674"/>
      <c r="AW102" s="674"/>
      <c r="AX102" s="675"/>
      <c r="AY102">
        <f>$AY$100</f>
        <v>1</v>
      </c>
    </row>
    <row r="103" spans="1:60" ht="23.25" customHeight="1" x14ac:dyDescent="0.2">
      <c r="A103" s="565" t="s">
        <v>578</v>
      </c>
      <c r="B103" s="412"/>
      <c r="C103" s="412"/>
      <c r="D103" s="412"/>
      <c r="E103" s="412"/>
      <c r="F103" s="594"/>
      <c r="G103" s="592" t="s">
        <v>579</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413</v>
      </c>
      <c r="AF103" s="121"/>
      <c r="AG103" s="121"/>
      <c r="AH103" s="121"/>
      <c r="AI103" s="121" t="s">
        <v>565</v>
      </c>
      <c r="AJ103" s="121"/>
      <c r="AK103" s="121"/>
      <c r="AL103" s="121"/>
      <c r="AM103" s="121" t="s">
        <v>381</v>
      </c>
      <c r="AN103" s="121"/>
      <c r="AO103" s="121"/>
      <c r="AP103" s="121"/>
      <c r="AQ103" s="602" t="s">
        <v>587</v>
      </c>
      <c r="AR103" s="603"/>
      <c r="AS103" s="603"/>
      <c r="AT103" s="603"/>
      <c r="AU103" s="603"/>
      <c r="AV103" s="603"/>
      <c r="AW103" s="603"/>
      <c r="AX103" s="604"/>
      <c r="AY103">
        <f>IF(SUBSTITUTE(SUBSTITUTE($G$104,"／",""),"　","")="",0,1)</f>
        <v>1</v>
      </c>
    </row>
    <row r="104" spans="1:60" ht="23.25" customHeight="1" x14ac:dyDescent="0.2">
      <c r="A104" s="595"/>
      <c r="B104" s="575"/>
      <c r="C104" s="575"/>
      <c r="D104" s="575"/>
      <c r="E104" s="575"/>
      <c r="F104" s="596"/>
      <c r="G104" s="605" t="s">
        <v>627</v>
      </c>
      <c r="H104" s="606"/>
      <c r="I104" s="606"/>
      <c r="J104" s="606"/>
      <c r="K104" s="606"/>
      <c r="L104" s="606"/>
      <c r="M104" s="606"/>
      <c r="N104" s="606"/>
      <c r="O104" s="606"/>
      <c r="P104" s="606"/>
      <c r="Q104" s="606"/>
      <c r="R104" s="606"/>
      <c r="S104" s="606"/>
      <c r="T104" s="606"/>
      <c r="U104" s="606"/>
      <c r="V104" s="606"/>
      <c r="W104" s="606"/>
      <c r="X104" s="606"/>
      <c r="Y104" s="666" t="s">
        <v>578</v>
      </c>
      <c r="Z104" s="667"/>
      <c r="AA104" s="668"/>
      <c r="AB104" s="669" t="s">
        <v>628</v>
      </c>
      <c r="AC104" s="670"/>
      <c r="AD104" s="671"/>
      <c r="AE104" s="672" t="s">
        <v>281</v>
      </c>
      <c r="AF104" s="672"/>
      <c r="AG104" s="672"/>
      <c r="AH104" s="672"/>
      <c r="AI104" s="672" t="s">
        <v>281</v>
      </c>
      <c r="AJ104" s="672"/>
      <c r="AK104" s="672"/>
      <c r="AL104" s="672"/>
      <c r="AM104" s="672" t="s">
        <v>281</v>
      </c>
      <c r="AN104" s="672"/>
      <c r="AO104" s="672"/>
      <c r="AP104" s="672"/>
      <c r="AQ104" s="448">
        <v>66</v>
      </c>
      <c r="AR104" s="436"/>
      <c r="AS104" s="436"/>
      <c r="AT104" s="436"/>
      <c r="AU104" s="436"/>
      <c r="AV104" s="436"/>
      <c r="AW104" s="436"/>
      <c r="AX104" s="437"/>
      <c r="AY104">
        <f>$AY$103</f>
        <v>1</v>
      </c>
    </row>
    <row r="105" spans="1:60" ht="46.5" customHeight="1" x14ac:dyDescent="0.2">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581</v>
      </c>
      <c r="Z105" s="659"/>
      <c r="AA105" s="660"/>
      <c r="AB105" s="661" t="s">
        <v>629</v>
      </c>
      <c r="AC105" s="662"/>
      <c r="AD105" s="663"/>
      <c r="AE105" s="664" t="s">
        <v>281</v>
      </c>
      <c r="AF105" s="664"/>
      <c r="AG105" s="664"/>
      <c r="AH105" s="664"/>
      <c r="AI105" s="664" t="s">
        <v>281</v>
      </c>
      <c r="AJ105" s="664"/>
      <c r="AK105" s="664"/>
      <c r="AL105" s="664"/>
      <c r="AM105" s="664" t="s">
        <v>281</v>
      </c>
      <c r="AN105" s="664"/>
      <c r="AO105" s="664"/>
      <c r="AP105" s="664"/>
      <c r="AQ105" s="664" t="s">
        <v>665</v>
      </c>
      <c r="AR105" s="664"/>
      <c r="AS105" s="664"/>
      <c r="AT105" s="664"/>
      <c r="AU105" s="664"/>
      <c r="AV105" s="664"/>
      <c r="AW105" s="664"/>
      <c r="AX105" s="665"/>
      <c r="AY105">
        <f>$AY$103</f>
        <v>1</v>
      </c>
    </row>
    <row r="106" spans="1:60" ht="18.75" customHeight="1" x14ac:dyDescent="0.2">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413</v>
      </c>
      <c r="AF106" s="121"/>
      <c r="AG106" s="121"/>
      <c r="AH106" s="121"/>
      <c r="AI106" s="121" t="s">
        <v>565</v>
      </c>
      <c r="AJ106" s="121"/>
      <c r="AK106" s="121"/>
      <c r="AL106" s="121"/>
      <c r="AM106" s="121" t="s">
        <v>381</v>
      </c>
      <c r="AN106" s="121"/>
      <c r="AO106" s="121"/>
      <c r="AP106" s="121"/>
      <c r="AQ106" s="609" t="s">
        <v>170</v>
      </c>
      <c r="AR106" s="610"/>
      <c r="AS106" s="610"/>
      <c r="AT106" s="611"/>
      <c r="AU106" s="575" t="s">
        <v>124</v>
      </c>
      <c r="AV106" s="575"/>
      <c r="AW106" s="575"/>
      <c r="AX106" s="578"/>
      <c r="AY106">
        <f>COUNTA($G$108)</f>
        <v>1</v>
      </c>
    </row>
    <row r="107" spans="1:60" ht="18.75" customHeight="1" x14ac:dyDescent="0.2">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v>9</v>
      </c>
      <c r="AR107" s="455"/>
      <c r="AS107" s="401" t="s">
        <v>171</v>
      </c>
      <c r="AT107" s="402"/>
      <c r="AU107" s="500">
        <v>12</v>
      </c>
      <c r="AV107" s="500"/>
      <c r="AW107" s="415" t="s">
        <v>162</v>
      </c>
      <c r="AX107" s="563"/>
      <c r="AY107">
        <f t="shared" ref="AY107:AY112" si="3">$AY$106</f>
        <v>1</v>
      </c>
    </row>
    <row r="108" spans="1:60" ht="23.25" customHeight="1" x14ac:dyDescent="0.2">
      <c r="A108" s="617"/>
      <c r="B108" s="615"/>
      <c r="C108" s="615"/>
      <c r="D108" s="615"/>
      <c r="E108" s="615"/>
      <c r="F108" s="616"/>
      <c r="G108" s="631" t="s">
        <v>630</v>
      </c>
      <c r="H108" s="632"/>
      <c r="I108" s="632"/>
      <c r="J108" s="632"/>
      <c r="K108" s="632"/>
      <c r="L108" s="632"/>
      <c r="M108" s="632"/>
      <c r="N108" s="632"/>
      <c r="O108" s="633"/>
      <c r="P108" s="237" t="s">
        <v>631</v>
      </c>
      <c r="Q108" s="237"/>
      <c r="R108" s="237"/>
      <c r="S108" s="237"/>
      <c r="T108" s="237"/>
      <c r="U108" s="237"/>
      <c r="V108" s="237"/>
      <c r="W108" s="237"/>
      <c r="X108" s="379"/>
      <c r="Y108" s="640" t="s">
        <v>12</v>
      </c>
      <c r="Z108" s="641"/>
      <c r="AA108" s="642"/>
      <c r="AB108" s="556" t="s">
        <v>624</v>
      </c>
      <c r="AC108" s="556"/>
      <c r="AD108" s="556"/>
      <c r="AE108" s="448" t="s">
        <v>281</v>
      </c>
      <c r="AF108" s="436"/>
      <c r="AG108" s="436"/>
      <c r="AH108" s="436"/>
      <c r="AI108" s="448" t="s">
        <v>281</v>
      </c>
      <c r="AJ108" s="436"/>
      <c r="AK108" s="436"/>
      <c r="AL108" s="436"/>
      <c r="AM108" s="448" t="s">
        <v>281</v>
      </c>
      <c r="AN108" s="436"/>
      <c r="AO108" s="436"/>
      <c r="AP108" s="436"/>
      <c r="AQ108" s="441" t="s">
        <v>281</v>
      </c>
      <c r="AR108" s="442"/>
      <c r="AS108" s="442"/>
      <c r="AT108" s="443"/>
      <c r="AU108" s="436" t="s">
        <v>281</v>
      </c>
      <c r="AV108" s="436"/>
      <c r="AW108" s="436"/>
      <c r="AX108" s="437"/>
      <c r="AY108">
        <f t="shared" si="3"/>
        <v>1</v>
      </c>
    </row>
    <row r="109" spans="1:60" ht="23.25" customHeight="1" x14ac:dyDescent="0.2">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t="s">
        <v>624</v>
      </c>
      <c r="AC109" s="542"/>
      <c r="AD109" s="542"/>
      <c r="AE109" s="448" t="s">
        <v>281</v>
      </c>
      <c r="AF109" s="436"/>
      <c r="AG109" s="436"/>
      <c r="AH109" s="436"/>
      <c r="AI109" s="448" t="s">
        <v>281</v>
      </c>
      <c r="AJ109" s="436"/>
      <c r="AK109" s="436"/>
      <c r="AL109" s="436"/>
      <c r="AM109" s="448" t="s">
        <v>281</v>
      </c>
      <c r="AN109" s="436"/>
      <c r="AO109" s="436"/>
      <c r="AP109" s="436"/>
      <c r="AQ109" s="441">
        <v>25</v>
      </c>
      <c r="AR109" s="442"/>
      <c r="AS109" s="442"/>
      <c r="AT109" s="443"/>
      <c r="AU109" s="436">
        <v>42</v>
      </c>
      <c r="AV109" s="436"/>
      <c r="AW109" s="436"/>
      <c r="AX109" s="437"/>
      <c r="AY109">
        <f t="shared" si="3"/>
        <v>1</v>
      </c>
    </row>
    <row r="110" spans="1:60" ht="23.25" customHeight="1" x14ac:dyDescent="0.2">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t="s">
        <v>281</v>
      </c>
      <c r="AF110" s="436"/>
      <c r="AG110" s="436"/>
      <c r="AH110" s="436"/>
      <c r="AI110" s="448" t="s">
        <v>281</v>
      </c>
      <c r="AJ110" s="436"/>
      <c r="AK110" s="436"/>
      <c r="AL110" s="436"/>
      <c r="AM110" s="448" t="s">
        <v>281</v>
      </c>
      <c r="AN110" s="436"/>
      <c r="AO110" s="436"/>
      <c r="AP110" s="436"/>
      <c r="AQ110" s="441" t="s">
        <v>281</v>
      </c>
      <c r="AR110" s="442"/>
      <c r="AS110" s="442"/>
      <c r="AT110" s="443"/>
      <c r="AU110" s="436" t="s">
        <v>281</v>
      </c>
      <c r="AV110" s="436"/>
      <c r="AW110" s="436"/>
      <c r="AX110" s="437"/>
      <c r="AY110">
        <f t="shared" si="3"/>
        <v>1</v>
      </c>
    </row>
    <row r="111" spans="1:60" ht="23.25" customHeight="1" x14ac:dyDescent="0.2">
      <c r="A111" s="565" t="s">
        <v>257</v>
      </c>
      <c r="B111" s="503"/>
      <c r="C111" s="503"/>
      <c r="D111" s="503"/>
      <c r="E111" s="503"/>
      <c r="F111" s="355"/>
      <c r="G111" s="567" t="s">
        <v>632</v>
      </c>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1</v>
      </c>
    </row>
    <row r="112" spans="1:60" ht="23.25" customHeight="1" thickBot="1" x14ac:dyDescent="0.2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1</v>
      </c>
    </row>
    <row r="113" spans="1:60" ht="18.75" hidden="1" customHeight="1" x14ac:dyDescent="0.2">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588</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2">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2">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2">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2">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2">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413</v>
      </c>
      <c r="AF118" s="121"/>
      <c r="AG118" s="121"/>
      <c r="AH118" s="121"/>
      <c r="AI118" s="121" t="s">
        <v>565</v>
      </c>
      <c r="AJ118" s="121"/>
      <c r="AK118" s="121"/>
      <c r="AL118" s="121"/>
      <c r="AM118" s="121" t="s">
        <v>381</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2">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2">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2">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2">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2">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413</v>
      </c>
      <c r="AF123" s="121"/>
      <c r="AG123" s="121"/>
      <c r="AH123" s="121"/>
      <c r="AI123" s="121" t="s">
        <v>565</v>
      </c>
      <c r="AJ123" s="121"/>
      <c r="AK123" s="121"/>
      <c r="AL123" s="121"/>
      <c r="AM123" s="121" t="s">
        <v>381</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2">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2">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2">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2">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2">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413</v>
      </c>
      <c r="AF128" s="121"/>
      <c r="AG128" s="121"/>
      <c r="AH128" s="121"/>
      <c r="AI128" s="121" t="s">
        <v>565</v>
      </c>
      <c r="AJ128" s="121"/>
      <c r="AK128" s="121"/>
      <c r="AL128" s="121"/>
      <c r="AM128" s="121" t="s">
        <v>381</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2">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2">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2">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5">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customHeight="1" x14ac:dyDescent="0.2">
      <c r="A133" s="683" t="s">
        <v>576</v>
      </c>
      <c r="B133" s="684"/>
      <c r="C133" s="684"/>
      <c r="D133" s="684"/>
      <c r="E133" s="684"/>
      <c r="F133" s="685"/>
      <c r="G133" s="698" t="s">
        <v>654</v>
      </c>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1</v>
      </c>
    </row>
    <row r="134" spans="1:60" ht="31.5" customHeight="1" x14ac:dyDescent="0.2">
      <c r="A134" s="689" t="s">
        <v>577</v>
      </c>
      <c r="B134" s="504"/>
      <c r="C134" s="504"/>
      <c r="D134" s="504"/>
      <c r="E134" s="504"/>
      <c r="F134" s="357"/>
      <c r="G134" s="690" t="s">
        <v>569</v>
      </c>
      <c r="H134" s="691"/>
      <c r="I134" s="691"/>
      <c r="J134" s="691"/>
      <c r="K134" s="691"/>
      <c r="L134" s="691"/>
      <c r="M134" s="691"/>
      <c r="N134" s="691"/>
      <c r="O134" s="691"/>
      <c r="P134" s="692" t="s">
        <v>568</v>
      </c>
      <c r="Q134" s="691"/>
      <c r="R134" s="691"/>
      <c r="S134" s="691"/>
      <c r="T134" s="691"/>
      <c r="U134" s="691"/>
      <c r="V134" s="691"/>
      <c r="W134" s="691"/>
      <c r="X134" s="693"/>
      <c r="Y134" s="694"/>
      <c r="Z134" s="695"/>
      <c r="AA134" s="696"/>
      <c r="AB134" s="697" t="s">
        <v>11</v>
      </c>
      <c r="AC134" s="697"/>
      <c r="AD134" s="697"/>
      <c r="AE134" s="121" t="s">
        <v>413</v>
      </c>
      <c r="AF134" s="121"/>
      <c r="AG134" s="121"/>
      <c r="AH134" s="121"/>
      <c r="AI134" s="121" t="s">
        <v>565</v>
      </c>
      <c r="AJ134" s="121"/>
      <c r="AK134" s="121"/>
      <c r="AL134" s="121"/>
      <c r="AM134" s="121" t="s">
        <v>381</v>
      </c>
      <c r="AN134" s="121"/>
      <c r="AO134" s="121"/>
      <c r="AP134" s="121"/>
      <c r="AQ134" s="679" t="s">
        <v>412</v>
      </c>
      <c r="AR134" s="680"/>
      <c r="AS134" s="680"/>
      <c r="AT134" s="681"/>
      <c r="AU134" s="679" t="s">
        <v>586</v>
      </c>
      <c r="AV134" s="680"/>
      <c r="AW134" s="680"/>
      <c r="AX134" s="682"/>
      <c r="AY134">
        <f>COUNTA($G$135)</f>
        <v>1</v>
      </c>
    </row>
    <row r="135" spans="1:60" ht="23.25" customHeight="1" x14ac:dyDescent="0.2">
      <c r="A135" s="689"/>
      <c r="B135" s="504"/>
      <c r="C135" s="504"/>
      <c r="D135" s="504"/>
      <c r="E135" s="504"/>
      <c r="F135" s="357"/>
      <c r="G135" s="644" t="s">
        <v>626</v>
      </c>
      <c r="H135" s="645"/>
      <c r="I135" s="645"/>
      <c r="J135" s="645"/>
      <c r="K135" s="645"/>
      <c r="L135" s="645"/>
      <c r="M135" s="645"/>
      <c r="N135" s="645"/>
      <c r="O135" s="645"/>
      <c r="P135" s="648" t="s">
        <v>611</v>
      </c>
      <c r="Q135" s="649"/>
      <c r="R135" s="649"/>
      <c r="S135" s="649"/>
      <c r="T135" s="649"/>
      <c r="U135" s="649"/>
      <c r="V135" s="649"/>
      <c r="W135" s="649"/>
      <c r="X135" s="650"/>
      <c r="Y135" s="654" t="s">
        <v>48</v>
      </c>
      <c r="Z135" s="655"/>
      <c r="AA135" s="656"/>
      <c r="AB135" s="657" t="s">
        <v>628</v>
      </c>
      <c r="AC135" s="657"/>
      <c r="AD135" s="657"/>
      <c r="AE135" s="658" t="s">
        <v>281</v>
      </c>
      <c r="AF135" s="658"/>
      <c r="AG135" s="658"/>
      <c r="AH135" s="658"/>
      <c r="AI135" s="658" t="s">
        <v>281</v>
      </c>
      <c r="AJ135" s="658"/>
      <c r="AK135" s="658"/>
      <c r="AL135" s="658"/>
      <c r="AM135" s="658" t="s">
        <v>281</v>
      </c>
      <c r="AN135" s="658"/>
      <c r="AO135" s="658"/>
      <c r="AP135" s="658"/>
      <c r="AQ135" s="658" t="s">
        <v>281</v>
      </c>
      <c r="AR135" s="658"/>
      <c r="AS135" s="658"/>
      <c r="AT135" s="658"/>
      <c r="AU135" s="448" t="s">
        <v>281</v>
      </c>
      <c r="AV135" s="674"/>
      <c r="AW135" s="674"/>
      <c r="AX135" s="675"/>
      <c r="AY135">
        <f>$AY$134</f>
        <v>1</v>
      </c>
    </row>
    <row r="136" spans="1:60" ht="23.25" customHeight="1" x14ac:dyDescent="0.2">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t="s">
        <v>629</v>
      </c>
      <c r="AC136" s="657"/>
      <c r="AD136" s="657"/>
      <c r="AE136" s="658" t="s">
        <v>281</v>
      </c>
      <c r="AF136" s="658"/>
      <c r="AG136" s="658"/>
      <c r="AH136" s="658"/>
      <c r="AI136" s="658" t="s">
        <v>281</v>
      </c>
      <c r="AJ136" s="658"/>
      <c r="AK136" s="658"/>
      <c r="AL136" s="658"/>
      <c r="AM136" s="658" t="s">
        <v>281</v>
      </c>
      <c r="AN136" s="658"/>
      <c r="AO136" s="658"/>
      <c r="AP136" s="658"/>
      <c r="AQ136" s="658">
        <v>3</v>
      </c>
      <c r="AR136" s="658"/>
      <c r="AS136" s="658"/>
      <c r="AT136" s="658"/>
      <c r="AU136" s="448" t="s">
        <v>281</v>
      </c>
      <c r="AV136" s="674"/>
      <c r="AW136" s="674"/>
      <c r="AX136" s="675"/>
      <c r="AY136">
        <f>$AY$134</f>
        <v>1</v>
      </c>
    </row>
    <row r="137" spans="1:60" ht="23.25" customHeight="1" x14ac:dyDescent="0.2">
      <c r="A137" s="565" t="s">
        <v>578</v>
      </c>
      <c r="B137" s="412"/>
      <c r="C137" s="412"/>
      <c r="D137" s="412"/>
      <c r="E137" s="412"/>
      <c r="F137" s="594"/>
      <c r="G137" s="592" t="s">
        <v>579</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413</v>
      </c>
      <c r="AF137" s="121"/>
      <c r="AG137" s="121"/>
      <c r="AH137" s="121"/>
      <c r="AI137" s="121" t="s">
        <v>565</v>
      </c>
      <c r="AJ137" s="121"/>
      <c r="AK137" s="121"/>
      <c r="AL137" s="121"/>
      <c r="AM137" s="121" t="s">
        <v>381</v>
      </c>
      <c r="AN137" s="121"/>
      <c r="AO137" s="121"/>
      <c r="AP137" s="121"/>
      <c r="AQ137" s="602" t="s">
        <v>587</v>
      </c>
      <c r="AR137" s="603"/>
      <c r="AS137" s="603"/>
      <c r="AT137" s="603"/>
      <c r="AU137" s="603"/>
      <c r="AV137" s="603"/>
      <c r="AW137" s="603"/>
      <c r="AX137" s="604"/>
      <c r="AY137">
        <f>IF(SUBSTITUTE(SUBSTITUTE($G$138,"／",""),"　","")="",0,1)</f>
        <v>1</v>
      </c>
    </row>
    <row r="138" spans="1:60" ht="23.25" customHeight="1" x14ac:dyDescent="0.2">
      <c r="A138" s="595"/>
      <c r="B138" s="575"/>
      <c r="C138" s="575"/>
      <c r="D138" s="575"/>
      <c r="E138" s="575"/>
      <c r="F138" s="596"/>
      <c r="G138" s="605" t="s">
        <v>614</v>
      </c>
      <c r="H138" s="606"/>
      <c r="I138" s="606"/>
      <c r="J138" s="606"/>
      <c r="K138" s="606"/>
      <c r="L138" s="606"/>
      <c r="M138" s="606"/>
      <c r="N138" s="606"/>
      <c r="O138" s="606"/>
      <c r="P138" s="606"/>
      <c r="Q138" s="606"/>
      <c r="R138" s="606"/>
      <c r="S138" s="606"/>
      <c r="T138" s="606"/>
      <c r="U138" s="606"/>
      <c r="V138" s="606"/>
      <c r="W138" s="606"/>
      <c r="X138" s="606"/>
      <c r="Y138" s="666" t="s">
        <v>578</v>
      </c>
      <c r="Z138" s="667"/>
      <c r="AA138" s="668"/>
      <c r="AB138" s="669" t="s">
        <v>613</v>
      </c>
      <c r="AC138" s="670"/>
      <c r="AD138" s="671"/>
      <c r="AE138" s="672" t="s">
        <v>281</v>
      </c>
      <c r="AF138" s="672"/>
      <c r="AG138" s="672"/>
      <c r="AH138" s="672"/>
      <c r="AI138" s="672" t="s">
        <v>281</v>
      </c>
      <c r="AJ138" s="672"/>
      <c r="AK138" s="672"/>
      <c r="AL138" s="672"/>
      <c r="AM138" s="672" t="s">
        <v>281</v>
      </c>
      <c r="AN138" s="672"/>
      <c r="AO138" s="672"/>
      <c r="AP138" s="672"/>
      <c r="AQ138" s="448">
        <v>160</v>
      </c>
      <c r="AR138" s="436"/>
      <c r="AS138" s="436"/>
      <c r="AT138" s="436"/>
      <c r="AU138" s="436"/>
      <c r="AV138" s="436"/>
      <c r="AW138" s="436"/>
      <c r="AX138" s="437"/>
      <c r="AY138">
        <f>$AY$137</f>
        <v>1</v>
      </c>
    </row>
    <row r="139" spans="1:60" ht="46.5" customHeight="1" x14ac:dyDescent="0.2">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581</v>
      </c>
      <c r="Z139" s="659"/>
      <c r="AA139" s="660"/>
      <c r="AB139" s="661" t="s">
        <v>613</v>
      </c>
      <c r="AC139" s="662"/>
      <c r="AD139" s="663"/>
      <c r="AE139" s="664" t="s">
        <v>281</v>
      </c>
      <c r="AF139" s="664"/>
      <c r="AG139" s="664"/>
      <c r="AH139" s="664"/>
      <c r="AI139" s="664" t="s">
        <v>281</v>
      </c>
      <c r="AJ139" s="664"/>
      <c r="AK139" s="664"/>
      <c r="AL139" s="664"/>
      <c r="AM139" s="664" t="s">
        <v>281</v>
      </c>
      <c r="AN139" s="664"/>
      <c r="AO139" s="664"/>
      <c r="AP139" s="664"/>
      <c r="AQ139" s="664" t="s">
        <v>655</v>
      </c>
      <c r="AR139" s="664"/>
      <c r="AS139" s="664"/>
      <c r="AT139" s="664"/>
      <c r="AU139" s="664"/>
      <c r="AV139" s="664"/>
      <c r="AW139" s="664"/>
      <c r="AX139" s="665"/>
      <c r="AY139">
        <f>$AY$137</f>
        <v>1</v>
      </c>
    </row>
    <row r="140" spans="1:60" ht="18.75" customHeight="1" x14ac:dyDescent="0.2">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413</v>
      </c>
      <c r="AF140" s="121"/>
      <c r="AG140" s="121"/>
      <c r="AH140" s="121"/>
      <c r="AI140" s="121" t="s">
        <v>565</v>
      </c>
      <c r="AJ140" s="121"/>
      <c r="AK140" s="121"/>
      <c r="AL140" s="121"/>
      <c r="AM140" s="121" t="s">
        <v>381</v>
      </c>
      <c r="AN140" s="121"/>
      <c r="AO140" s="121"/>
      <c r="AP140" s="121"/>
      <c r="AQ140" s="609" t="s">
        <v>170</v>
      </c>
      <c r="AR140" s="610"/>
      <c r="AS140" s="610"/>
      <c r="AT140" s="611"/>
      <c r="AU140" s="575" t="s">
        <v>124</v>
      </c>
      <c r="AV140" s="575"/>
      <c r="AW140" s="575"/>
      <c r="AX140" s="578"/>
      <c r="AY140">
        <f>COUNTA($G$142)</f>
        <v>1</v>
      </c>
    </row>
    <row r="141" spans="1:60" ht="18.75" customHeight="1" x14ac:dyDescent="0.2">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t="s">
        <v>281</v>
      </c>
      <c r="AR141" s="455"/>
      <c r="AS141" s="401" t="s">
        <v>171</v>
      </c>
      <c r="AT141" s="402"/>
      <c r="AU141" s="500">
        <v>4</v>
      </c>
      <c r="AV141" s="500"/>
      <c r="AW141" s="415" t="s">
        <v>162</v>
      </c>
      <c r="AX141" s="563"/>
      <c r="AY141">
        <f t="shared" ref="AY141:AY146" si="5">$AY$140</f>
        <v>1</v>
      </c>
    </row>
    <row r="142" spans="1:60" ht="30.65" customHeight="1" x14ac:dyDescent="0.2">
      <c r="A142" s="617"/>
      <c r="B142" s="615"/>
      <c r="C142" s="615"/>
      <c r="D142" s="615"/>
      <c r="E142" s="615"/>
      <c r="F142" s="616"/>
      <c r="G142" s="631" t="s">
        <v>656</v>
      </c>
      <c r="H142" s="632"/>
      <c r="I142" s="632"/>
      <c r="J142" s="632"/>
      <c r="K142" s="632"/>
      <c r="L142" s="632"/>
      <c r="M142" s="632"/>
      <c r="N142" s="632"/>
      <c r="O142" s="633"/>
      <c r="P142" s="237" t="s">
        <v>657</v>
      </c>
      <c r="Q142" s="237"/>
      <c r="R142" s="237"/>
      <c r="S142" s="237"/>
      <c r="T142" s="237"/>
      <c r="U142" s="237"/>
      <c r="V142" s="237"/>
      <c r="W142" s="237"/>
      <c r="X142" s="379"/>
      <c r="Y142" s="640" t="s">
        <v>12</v>
      </c>
      <c r="Z142" s="641"/>
      <c r="AA142" s="642"/>
      <c r="AB142" s="556" t="s">
        <v>658</v>
      </c>
      <c r="AC142" s="556"/>
      <c r="AD142" s="556"/>
      <c r="AE142" s="448" t="s">
        <v>281</v>
      </c>
      <c r="AF142" s="436"/>
      <c r="AG142" s="436"/>
      <c r="AH142" s="436"/>
      <c r="AI142" s="448" t="s">
        <v>281</v>
      </c>
      <c r="AJ142" s="436"/>
      <c r="AK142" s="436"/>
      <c r="AL142" s="436"/>
      <c r="AM142" s="448" t="s">
        <v>281</v>
      </c>
      <c r="AN142" s="436"/>
      <c r="AO142" s="436"/>
      <c r="AP142" s="436"/>
      <c r="AQ142" s="441" t="s">
        <v>281</v>
      </c>
      <c r="AR142" s="442"/>
      <c r="AS142" s="442"/>
      <c r="AT142" s="443"/>
      <c r="AU142" s="436" t="s">
        <v>281</v>
      </c>
      <c r="AV142" s="436"/>
      <c r="AW142" s="436"/>
      <c r="AX142" s="437"/>
      <c r="AY142">
        <f t="shared" si="5"/>
        <v>1</v>
      </c>
    </row>
    <row r="143" spans="1:60" ht="30.65" customHeight="1" x14ac:dyDescent="0.2">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t="s">
        <v>658</v>
      </c>
      <c r="AC143" s="542"/>
      <c r="AD143" s="542"/>
      <c r="AE143" s="448" t="s">
        <v>281</v>
      </c>
      <c r="AF143" s="436"/>
      <c r="AG143" s="436"/>
      <c r="AH143" s="436"/>
      <c r="AI143" s="448" t="s">
        <v>281</v>
      </c>
      <c r="AJ143" s="436"/>
      <c r="AK143" s="436"/>
      <c r="AL143" s="436"/>
      <c r="AM143" s="448" t="s">
        <v>281</v>
      </c>
      <c r="AN143" s="436"/>
      <c r="AO143" s="436"/>
      <c r="AP143" s="436"/>
      <c r="AQ143" s="441" t="s">
        <v>281</v>
      </c>
      <c r="AR143" s="442"/>
      <c r="AS143" s="442"/>
      <c r="AT143" s="443"/>
      <c r="AU143" s="436">
        <v>50000</v>
      </c>
      <c r="AV143" s="436"/>
      <c r="AW143" s="436"/>
      <c r="AX143" s="437"/>
      <c r="AY143">
        <f t="shared" si="5"/>
        <v>1</v>
      </c>
    </row>
    <row r="144" spans="1:60" ht="30.65" customHeight="1" x14ac:dyDescent="0.2">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t="s">
        <v>281</v>
      </c>
      <c r="AF144" s="436"/>
      <c r="AG144" s="436"/>
      <c r="AH144" s="436"/>
      <c r="AI144" s="448" t="s">
        <v>281</v>
      </c>
      <c r="AJ144" s="436"/>
      <c r="AK144" s="436"/>
      <c r="AL144" s="436"/>
      <c r="AM144" s="448" t="s">
        <v>281</v>
      </c>
      <c r="AN144" s="436"/>
      <c r="AO144" s="436"/>
      <c r="AP144" s="436"/>
      <c r="AQ144" s="441" t="s">
        <v>281</v>
      </c>
      <c r="AR144" s="442"/>
      <c r="AS144" s="442"/>
      <c r="AT144" s="443"/>
      <c r="AU144" s="436" t="s">
        <v>281</v>
      </c>
      <c r="AV144" s="436"/>
      <c r="AW144" s="436"/>
      <c r="AX144" s="437"/>
      <c r="AY144">
        <f t="shared" si="5"/>
        <v>1</v>
      </c>
    </row>
    <row r="145" spans="1:60" ht="23.25" customHeight="1" x14ac:dyDescent="0.2">
      <c r="A145" s="565" t="s">
        <v>257</v>
      </c>
      <c r="B145" s="503"/>
      <c r="C145" s="503"/>
      <c r="D145" s="503"/>
      <c r="E145" s="503"/>
      <c r="F145" s="355"/>
      <c r="G145" s="567" t="s">
        <v>281</v>
      </c>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1</v>
      </c>
    </row>
    <row r="146" spans="1:60" ht="23.25" customHeight="1" thickBot="1" x14ac:dyDescent="0.2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1</v>
      </c>
    </row>
    <row r="147" spans="1:60" ht="18.75" hidden="1" customHeight="1" x14ac:dyDescent="0.2">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588</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2">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2">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2">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2">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2">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413</v>
      </c>
      <c r="AF152" s="121"/>
      <c r="AG152" s="121"/>
      <c r="AH152" s="121"/>
      <c r="AI152" s="121" t="s">
        <v>565</v>
      </c>
      <c r="AJ152" s="121"/>
      <c r="AK152" s="121"/>
      <c r="AL152" s="121"/>
      <c r="AM152" s="121" t="s">
        <v>381</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2">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2">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2">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2">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2">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413</v>
      </c>
      <c r="AF157" s="121"/>
      <c r="AG157" s="121"/>
      <c r="AH157" s="121"/>
      <c r="AI157" s="121" t="s">
        <v>565</v>
      </c>
      <c r="AJ157" s="121"/>
      <c r="AK157" s="121"/>
      <c r="AL157" s="121"/>
      <c r="AM157" s="121" t="s">
        <v>381</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2">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2">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2">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2">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2">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413</v>
      </c>
      <c r="AF162" s="121"/>
      <c r="AG162" s="121"/>
      <c r="AH162" s="121"/>
      <c r="AI162" s="121" t="s">
        <v>565</v>
      </c>
      <c r="AJ162" s="121"/>
      <c r="AK162" s="121"/>
      <c r="AL162" s="121"/>
      <c r="AM162" s="121" t="s">
        <v>381</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2">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2">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2">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5">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2">
      <c r="A167" s="683" t="s">
        <v>576</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2">
      <c r="A168" s="689" t="s">
        <v>577</v>
      </c>
      <c r="B168" s="504"/>
      <c r="C168" s="504"/>
      <c r="D168" s="504"/>
      <c r="E168" s="504"/>
      <c r="F168" s="357"/>
      <c r="G168" s="690" t="s">
        <v>569</v>
      </c>
      <c r="H168" s="691"/>
      <c r="I168" s="691"/>
      <c r="J168" s="691"/>
      <c r="K168" s="691"/>
      <c r="L168" s="691"/>
      <c r="M168" s="691"/>
      <c r="N168" s="691"/>
      <c r="O168" s="691"/>
      <c r="P168" s="692" t="s">
        <v>568</v>
      </c>
      <c r="Q168" s="691"/>
      <c r="R168" s="691"/>
      <c r="S168" s="691"/>
      <c r="T168" s="691"/>
      <c r="U168" s="691"/>
      <c r="V168" s="691"/>
      <c r="W168" s="691"/>
      <c r="X168" s="693"/>
      <c r="Y168" s="694"/>
      <c r="Z168" s="695"/>
      <c r="AA168" s="696"/>
      <c r="AB168" s="697" t="s">
        <v>11</v>
      </c>
      <c r="AC168" s="697"/>
      <c r="AD168" s="697"/>
      <c r="AE168" s="121" t="s">
        <v>413</v>
      </c>
      <c r="AF168" s="121"/>
      <c r="AG168" s="121"/>
      <c r="AH168" s="121"/>
      <c r="AI168" s="121" t="s">
        <v>565</v>
      </c>
      <c r="AJ168" s="121"/>
      <c r="AK168" s="121"/>
      <c r="AL168" s="121"/>
      <c r="AM168" s="121" t="s">
        <v>381</v>
      </c>
      <c r="AN168" s="121"/>
      <c r="AO168" s="121"/>
      <c r="AP168" s="121"/>
      <c r="AQ168" s="679" t="s">
        <v>412</v>
      </c>
      <c r="AR168" s="680"/>
      <c r="AS168" s="680"/>
      <c r="AT168" s="681"/>
      <c r="AU168" s="679" t="s">
        <v>586</v>
      </c>
      <c r="AV168" s="680"/>
      <c r="AW168" s="680"/>
      <c r="AX168" s="682"/>
      <c r="AY168">
        <f>COUNTA($G$169)</f>
        <v>0</v>
      </c>
    </row>
    <row r="169" spans="1:60" ht="23.25" hidden="1" customHeight="1" x14ac:dyDescent="0.2">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2">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2">
      <c r="A171" s="565" t="s">
        <v>578</v>
      </c>
      <c r="B171" s="412"/>
      <c r="C171" s="412"/>
      <c r="D171" s="412"/>
      <c r="E171" s="412"/>
      <c r="F171" s="594"/>
      <c r="G171" s="592" t="s">
        <v>579</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413</v>
      </c>
      <c r="AF171" s="121"/>
      <c r="AG171" s="121"/>
      <c r="AH171" s="121"/>
      <c r="AI171" s="121" t="s">
        <v>565</v>
      </c>
      <c r="AJ171" s="121"/>
      <c r="AK171" s="121"/>
      <c r="AL171" s="121"/>
      <c r="AM171" s="121" t="s">
        <v>381</v>
      </c>
      <c r="AN171" s="121"/>
      <c r="AO171" s="121"/>
      <c r="AP171" s="121"/>
      <c r="AQ171" s="602" t="s">
        <v>587</v>
      </c>
      <c r="AR171" s="603"/>
      <c r="AS171" s="603"/>
      <c r="AT171" s="603"/>
      <c r="AU171" s="603"/>
      <c r="AV171" s="603"/>
      <c r="AW171" s="603"/>
      <c r="AX171" s="604"/>
      <c r="AY171">
        <f>IF(SUBSTITUTE(SUBSTITUTE($G$172,"／",""),"　","")="",0,1)</f>
        <v>0</v>
      </c>
    </row>
    <row r="172" spans="1:60" ht="23.25" hidden="1" customHeight="1" x14ac:dyDescent="0.2">
      <c r="A172" s="595"/>
      <c r="B172" s="575"/>
      <c r="C172" s="575"/>
      <c r="D172" s="575"/>
      <c r="E172" s="575"/>
      <c r="F172" s="596"/>
      <c r="G172" s="605" t="s">
        <v>580</v>
      </c>
      <c r="H172" s="606"/>
      <c r="I172" s="606"/>
      <c r="J172" s="606"/>
      <c r="K172" s="606"/>
      <c r="L172" s="606"/>
      <c r="M172" s="606"/>
      <c r="N172" s="606"/>
      <c r="O172" s="606"/>
      <c r="P172" s="606"/>
      <c r="Q172" s="606"/>
      <c r="R172" s="606"/>
      <c r="S172" s="606"/>
      <c r="T172" s="606"/>
      <c r="U172" s="606"/>
      <c r="V172" s="606"/>
      <c r="W172" s="606"/>
      <c r="X172" s="606"/>
      <c r="Y172" s="666" t="s">
        <v>578</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2">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581</v>
      </c>
      <c r="Z173" s="659"/>
      <c r="AA173" s="660"/>
      <c r="AB173" s="661" t="s">
        <v>582</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2">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413</v>
      </c>
      <c r="AF174" s="121"/>
      <c r="AG174" s="121"/>
      <c r="AH174" s="121"/>
      <c r="AI174" s="121" t="s">
        <v>565</v>
      </c>
      <c r="AJ174" s="121"/>
      <c r="AK174" s="121"/>
      <c r="AL174" s="121"/>
      <c r="AM174" s="121" t="s">
        <v>381</v>
      </c>
      <c r="AN174" s="121"/>
      <c r="AO174" s="121"/>
      <c r="AP174" s="121"/>
      <c r="AQ174" s="609" t="s">
        <v>170</v>
      </c>
      <c r="AR174" s="610"/>
      <c r="AS174" s="610"/>
      <c r="AT174" s="611"/>
      <c r="AU174" s="575" t="s">
        <v>124</v>
      </c>
      <c r="AV174" s="575"/>
      <c r="AW174" s="575"/>
      <c r="AX174" s="578"/>
      <c r="AY174">
        <f>COUNTA($G$176)</f>
        <v>0</v>
      </c>
    </row>
    <row r="175" spans="1:60" ht="18.75" hidden="1" customHeight="1" x14ac:dyDescent="0.2">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2">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2">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2">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2">
      <c r="A179" s="565" t="s">
        <v>257</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2">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2">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588</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2">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2">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2">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2">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2">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413</v>
      </c>
      <c r="AF186" s="121"/>
      <c r="AG186" s="121"/>
      <c r="AH186" s="121"/>
      <c r="AI186" s="121" t="s">
        <v>565</v>
      </c>
      <c r="AJ186" s="121"/>
      <c r="AK186" s="121"/>
      <c r="AL186" s="121"/>
      <c r="AM186" s="121" t="s">
        <v>381</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2">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2">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2">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2">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2">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413</v>
      </c>
      <c r="AF191" s="121"/>
      <c r="AG191" s="121"/>
      <c r="AH191" s="121"/>
      <c r="AI191" s="121" t="s">
        <v>565</v>
      </c>
      <c r="AJ191" s="121"/>
      <c r="AK191" s="121"/>
      <c r="AL191" s="121"/>
      <c r="AM191" s="121" t="s">
        <v>381</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2">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2">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2">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2">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2">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413</v>
      </c>
      <c r="AF196" s="121"/>
      <c r="AG196" s="121"/>
      <c r="AH196" s="121"/>
      <c r="AI196" s="121" t="s">
        <v>565</v>
      </c>
      <c r="AJ196" s="121"/>
      <c r="AK196" s="121"/>
      <c r="AL196" s="121"/>
      <c r="AM196" s="121" t="s">
        <v>381</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2">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2">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2">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5">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customHeight="1" x14ac:dyDescent="0.2">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413</v>
      </c>
      <c r="AF201" s="121"/>
      <c r="AG201" s="121"/>
      <c r="AH201" s="121"/>
      <c r="AI201" s="121" t="s">
        <v>565</v>
      </c>
      <c r="AJ201" s="121"/>
      <c r="AK201" s="121"/>
      <c r="AL201" s="121"/>
      <c r="AM201" s="121" t="s">
        <v>381</v>
      </c>
      <c r="AN201" s="121"/>
      <c r="AO201" s="121"/>
      <c r="AP201" s="121"/>
      <c r="AQ201" s="403" t="s">
        <v>170</v>
      </c>
      <c r="AR201" s="399"/>
      <c r="AS201" s="399"/>
      <c r="AT201" s="400"/>
      <c r="AU201" s="498" t="s">
        <v>124</v>
      </c>
      <c r="AV201" s="498"/>
      <c r="AW201" s="498"/>
      <c r="AX201" s="499"/>
      <c r="AY201">
        <f>COUNTA($H$203)</f>
        <v>1</v>
      </c>
    </row>
    <row r="202" spans="1:60" ht="18.75" customHeight="1" x14ac:dyDescent="0.2">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v>9</v>
      </c>
      <c r="AR202" s="455"/>
      <c r="AS202" s="401" t="s">
        <v>171</v>
      </c>
      <c r="AT202" s="402"/>
      <c r="AU202" s="500">
        <v>12</v>
      </c>
      <c r="AV202" s="500"/>
      <c r="AW202" s="501" t="s">
        <v>162</v>
      </c>
      <c r="AX202" s="502"/>
      <c r="AY202">
        <f t="shared" ref="AY202:AY208" si="10">$AY$201</f>
        <v>1</v>
      </c>
    </row>
    <row r="203" spans="1:60" ht="23.25" customHeight="1" x14ac:dyDescent="0.2">
      <c r="A203" s="394"/>
      <c r="B203" s="395"/>
      <c r="C203" s="395"/>
      <c r="D203" s="395"/>
      <c r="E203" s="395"/>
      <c r="F203" s="396"/>
      <c r="G203" s="484" t="s">
        <v>172</v>
      </c>
      <c r="H203" s="486" t="s">
        <v>633</v>
      </c>
      <c r="I203" s="487"/>
      <c r="J203" s="487"/>
      <c r="K203" s="487"/>
      <c r="L203" s="487"/>
      <c r="M203" s="487"/>
      <c r="N203" s="487"/>
      <c r="O203" s="488"/>
      <c r="P203" s="486" t="s">
        <v>634</v>
      </c>
      <c r="Q203" s="487"/>
      <c r="R203" s="487"/>
      <c r="S203" s="487"/>
      <c r="T203" s="487"/>
      <c r="U203" s="487"/>
      <c r="V203" s="488"/>
      <c r="W203" s="492"/>
      <c r="X203" s="493"/>
      <c r="Y203" s="468" t="s">
        <v>12</v>
      </c>
      <c r="Z203" s="468"/>
      <c r="AA203" s="469"/>
      <c r="AB203" s="477" t="s">
        <v>247</v>
      </c>
      <c r="AC203" s="477"/>
      <c r="AD203" s="477"/>
      <c r="AE203" s="448" t="s">
        <v>281</v>
      </c>
      <c r="AF203" s="436"/>
      <c r="AG203" s="436"/>
      <c r="AH203" s="436"/>
      <c r="AI203" s="448" t="s">
        <v>281</v>
      </c>
      <c r="AJ203" s="436"/>
      <c r="AK203" s="436"/>
      <c r="AL203" s="436"/>
      <c r="AM203" s="448" t="s">
        <v>281</v>
      </c>
      <c r="AN203" s="436"/>
      <c r="AO203" s="436"/>
      <c r="AP203" s="436"/>
      <c r="AQ203" s="448" t="s">
        <v>281</v>
      </c>
      <c r="AR203" s="436"/>
      <c r="AS203" s="436"/>
      <c r="AT203" s="449"/>
      <c r="AU203" s="436" t="s">
        <v>281</v>
      </c>
      <c r="AV203" s="436"/>
      <c r="AW203" s="436"/>
      <c r="AX203" s="437"/>
      <c r="AY203">
        <f t="shared" si="10"/>
        <v>1</v>
      </c>
    </row>
    <row r="204" spans="1:60" ht="23.25" customHeight="1" x14ac:dyDescent="0.2">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t="s">
        <v>281</v>
      </c>
      <c r="AF204" s="436"/>
      <c r="AG204" s="436"/>
      <c r="AH204" s="436"/>
      <c r="AI204" s="448" t="s">
        <v>281</v>
      </c>
      <c r="AJ204" s="436"/>
      <c r="AK204" s="436"/>
      <c r="AL204" s="436"/>
      <c r="AM204" s="448" t="s">
        <v>281</v>
      </c>
      <c r="AN204" s="436"/>
      <c r="AO204" s="436"/>
      <c r="AP204" s="436"/>
      <c r="AQ204" s="448">
        <v>12700</v>
      </c>
      <c r="AR204" s="436"/>
      <c r="AS204" s="436"/>
      <c r="AT204" s="449"/>
      <c r="AU204" s="436" t="s">
        <v>281</v>
      </c>
      <c r="AV204" s="436"/>
      <c r="AW204" s="436"/>
      <c r="AX204" s="437"/>
      <c r="AY204">
        <f t="shared" si="10"/>
        <v>1</v>
      </c>
    </row>
    <row r="205" spans="1:60" ht="23.25" customHeight="1" x14ac:dyDescent="0.2">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73" t="s">
        <v>281</v>
      </c>
      <c r="AF205" s="474"/>
      <c r="AG205" s="474"/>
      <c r="AH205" s="474"/>
      <c r="AI205" s="473" t="s">
        <v>281</v>
      </c>
      <c r="AJ205" s="474"/>
      <c r="AK205" s="474"/>
      <c r="AL205" s="474"/>
      <c r="AM205" s="473" t="s">
        <v>281</v>
      </c>
      <c r="AN205" s="474"/>
      <c r="AO205" s="474"/>
      <c r="AP205" s="474"/>
      <c r="AQ205" s="448" t="s">
        <v>281</v>
      </c>
      <c r="AR205" s="436"/>
      <c r="AS205" s="436"/>
      <c r="AT205" s="449"/>
      <c r="AU205" s="436" t="s">
        <v>281</v>
      </c>
      <c r="AV205" s="436"/>
      <c r="AW205" s="436"/>
      <c r="AX205" s="437"/>
      <c r="AY205">
        <f t="shared" si="10"/>
        <v>1</v>
      </c>
    </row>
    <row r="206" spans="1:60" ht="23.25" customHeight="1" x14ac:dyDescent="0.2">
      <c r="A206" s="394" t="s">
        <v>236</v>
      </c>
      <c r="B206" s="395"/>
      <c r="C206" s="395"/>
      <c r="D206" s="395"/>
      <c r="E206" s="395"/>
      <c r="F206" s="396"/>
      <c r="G206" s="458" t="s">
        <v>173</v>
      </c>
      <c r="H206" s="459" t="s">
        <v>635</v>
      </c>
      <c r="I206" s="459"/>
      <c r="J206" s="459"/>
      <c r="K206" s="459"/>
      <c r="L206" s="459"/>
      <c r="M206" s="459"/>
      <c r="N206" s="459"/>
      <c r="O206" s="459"/>
      <c r="P206" s="459" t="s">
        <v>636</v>
      </c>
      <c r="Q206" s="459"/>
      <c r="R206" s="459"/>
      <c r="S206" s="459"/>
      <c r="T206" s="459"/>
      <c r="U206" s="459"/>
      <c r="V206" s="459"/>
      <c r="W206" s="462" t="s">
        <v>246</v>
      </c>
      <c r="X206" s="463"/>
      <c r="Y206" s="468" t="s">
        <v>12</v>
      </c>
      <c r="Z206" s="468"/>
      <c r="AA206" s="469"/>
      <c r="AB206" s="477" t="s">
        <v>247</v>
      </c>
      <c r="AC206" s="477"/>
      <c r="AD206" s="477"/>
      <c r="AE206" s="448" t="s">
        <v>281</v>
      </c>
      <c r="AF206" s="436"/>
      <c r="AG206" s="436"/>
      <c r="AH206" s="436"/>
      <c r="AI206" s="448" t="s">
        <v>281</v>
      </c>
      <c r="AJ206" s="436"/>
      <c r="AK206" s="436"/>
      <c r="AL206" s="436"/>
      <c r="AM206" s="448" t="s">
        <v>281</v>
      </c>
      <c r="AN206" s="436"/>
      <c r="AO206" s="436"/>
      <c r="AP206" s="436"/>
      <c r="AQ206" s="448" t="s">
        <v>281</v>
      </c>
      <c r="AR206" s="436"/>
      <c r="AS206" s="436"/>
      <c r="AT206" s="449"/>
      <c r="AU206" s="436" t="s">
        <v>281</v>
      </c>
      <c r="AV206" s="436"/>
      <c r="AW206" s="436"/>
      <c r="AX206" s="437"/>
      <c r="AY206">
        <f t="shared" si="10"/>
        <v>1</v>
      </c>
    </row>
    <row r="207" spans="1:60" ht="23.25" customHeight="1" x14ac:dyDescent="0.2">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t="s">
        <v>281</v>
      </c>
      <c r="AF207" s="436"/>
      <c r="AG207" s="436"/>
      <c r="AH207" s="436"/>
      <c r="AI207" s="448" t="s">
        <v>281</v>
      </c>
      <c r="AJ207" s="436"/>
      <c r="AK207" s="436"/>
      <c r="AL207" s="436"/>
      <c r="AM207" s="448" t="s">
        <v>281</v>
      </c>
      <c r="AN207" s="436"/>
      <c r="AO207" s="436"/>
      <c r="AP207" s="436"/>
      <c r="AQ207" s="448">
        <v>12700</v>
      </c>
      <c r="AR207" s="436"/>
      <c r="AS207" s="436"/>
      <c r="AT207" s="449"/>
      <c r="AU207" s="436" t="s">
        <v>281</v>
      </c>
      <c r="AV207" s="436"/>
      <c r="AW207" s="436"/>
      <c r="AX207" s="437"/>
      <c r="AY207">
        <f t="shared" si="10"/>
        <v>1</v>
      </c>
    </row>
    <row r="208" spans="1:60" ht="23.25" customHeight="1" x14ac:dyDescent="0.2">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t="s">
        <v>281</v>
      </c>
      <c r="AF208" s="474"/>
      <c r="AG208" s="474"/>
      <c r="AH208" s="474"/>
      <c r="AI208" s="473" t="s">
        <v>281</v>
      </c>
      <c r="AJ208" s="474"/>
      <c r="AK208" s="474"/>
      <c r="AL208" s="474"/>
      <c r="AM208" s="473" t="s">
        <v>281</v>
      </c>
      <c r="AN208" s="474"/>
      <c r="AO208" s="474"/>
      <c r="AP208" s="475"/>
      <c r="AQ208" s="448" t="s">
        <v>281</v>
      </c>
      <c r="AR208" s="436"/>
      <c r="AS208" s="436"/>
      <c r="AT208" s="449"/>
      <c r="AU208" s="436" t="s">
        <v>281</v>
      </c>
      <c r="AV208" s="436"/>
      <c r="AW208" s="436"/>
      <c r="AX208" s="437"/>
      <c r="AY208">
        <f t="shared" si="10"/>
        <v>1</v>
      </c>
    </row>
    <row r="209" spans="1:51" ht="18.75" hidden="1" customHeight="1" x14ac:dyDescent="0.2">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413</v>
      </c>
      <c r="AF209" s="120"/>
      <c r="AG209" s="120"/>
      <c r="AH209" s="120"/>
      <c r="AI209" s="121" t="s">
        <v>565</v>
      </c>
      <c r="AJ209" s="121"/>
      <c r="AK209" s="121"/>
      <c r="AL209" s="121"/>
      <c r="AM209" s="121" t="s">
        <v>381</v>
      </c>
      <c r="AN209" s="121"/>
      <c r="AO209" s="121"/>
      <c r="AP209" s="121"/>
      <c r="AQ209" s="403" t="s">
        <v>170</v>
      </c>
      <c r="AR209" s="399"/>
      <c r="AS209" s="399"/>
      <c r="AT209" s="400"/>
      <c r="AU209" s="451" t="s">
        <v>124</v>
      </c>
      <c r="AV209" s="452"/>
      <c r="AW209" s="452"/>
      <c r="AX209" s="453"/>
      <c r="AY209">
        <f>COUNTA($H$211)</f>
        <v>0</v>
      </c>
    </row>
    <row r="210" spans="1:51" ht="18.75" hidden="1" customHeight="1" x14ac:dyDescent="0.2">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2">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2">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2">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2">
      <c r="A214" s="424" t="s">
        <v>260</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customHeight="1" thickBot="1" x14ac:dyDescent="0.25">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2">
      <c r="A216" s="369" t="s">
        <v>280</v>
      </c>
      <c r="B216" s="370"/>
      <c r="C216" s="372" t="s">
        <v>174</v>
      </c>
      <c r="D216" s="370"/>
      <c r="E216" s="373" t="s">
        <v>190</v>
      </c>
      <c r="F216" s="374"/>
      <c r="G216" s="375" t="s">
        <v>281</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2">
      <c r="A217" s="371"/>
      <c r="B217" s="353"/>
      <c r="C217" s="352"/>
      <c r="D217" s="353"/>
      <c r="E217" s="354" t="s">
        <v>189</v>
      </c>
      <c r="F217" s="355"/>
      <c r="G217" s="378" t="s">
        <v>637</v>
      </c>
      <c r="H217" s="237"/>
      <c r="I217" s="237"/>
      <c r="J217" s="237"/>
      <c r="K217" s="237"/>
      <c r="L217" s="237"/>
      <c r="M217" s="237"/>
      <c r="N217" s="237"/>
      <c r="O217" s="237"/>
      <c r="P217" s="237"/>
      <c r="Q217" s="237"/>
      <c r="R217" s="237"/>
      <c r="S217" s="237"/>
      <c r="T217" s="237"/>
      <c r="U217" s="237"/>
      <c r="V217" s="379"/>
      <c r="W217" s="382" t="s">
        <v>583</v>
      </c>
      <c r="X217" s="383"/>
      <c r="Y217" s="383"/>
      <c r="Z217" s="383"/>
      <c r="AA217" s="384"/>
      <c r="AB217" s="385" t="s">
        <v>281</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2">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584</v>
      </c>
      <c r="X218" s="389"/>
      <c r="Y218" s="389"/>
      <c r="Z218" s="389"/>
      <c r="AA218" s="390"/>
      <c r="AB218" s="385" t="s">
        <v>281</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2">
      <c r="A219" s="371"/>
      <c r="B219" s="353"/>
      <c r="C219" s="350" t="s">
        <v>591</v>
      </c>
      <c r="D219" s="351"/>
      <c r="E219" s="354" t="s">
        <v>276</v>
      </c>
      <c r="F219" s="355"/>
      <c r="G219" s="360" t="s">
        <v>177</v>
      </c>
      <c r="H219" s="361"/>
      <c r="I219" s="361"/>
      <c r="J219" s="362" t="s">
        <v>607</v>
      </c>
      <c r="K219" s="363"/>
      <c r="L219" s="363"/>
      <c r="M219" s="363"/>
      <c r="N219" s="363"/>
      <c r="O219" s="363"/>
      <c r="P219" s="363"/>
      <c r="Q219" s="363"/>
      <c r="R219" s="363"/>
      <c r="S219" s="363"/>
      <c r="T219" s="364"/>
      <c r="U219" s="365" t="s">
        <v>281</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2">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281</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5">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281</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2">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2">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72" customHeight="1" x14ac:dyDescent="0.2">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606</v>
      </c>
      <c r="AE224" s="332"/>
      <c r="AF224" s="332"/>
      <c r="AG224" s="333" t="s">
        <v>640</v>
      </c>
      <c r="AH224" s="334"/>
      <c r="AI224" s="334"/>
      <c r="AJ224" s="334"/>
      <c r="AK224" s="334"/>
      <c r="AL224" s="334"/>
      <c r="AM224" s="334"/>
      <c r="AN224" s="334"/>
      <c r="AO224" s="334"/>
      <c r="AP224" s="334"/>
      <c r="AQ224" s="334"/>
      <c r="AR224" s="334"/>
      <c r="AS224" s="334"/>
      <c r="AT224" s="334"/>
      <c r="AU224" s="334"/>
      <c r="AV224" s="334"/>
      <c r="AW224" s="334"/>
      <c r="AX224" s="335"/>
    </row>
    <row r="225" spans="1:50" ht="39" customHeight="1" x14ac:dyDescent="0.2">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606</v>
      </c>
      <c r="AE225" s="220"/>
      <c r="AF225" s="220"/>
      <c r="AG225" s="269" t="s">
        <v>641</v>
      </c>
      <c r="AH225" s="270"/>
      <c r="AI225" s="270"/>
      <c r="AJ225" s="270"/>
      <c r="AK225" s="270"/>
      <c r="AL225" s="270"/>
      <c r="AM225" s="270"/>
      <c r="AN225" s="270"/>
      <c r="AO225" s="270"/>
      <c r="AP225" s="270"/>
      <c r="AQ225" s="270"/>
      <c r="AR225" s="270"/>
      <c r="AS225" s="270"/>
      <c r="AT225" s="270"/>
      <c r="AU225" s="270"/>
      <c r="AV225" s="270"/>
      <c r="AW225" s="270"/>
      <c r="AX225" s="271"/>
    </row>
    <row r="226" spans="1:50" ht="86.75" customHeight="1" x14ac:dyDescent="0.2">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606</v>
      </c>
      <c r="AE226" s="282"/>
      <c r="AF226" s="282"/>
      <c r="AG226" s="239" t="s">
        <v>642</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2">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606</v>
      </c>
      <c r="AE227" s="234"/>
      <c r="AF227" s="234"/>
      <c r="AG227" s="236" t="s">
        <v>643</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2">
      <c r="A228" s="251"/>
      <c r="B228" s="303"/>
      <c r="C228" s="307"/>
      <c r="D228" s="308"/>
      <c r="E228" s="311" t="s">
        <v>258</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638</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2">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638</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2">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606</v>
      </c>
      <c r="AE230" s="259"/>
      <c r="AF230" s="259"/>
      <c r="AG230" s="261" t="s">
        <v>644</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2">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639</v>
      </c>
      <c r="AE231" s="220"/>
      <c r="AF231" s="220"/>
      <c r="AG231" s="269" t="s">
        <v>281</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2">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639</v>
      </c>
      <c r="AE232" s="220"/>
      <c r="AF232" s="220"/>
      <c r="AG232" s="269" t="s">
        <v>281</v>
      </c>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x14ac:dyDescent="0.2">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606</v>
      </c>
      <c r="AE233" s="220"/>
      <c r="AF233" s="220"/>
      <c r="AG233" s="269" t="s">
        <v>645</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2">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639</v>
      </c>
      <c r="AE234" s="282"/>
      <c r="AF234" s="282"/>
      <c r="AG234" s="283" t="s">
        <v>281</v>
      </c>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2">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639</v>
      </c>
      <c r="AE235" s="220"/>
      <c r="AF235" s="291"/>
      <c r="AG235" s="269" t="s">
        <v>281</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2">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639</v>
      </c>
      <c r="AE236" s="345"/>
      <c r="AF236" s="346"/>
      <c r="AG236" s="347" t="s">
        <v>281</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2">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639</v>
      </c>
      <c r="AE237" s="259"/>
      <c r="AF237" s="260"/>
      <c r="AG237" s="261" t="s">
        <v>281</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2">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639</v>
      </c>
      <c r="AE238" s="268"/>
      <c r="AF238" s="268"/>
      <c r="AG238" s="269" t="s">
        <v>281</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2">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639</v>
      </c>
      <c r="AE239" s="220"/>
      <c r="AF239" s="220"/>
      <c r="AG239" s="269" t="s">
        <v>281</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2">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639</v>
      </c>
      <c r="AE240" s="220"/>
      <c r="AF240" s="220"/>
      <c r="AG240" s="221" t="s">
        <v>281</v>
      </c>
      <c r="AH240" s="222"/>
      <c r="AI240" s="222"/>
      <c r="AJ240" s="222"/>
      <c r="AK240" s="222"/>
      <c r="AL240" s="222"/>
      <c r="AM240" s="222"/>
      <c r="AN240" s="222"/>
      <c r="AO240" s="222"/>
      <c r="AP240" s="222"/>
      <c r="AQ240" s="222"/>
      <c r="AR240" s="222"/>
      <c r="AS240" s="222"/>
      <c r="AT240" s="222"/>
      <c r="AU240" s="222"/>
      <c r="AV240" s="222"/>
      <c r="AW240" s="222"/>
      <c r="AX240" s="223"/>
    </row>
    <row r="241" spans="1:52" ht="75" customHeight="1" x14ac:dyDescent="0.2">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606</v>
      </c>
      <c r="AE241" s="234"/>
      <c r="AF241" s="235"/>
      <c r="AG241" s="236" t="s">
        <v>646</v>
      </c>
      <c r="AH241" s="237"/>
      <c r="AI241" s="237"/>
      <c r="AJ241" s="237"/>
      <c r="AK241" s="237"/>
      <c r="AL241" s="237"/>
      <c r="AM241" s="237"/>
      <c r="AN241" s="237"/>
      <c r="AO241" s="237"/>
      <c r="AP241" s="237"/>
      <c r="AQ241" s="237"/>
      <c r="AR241" s="237"/>
      <c r="AS241" s="237"/>
      <c r="AT241" s="237"/>
      <c r="AU241" s="237"/>
      <c r="AV241" s="237"/>
      <c r="AW241" s="237"/>
      <c r="AX241" s="238"/>
    </row>
    <row r="242" spans="1:52" ht="20" customHeight="1" x14ac:dyDescent="0.2">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75" customHeight="1" x14ac:dyDescent="0.2">
      <c r="A243" s="226"/>
      <c r="B243" s="227"/>
      <c r="C243" s="247">
        <v>2022</v>
      </c>
      <c r="D243" s="248"/>
      <c r="E243" s="195" t="s">
        <v>647</v>
      </c>
      <c r="F243" s="195"/>
      <c r="G243" s="195"/>
      <c r="H243" s="196" t="s">
        <v>596</v>
      </c>
      <c r="I243" s="196"/>
      <c r="J243" s="286">
        <v>25</v>
      </c>
      <c r="K243" s="286"/>
      <c r="L243" s="286"/>
      <c r="M243" s="196"/>
      <c r="N243" s="287"/>
      <c r="O243" s="288" t="s">
        <v>648</v>
      </c>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75" customHeight="1" x14ac:dyDescent="0.2">
      <c r="A244" s="226"/>
      <c r="B244" s="227"/>
      <c r="C244" s="203">
        <v>2022</v>
      </c>
      <c r="D244" s="204"/>
      <c r="E244" s="195" t="s">
        <v>647</v>
      </c>
      <c r="F244" s="195"/>
      <c r="G244" s="195"/>
      <c r="H244" s="196">
        <v>21</v>
      </c>
      <c r="I244" s="196"/>
      <c r="J244" s="197">
        <v>345</v>
      </c>
      <c r="K244" s="197"/>
      <c r="L244" s="197"/>
      <c r="M244" s="198"/>
      <c r="N244" s="199"/>
      <c r="O244" s="200" t="s">
        <v>649</v>
      </c>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75" customHeight="1" x14ac:dyDescent="0.2">
      <c r="A245" s="226"/>
      <c r="B245" s="227"/>
      <c r="C245" s="203">
        <v>2022</v>
      </c>
      <c r="D245" s="204"/>
      <c r="E245" s="195" t="s">
        <v>647</v>
      </c>
      <c r="F245" s="195"/>
      <c r="G245" s="195"/>
      <c r="H245" s="196">
        <v>21</v>
      </c>
      <c r="I245" s="196"/>
      <c r="J245" s="197">
        <v>259</v>
      </c>
      <c r="K245" s="197"/>
      <c r="L245" s="197"/>
      <c r="M245" s="198"/>
      <c r="N245" s="199"/>
      <c r="O245" s="200" t="s">
        <v>650</v>
      </c>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29.5" customHeight="1" thickBot="1" x14ac:dyDescent="0.25">
      <c r="A246" s="226"/>
      <c r="B246" s="227"/>
      <c r="C246" s="203">
        <v>2022</v>
      </c>
      <c r="D246" s="204"/>
      <c r="E246" s="195" t="s">
        <v>647</v>
      </c>
      <c r="F246" s="195"/>
      <c r="G246" s="195"/>
      <c r="H246" s="196">
        <v>21</v>
      </c>
      <c r="I246" s="196"/>
      <c r="J246" s="197">
        <v>280</v>
      </c>
      <c r="K246" s="197"/>
      <c r="L246" s="197"/>
      <c r="M246" s="198"/>
      <c r="N246" s="199"/>
      <c r="O246" s="200" t="s">
        <v>651</v>
      </c>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5">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2">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30" customHeight="1" thickBot="1" x14ac:dyDescent="0.25">
      <c r="A249" s="208" t="s">
        <v>281</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2">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hidden="1" customHeight="1" x14ac:dyDescent="0.2">
      <c r="A251" s="214" t="s">
        <v>274</v>
      </c>
      <c r="B251" s="215"/>
      <c r="C251" s="215"/>
      <c r="D251" s="216"/>
      <c r="E251" s="191"/>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hidden="1" customHeight="1" x14ac:dyDescent="0.2">
      <c r="A252" s="120" t="s">
        <v>273</v>
      </c>
      <c r="B252" s="120"/>
      <c r="C252" s="120"/>
      <c r="D252" s="120"/>
      <c r="E252" s="191"/>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hidden="1" customHeight="1" x14ac:dyDescent="0.2">
      <c r="A253" s="120" t="s">
        <v>272</v>
      </c>
      <c r="B253" s="120"/>
      <c r="C253" s="120"/>
      <c r="D253" s="120"/>
      <c r="E253" s="191"/>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hidden="1" customHeight="1" x14ac:dyDescent="0.2">
      <c r="A254" s="120" t="s">
        <v>271</v>
      </c>
      <c r="B254" s="120"/>
      <c r="C254" s="120"/>
      <c r="D254" s="120"/>
      <c r="E254" s="191"/>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hidden="1" customHeight="1" x14ac:dyDescent="0.2">
      <c r="A255" s="120" t="s">
        <v>270</v>
      </c>
      <c r="B255" s="120"/>
      <c r="C255" s="120"/>
      <c r="D255" s="120"/>
      <c r="E255" s="191"/>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hidden="1" customHeight="1" x14ac:dyDescent="0.2">
      <c r="A256" s="120" t="s">
        <v>269</v>
      </c>
      <c r="B256" s="120"/>
      <c r="C256" s="120"/>
      <c r="D256" s="120"/>
      <c r="E256" s="191"/>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hidden="1" customHeight="1" x14ac:dyDescent="0.2">
      <c r="A257" s="120" t="s">
        <v>268</v>
      </c>
      <c r="B257" s="120"/>
      <c r="C257" s="120"/>
      <c r="D257" s="120"/>
      <c r="E257" s="191"/>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hidden="1" customHeight="1" x14ac:dyDescent="0.2">
      <c r="A258" s="120" t="s">
        <v>267</v>
      </c>
      <c r="B258" s="120"/>
      <c r="C258" s="120"/>
      <c r="D258" s="120"/>
      <c r="E258" s="191"/>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hidden="1" customHeight="1" x14ac:dyDescent="0.2">
      <c r="A259" s="120" t="s">
        <v>413</v>
      </c>
      <c r="B259" s="120"/>
      <c r="C259" s="120"/>
      <c r="D259" s="120"/>
      <c r="E259" s="190"/>
      <c r="F259" s="171"/>
      <c r="G259" s="171"/>
      <c r="H259" s="77" t="str">
        <f>IF(E259="","","-")</f>
        <v/>
      </c>
      <c r="I259" s="171"/>
      <c r="J259" s="171"/>
      <c r="K259" s="77" t="str">
        <f>IF(I259="","","-")</f>
        <v/>
      </c>
      <c r="L259" s="173"/>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2">
      <c r="A260" s="120" t="s">
        <v>589</v>
      </c>
      <c r="B260" s="120"/>
      <c r="C260" s="120"/>
      <c r="D260" s="120"/>
      <c r="E260" s="190" t="s">
        <v>602</v>
      </c>
      <c r="F260" s="171"/>
      <c r="G260" s="171"/>
      <c r="H260" s="77"/>
      <c r="I260" s="171" t="s">
        <v>286</v>
      </c>
      <c r="J260" s="171"/>
      <c r="K260" s="77"/>
      <c r="L260" s="173">
        <v>10</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2">
      <c r="A261" s="120" t="s">
        <v>381</v>
      </c>
      <c r="B261" s="120"/>
      <c r="C261" s="120"/>
      <c r="D261" s="120"/>
      <c r="E261" s="186">
        <v>2021</v>
      </c>
      <c r="F261" s="172"/>
      <c r="G261" s="171" t="s">
        <v>601</v>
      </c>
      <c r="H261" s="171"/>
      <c r="I261" s="171"/>
      <c r="J261" s="172">
        <v>20</v>
      </c>
      <c r="K261" s="172"/>
      <c r="L261" s="173">
        <v>91</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4" customHeight="1" x14ac:dyDescent="0.2">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4" customHeight="1" x14ac:dyDescent="0.2">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4" customHeight="1" x14ac:dyDescent="0.2">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4" customHeight="1" x14ac:dyDescent="0.2">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2">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4" customHeight="1" x14ac:dyDescent="0.2">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4" customHeight="1" x14ac:dyDescent="0.2">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2">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4" customHeight="1" x14ac:dyDescent="0.2">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4" customHeight="1" x14ac:dyDescent="0.2">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4" customHeight="1" x14ac:dyDescent="0.2">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4" customHeight="1" x14ac:dyDescent="0.2">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2">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4" customHeight="1" x14ac:dyDescent="0.2">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2">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2">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2">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2">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5" hidden="1" customHeight="1" x14ac:dyDescent="0.2">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2">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2">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2">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2">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2">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2">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2">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2">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2">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2">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5">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hidden="1" customHeight="1" x14ac:dyDescent="0.2">
      <c r="A301" s="180" t="s">
        <v>263</v>
      </c>
      <c r="B301" s="181"/>
      <c r="C301" s="181"/>
      <c r="D301" s="181"/>
      <c r="E301" s="181"/>
      <c r="F301" s="182"/>
      <c r="G301" s="159" t="s">
        <v>239</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hidden="1" customHeight="1" x14ac:dyDescent="0.2">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hidden="1" customHeight="1" x14ac:dyDescent="0.2">
      <c r="A303" s="183"/>
      <c r="B303" s="184"/>
      <c r="C303" s="184"/>
      <c r="D303" s="184"/>
      <c r="E303" s="184"/>
      <c r="F303" s="185"/>
      <c r="G303" s="149"/>
      <c r="H303" s="150"/>
      <c r="I303" s="150"/>
      <c r="J303" s="150"/>
      <c r="K303" s="151"/>
      <c r="L303" s="152"/>
      <c r="M303" s="153"/>
      <c r="N303" s="153"/>
      <c r="O303" s="153"/>
      <c r="P303" s="153"/>
      <c r="Q303" s="153"/>
      <c r="R303" s="153"/>
      <c r="S303" s="153"/>
      <c r="T303" s="153"/>
      <c r="U303" s="153"/>
      <c r="V303" s="153"/>
      <c r="W303" s="153"/>
      <c r="X303" s="154"/>
      <c r="Y303" s="155"/>
      <c r="Z303" s="156"/>
      <c r="AA303" s="156"/>
      <c r="AB303" s="15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hidden="1" customHeight="1" x14ac:dyDescent="0.2">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2">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2">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2">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2">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2">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2">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2">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2">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hidden="1" customHeight="1" thickBot="1" x14ac:dyDescent="0.2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0</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2">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2">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2">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2">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2">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2">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2">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2">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2">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2">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2">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2">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5">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2">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2">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2">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2">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2">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2">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2">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2">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2">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2">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2">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2">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5">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2">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2">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2">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2">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2">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2">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2">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2">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2">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2">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2">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2">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2">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5">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hidden="1"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2"/>
    <row r="356" spans="1:51" ht="24.75" hidden="1" customHeight="1" x14ac:dyDescent="0.2">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2">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2">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hidden="1" customHeight="1" x14ac:dyDescent="0.2">
      <c r="A359" s="95">
        <v>1</v>
      </c>
      <c r="B359" s="95">
        <v>1</v>
      </c>
      <c r="C359" s="114"/>
      <c r="D359" s="114"/>
      <c r="E359" s="114"/>
      <c r="F359" s="114"/>
      <c r="G359" s="114"/>
      <c r="H359" s="114"/>
      <c r="I359" s="114"/>
      <c r="J359" s="98"/>
      <c r="K359" s="99"/>
      <c r="L359" s="99"/>
      <c r="M359" s="99"/>
      <c r="N359" s="99"/>
      <c r="O359" s="99"/>
      <c r="P359" s="100"/>
      <c r="Q359" s="100"/>
      <c r="R359" s="100"/>
      <c r="S359" s="100"/>
      <c r="T359" s="100"/>
      <c r="U359" s="100"/>
      <c r="V359" s="100"/>
      <c r="W359" s="100"/>
      <c r="X359" s="100"/>
      <c r="Y359" s="101"/>
      <c r="Z359" s="102"/>
      <c r="AA359" s="102"/>
      <c r="AB359" s="103"/>
      <c r="AC359" s="84"/>
      <c r="AD359" s="85"/>
      <c r="AE359" s="85"/>
      <c r="AF359" s="85"/>
      <c r="AG359" s="85"/>
      <c r="AH359" s="117"/>
      <c r="AI359" s="118"/>
      <c r="AJ359" s="118"/>
      <c r="AK359" s="118"/>
      <c r="AL359" s="88"/>
      <c r="AM359" s="89"/>
      <c r="AN359" s="89"/>
      <c r="AO359" s="90"/>
      <c r="AP359" s="91"/>
      <c r="AQ359" s="91"/>
      <c r="AR359" s="91"/>
      <c r="AS359" s="91"/>
      <c r="AT359" s="91"/>
      <c r="AU359" s="91"/>
      <c r="AV359" s="91"/>
      <c r="AW359" s="91"/>
      <c r="AX359" s="91"/>
    </row>
    <row r="360" spans="1:51" ht="30" hidden="1" customHeight="1" x14ac:dyDescent="0.2">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2">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2">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2">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2">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2">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2">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2">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2">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2">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2">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2">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2">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2">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2">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2">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2">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2">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2">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2">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2">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2">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2">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2">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2">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2">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2">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2">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2">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2">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2">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2">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2">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2">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2">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2">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2">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2">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2">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2">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2">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2">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2">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2">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2">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2">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2">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2">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2">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2">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2">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2">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2">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2">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2">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2">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2">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2">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2">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2">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2">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2">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2">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2">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2">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2">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2">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2">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2">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2">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2">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2">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2">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2">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2">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2">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2">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2">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2">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2">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2">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2">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2">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2">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2">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2">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2">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2">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2">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2">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2">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2">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2">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2">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2">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2">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2">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2">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2">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2">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2">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2">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2">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2">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2">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2">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2">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2">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2">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2">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2">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2">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2">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2">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2">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2">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2">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2">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2">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2">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2">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2">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2">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2">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2">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2">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2">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2">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2">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2">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2">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2">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2">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2">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2">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2">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2">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2">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2">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2">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2">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2">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2">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2">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2">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2">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2">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2">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2">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2">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2">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2">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2">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2">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2">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2">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2">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2">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2">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2">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2">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2">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2">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2">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2">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2">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2">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2">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2">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2">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2">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2">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2">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2">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2">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2">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2">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2">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2">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2">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2">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2">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2">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2">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2">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2">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2">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2">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2">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2">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2">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2">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2">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2">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2">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2">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2">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2">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2">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2">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2">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2">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2">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2">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2">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2">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2">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2">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2">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2">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2">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2">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2">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2">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2">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2">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2">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2">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2">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2">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2">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2">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2">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2">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2">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2">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2">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2">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2">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2">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2">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2">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2">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2">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2">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2">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2">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2">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2">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2">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2">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2">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2">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2">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2">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2">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2">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2">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2">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2">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2">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2">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2">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2">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2">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2">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2">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2">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2">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2">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2">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hidden="1"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2">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2">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hidden="1" customHeight="1" x14ac:dyDescent="0.2">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2">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2">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2">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2">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2">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2">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2">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2">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2">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2">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2">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2">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2">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2">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2">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2">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2">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2">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2">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2">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2">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2">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2">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2">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2">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2">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2">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2">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2">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4" max="49" man="1"/>
    <brk id="146" max="49" man="1"/>
    <brk id="240" max="49" man="1"/>
    <brk id="261" max="49" man="1"/>
    <brk id="30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7" sqref="Q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2">
      <c r="A2" s="14" t="s">
        <v>76</v>
      </c>
      <c r="B2" s="15"/>
      <c r="C2" s="13" t="str">
        <f>IF(B2="","",A2)</f>
        <v/>
      </c>
      <c r="D2" s="13" t="str">
        <f>IF(C2="","",IF(D1&lt;&gt;"",CONCATENATE(D1,"、",C2),C2))</f>
        <v/>
      </c>
      <c r="F2" s="12" t="s">
        <v>63</v>
      </c>
      <c r="G2" s="17"/>
      <c r="H2" s="13" t="str">
        <f>IF(G2="","",F2)</f>
        <v/>
      </c>
      <c r="I2" s="13" t="str">
        <f>IF(H2="","",IF(I1&lt;&gt;"",CONCATENATE(I1,"、",H2),H2))</f>
        <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2">
      <c r="A3" s="14" t="s">
        <v>77</v>
      </c>
      <c r="B3" s="15"/>
      <c r="C3" s="13" t="str">
        <f t="shared" ref="C3:C11" si="0">IF(B3="","",A3)</f>
        <v/>
      </c>
      <c r="D3" s="13" t="str">
        <f>IF(C3="",D2,IF(D2&lt;&gt;"",CONCATENATE(D2,"、",C3),C3))</f>
        <v/>
      </c>
      <c r="F3" s="18" t="s">
        <v>102</v>
      </c>
      <c r="G3" s="17"/>
      <c r="H3" s="13" t="str">
        <f t="shared" ref="H3:H37" si="1">IF(G3="","",F3)</f>
        <v/>
      </c>
      <c r="I3" s="13" t="str">
        <f>IF(H3="",I2,IF(I2&lt;&gt;"",CONCATENATE(I2,"、",H3),H3))</f>
        <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2">
      <c r="A4" s="14" t="s">
        <v>78</v>
      </c>
      <c r="B4" s="15"/>
      <c r="C4" s="13" t="str">
        <f t="shared" si="0"/>
        <v/>
      </c>
      <c r="D4" s="13" t="str">
        <f>IF(C4="",D3,IF(D3&lt;&gt;"",CONCATENATE(D3,"、",C4),C4))</f>
        <v/>
      </c>
      <c r="F4" s="18" t="s">
        <v>103</v>
      </c>
      <c r="G4" s="17"/>
      <c r="H4" s="13" t="str">
        <f t="shared" si="1"/>
        <v/>
      </c>
      <c r="I4" s="13" t="str">
        <f t="shared" ref="I4:I37" si="5">IF(H4="",I3,IF(I3&lt;&gt;"",CONCATENATE(I3,"、",H4),H4))</f>
        <v/>
      </c>
      <c r="K4" s="14" t="s">
        <v>95</v>
      </c>
      <c r="L4" s="15"/>
      <c r="M4" s="13" t="str">
        <f t="shared" si="2"/>
        <v/>
      </c>
      <c r="N4" s="13" t="str">
        <f t="shared" ref="N4:N11" si="6">IF(M4="",N3,IF(N3&lt;&gt;"",CONCATENATE(N3,"、",M4),M4))</f>
        <v/>
      </c>
      <c r="O4" s="13"/>
      <c r="P4" s="12" t="s">
        <v>67</v>
      </c>
      <c r="Q4" s="17" t="s">
        <v>606</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2">
      <c r="A5" s="14" t="s">
        <v>79</v>
      </c>
      <c r="B5" s="15"/>
      <c r="C5" s="13" t="str">
        <f t="shared" si="0"/>
        <v/>
      </c>
      <c r="D5" s="13" t="str">
        <f>IF(C5="",D4,IF(D4&lt;&gt;"",CONCATENATE(D4,"、",C5),C5))</f>
        <v/>
      </c>
      <c r="F5" s="18" t="s">
        <v>104</v>
      </c>
      <c r="G5" s="17"/>
      <c r="H5" s="13" t="str">
        <f t="shared" si="1"/>
        <v/>
      </c>
      <c r="I5" s="13" t="str">
        <f t="shared" si="5"/>
        <v/>
      </c>
      <c r="K5" s="14" t="s">
        <v>96</v>
      </c>
      <c r="L5" s="15"/>
      <c r="M5" s="13" t="str">
        <f t="shared" si="2"/>
        <v/>
      </c>
      <c r="N5" s="13" t="str">
        <f t="shared" si="6"/>
        <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2">
      <c r="A6" s="14" t="s">
        <v>80</v>
      </c>
      <c r="B6" s="15"/>
      <c r="C6" s="13" t="str">
        <f t="shared" si="0"/>
        <v/>
      </c>
      <c r="D6" s="13" t="str">
        <f t="shared" ref="D6:D21" si="8">IF(C6="",D5,IF(D5&lt;&gt;"",CONCATENATE(D5,"、",C6),C6))</f>
        <v/>
      </c>
      <c r="F6" s="18" t="s">
        <v>105</v>
      </c>
      <c r="G6" s="17"/>
      <c r="H6" s="13" t="str">
        <f t="shared" si="1"/>
        <v/>
      </c>
      <c r="I6" s="13" t="str">
        <f t="shared" si="5"/>
        <v/>
      </c>
      <c r="K6" s="14" t="s">
        <v>97</v>
      </c>
      <c r="L6" s="15"/>
      <c r="M6" s="13" t="str">
        <f t="shared" si="2"/>
        <v/>
      </c>
      <c r="N6" s="13" t="str">
        <f t="shared" si="6"/>
        <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2">
      <c r="A7" s="14" t="s">
        <v>81</v>
      </c>
      <c r="B7" s="15"/>
      <c r="C7" s="13" t="str">
        <f t="shared" si="0"/>
        <v/>
      </c>
      <c r="D7" s="13" t="str">
        <f t="shared" si="8"/>
        <v/>
      </c>
      <c r="F7" s="18" t="s">
        <v>196</v>
      </c>
      <c r="G7" s="17"/>
      <c r="H7" s="13" t="str">
        <f t="shared" si="1"/>
        <v/>
      </c>
      <c r="I7" s="13" t="str">
        <f t="shared" si="5"/>
        <v/>
      </c>
      <c r="K7" s="14" t="s">
        <v>98</v>
      </c>
      <c r="L7" s="15"/>
      <c r="M7" s="13" t="str">
        <f t="shared" si="2"/>
        <v/>
      </c>
      <c r="N7" s="13" t="str">
        <f t="shared" si="6"/>
        <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2">
      <c r="A8" s="14" t="s">
        <v>82</v>
      </c>
      <c r="B8" s="15"/>
      <c r="C8" s="13" t="str">
        <f t="shared" si="0"/>
        <v/>
      </c>
      <c r="D8" s="13" t="str">
        <f t="shared" si="8"/>
        <v/>
      </c>
      <c r="F8" s="18" t="s">
        <v>106</v>
      </c>
      <c r="G8" s="17"/>
      <c r="H8" s="13" t="str">
        <f t="shared" si="1"/>
        <v/>
      </c>
      <c r="I8" s="13" t="str">
        <f t="shared" si="5"/>
        <v/>
      </c>
      <c r="K8" s="14" t="s">
        <v>99</v>
      </c>
      <c r="L8" s="15"/>
      <c r="M8" s="13" t="str">
        <f t="shared" si="2"/>
        <v/>
      </c>
      <c r="N8" s="13" t="str">
        <f t="shared" si="6"/>
        <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2">
      <c r="A9" s="14" t="s">
        <v>83</v>
      </c>
      <c r="B9" s="15"/>
      <c r="C9" s="13" t="str">
        <f t="shared" si="0"/>
        <v/>
      </c>
      <c r="D9" s="13" t="str">
        <f t="shared" si="8"/>
        <v/>
      </c>
      <c r="F9" s="18" t="s">
        <v>197</v>
      </c>
      <c r="G9" s="17"/>
      <c r="H9" s="13" t="str">
        <f t="shared" si="1"/>
        <v/>
      </c>
      <c r="I9" s="13" t="str">
        <f t="shared" si="5"/>
        <v/>
      </c>
      <c r="K9" s="14" t="s">
        <v>100</v>
      </c>
      <c r="L9" s="15" t="s">
        <v>606</v>
      </c>
      <c r="M9" s="13" t="str">
        <f t="shared" si="2"/>
        <v>エネルギー対策</v>
      </c>
      <c r="N9" s="13" t="str">
        <f t="shared" si="6"/>
        <v>エネルギー対策</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2">
      <c r="A10" s="14" t="s">
        <v>220</v>
      </c>
      <c r="B10" s="15"/>
      <c r="C10" s="13" t="str">
        <f t="shared" si="0"/>
        <v/>
      </c>
      <c r="D10" s="13" t="str">
        <f t="shared" si="8"/>
        <v/>
      </c>
      <c r="F10" s="18" t="s">
        <v>107</v>
      </c>
      <c r="G10" s="17" t="s">
        <v>606</v>
      </c>
      <c r="H10" s="13" t="str">
        <f t="shared" si="1"/>
        <v>エネルギー対策特別会計エネルギー需給勘定</v>
      </c>
      <c r="I10" s="13" t="str">
        <f t="shared" si="5"/>
        <v>エネルギー対策特別会計エネルギー需給勘定</v>
      </c>
      <c r="K10" s="14" t="s">
        <v>223</v>
      </c>
      <c r="L10" s="15"/>
      <c r="M10" s="13" t="str">
        <f t="shared" si="2"/>
        <v/>
      </c>
      <c r="N10" s="13" t="str">
        <f t="shared" si="6"/>
        <v>エネルギー対策</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2">
      <c r="A11" s="14" t="s">
        <v>84</v>
      </c>
      <c r="B11" s="15"/>
      <c r="C11" s="13" t="str">
        <f t="shared" si="0"/>
        <v/>
      </c>
      <c r="D11" s="13" t="str">
        <f t="shared" si="8"/>
        <v/>
      </c>
      <c r="F11" s="18" t="s">
        <v>108</v>
      </c>
      <c r="G11" s="17"/>
      <c r="H11" s="13" t="str">
        <f t="shared" si="1"/>
        <v/>
      </c>
      <c r="I11" s="13" t="str">
        <f t="shared" si="5"/>
        <v>エネルギー対策特別会計エネルギー需給勘定</v>
      </c>
      <c r="K11" s="14" t="s">
        <v>101</v>
      </c>
      <c r="L11" s="15"/>
      <c r="M11" s="13" t="str">
        <f t="shared" si="2"/>
        <v/>
      </c>
      <c r="N11" s="13" t="str">
        <f t="shared" si="6"/>
        <v>エネルギー対策</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2">
      <c r="A12" s="14" t="s">
        <v>85</v>
      </c>
      <c r="B12" s="15"/>
      <c r="C12" s="13" t="str">
        <f t="shared" ref="C12:C23" si="9">IF(B12="","",A12)</f>
        <v/>
      </c>
      <c r="D12" s="13" t="str">
        <f t="shared" si="8"/>
        <v/>
      </c>
      <c r="F12" s="18" t="s">
        <v>109</v>
      </c>
      <c r="G12" s="17"/>
      <c r="H12" s="13" t="str">
        <f t="shared" si="1"/>
        <v/>
      </c>
      <c r="I12" s="13" t="str">
        <f t="shared" si="5"/>
        <v>エネルギー対策特別会計エネルギー需給勘定</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2">
      <c r="A13" s="14" t="s">
        <v>86</v>
      </c>
      <c r="B13" s="15"/>
      <c r="C13" s="13" t="str">
        <f t="shared" si="9"/>
        <v/>
      </c>
      <c r="D13" s="13" t="str">
        <f t="shared" si="8"/>
        <v/>
      </c>
      <c r="F13" s="18" t="s">
        <v>110</v>
      </c>
      <c r="G13" s="17"/>
      <c r="H13" s="13" t="str">
        <f t="shared" si="1"/>
        <v/>
      </c>
      <c r="I13" s="13" t="str">
        <f t="shared" si="5"/>
        <v>エネルギー対策特別会計エネルギー需給勘定</v>
      </c>
      <c r="K13" s="13" t="str">
        <f>N11</f>
        <v>エネルギー対策</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2">
      <c r="A14" s="14" t="s">
        <v>87</v>
      </c>
      <c r="B14" s="15"/>
      <c r="C14" s="13" t="str">
        <f t="shared" si="9"/>
        <v/>
      </c>
      <c r="D14" s="13" t="str">
        <f t="shared" si="8"/>
        <v/>
      </c>
      <c r="F14" s="18" t="s">
        <v>111</v>
      </c>
      <c r="G14" s="17"/>
      <c r="H14" s="13" t="str">
        <f t="shared" si="1"/>
        <v/>
      </c>
      <c r="I14" s="13" t="str">
        <f t="shared" si="5"/>
        <v>エネルギー対策特別会計エネルギー需給勘定</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2">
      <c r="A15" s="14" t="s">
        <v>88</v>
      </c>
      <c r="B15" s="15"/>
      <c r="C15" s="13" t="str">
        <f t="shared" si="9"/>
        <v/>
      </c>
      <c r="D15" s="13" t="str">
        <f t="shared" si="8"/>
        <v/>
      </c>
      <c r="F15" s="18" t="s">
        <v>112</v>
      </c>
      <c r="G15" s="17"/>
      <c r="H15" s="13" t="str">
        <f t="shared" si="1"/>
        <v/>
      </c>
      <c r="I15" s="13" t="str">
        <f t="shared" si="5"/>
        <v>エネルギー対策特別会計エネルギー需給勘定</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2">
      <c r="A16" s="14" t="s">
        <v>89</v>
      </c>
      <c r="B16" s="15" t="s">
        <v>606</v>
      </c>
      <c r="C16" s="13" t="str">
        <f t="shared" si="9"/>
        <v>地球温暖化対策</v>
      </c>
      <c r="D16" s="13" t="str">
        <f t="shared" si="8"/>
        <v>地球温暖化対策</v>
      </c>
      <c r="F16" s="18" t="s">
        <v>113</v>
      </c>
      <c r="G16" s="17"/>
      <c r="H16" s="13" t="str">
        <f t="shared" si="1"/>
        <v/>
      </c>
      <c r="I16" s="13" t="str">
        <f t="shared" si="5"/>
        <v>エネルギー対策特別会計エネルギー需給勘定</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2">
      <c r="A17" s="14" t="s">
        <v>90</v>
      </c>
      <c r="B17" s="15"/>
      <c r="C17" s="13" t="str">
        <f t="shared" si="9"/>
        <v/>
      </c>
      <c r="D17" s="13" t="str">
        <f t="shared" si="8"/>
        <v>地球温暖化対策</v>
      </c>
      <c r="F17" s="18" t="s">
        <v>114</v>
      </c>
      <c r="G17" s="17"/>
      <c r="H17" s="13" t="str">
        <f t="shared" si="1"/>
        <v/>
      </c>
      <c r="I17" s="13" t="str">
        <f t="shared" si="5"/>
        <v>エネルギー対策特別会計エネルギー需給勘定</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2">
      <c r="A18" s="14" t="s">
        <v>91</v>
      </c>
      <c r="B18" s="15"/>
      <c r="C18" s="13" t="str">
        <f t="shared" si="9"/>
        <v/>
      </c>
      <c r="D18" s="13" t="str">
        <f t="shared" si="8"/>
        <v>地球温暖化対策</v>
      </c>
      <c r="F18" s="18" t="s">
        <v>115</v>
      </c>
      <c r="G18" s="17"/>
      <c r="H18" s="13" t="str">
        <f t="shared" si="1"/>
        <v/>
      </c>
      <c r="I18" s="13" t="str">
        <f t="shared" si="5"/>
        <v>エネルギー対策特別会計エネルギー需給勘定</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2">
      <c r="A19" s="14" t="s">
        <v>207</v>
      </c>
      <c r="B19" s="15"/>
      <c r="C19" s="13" t="str">
        <f t="shared" si="9"/>
        <v/>
      </c>
      <c r="D19" s="13" t="str">
        <f t="shared" si="8"/>
        <v>地球温暖化対策</v>
      </c>
      <c r="F19" s="18" t="s">
        <v>116</v>
      </c>
      <c r="G19" s="17"/>
      <c r="H19" s="13" t="str">
        <f t="shared" si="1"/>
        <v/>
      </c>
      <c r="I19" s="13" t="str">
        <f t="shared" si="5"/>
        <v>エネルギー対策特別会計エネルギー需給勘定</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2">
      <c r="A20" s="14" t="s">
        <v>208</v>
      </c>
      <c r="B20" s="15"/>
      <c r="C20" s="13" t="str">
        <f t="shared" si="9"/>
        <v/>
      </c>
      <c r="D20" s="13" t="str">
        <f t="shared" si="8"/>
        <v>地球温暖化対策</v>
      </c>
      <c r="F20" s="18" t="s">
        <v>206</v>
      </c>
      <c r="G20" s="17"/>
      <c r="H20" s="13" t="str">
        <f t="shared" si="1"/>
        <v/>
      </c>
      <c r="I20" s="13" t="str">
        <f t="shared" si="5"/>
        <v>エネルギー対策特別会計エネルギー需給勘定</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2">
      <c r="A21" s="14" t="s">
        <v>209</v>
      </c>
      <c r="B21" s="15"/>
      <c r="C21" s="13" t="str">
        <f t="shared" si="9"/>
        <v/>
      </c>
      <c r="D21" s="13" t="str">
        <f t="shared" si="8"/>
        <v>地球温暖化対策</v>
      </c>
      <c r="F21" s="18" t="s">
        <v>117</v>
      </c>
      <c r="G21" s="17"/>
      <c r="H21" s="13" t="str">
        <f t="shared" si="1"/>
        <v/>
      </c>
      <c r="I21" s="13" t="str">
        <f t="shared" si="5"/>
        <v>エネルギー対策特別会計エネルギー需給勘定</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2">
      <c r="A22" s="14" t="s">
        <v>210</v>
      </c>
      <c r="B22" s="15"/>
      <c r="C22" s="13" t="str">
        <f t="shared" si="9"/>
        <v/>
      </c>
      <c r="D22" s="13" t="str">
        <f>IF(C22="",D21,IF(D21&lt;&gt;"",CONCATENATE(D21,"、",C22),C22))</f>
        <v>地球温暖化対策</v>
      </c>
      <c r="F22" s="18" t="s">
        <v>118</v>
      </c>
      <c r="G22" s="17"/>
      <c r="H22" s="13" t="str">
        <f t="shared" si="1"/>
        <v/>
      </c>
      <c r="I22" s="13" t="str">
        <f t="shared" si="5"/>
        <v>エネルギー対策特別会計エネルギー需給勘定</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2">
      <c r="A23" s="69" t="s">
        <v>279</v>
      </c>
      <c r="B23" s="15"/>
      <c r="C23" s="13" t="str">
        <f t="shared" si="9"/>
        <v/>
      </c>
      <c r="D23" s="13" t="str">
        <f>IF(C23="",D22,IF(D22&lt;&gt;"",CONCATENATE(D22,"、",C23),C23))</f>
        <v>地球温暖化対策</v>
      </c>
      <c r="F23" s="18" t="s">
        <v>119</v>
      </c>
      <c r="G23" s="17"/>
      <c r="H23" s="13" t="str">
        <f t="shared" si="1"/>
        <v/>
      </c>
      <c r="I23" s="13" t="str">
        <f t="shared" si="5"/>
        <v>エネルギー対策特別会計エネルギー需給勘定</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2">
      <c r="A24" s="83"/>
      <c r="B24" s="67"/>
      <c r="F24" s="18" t="s">
        <v>282</v>
      </c>
      <c r="G24" s="17"/>
      <c r="H24" s="13" t="str">
        <f t="shared" si="1"/>
        <v/>
      </c>
      <c r="I24" s="13" t="str">
        <f t="shared" si="5"/>
        <v>エネルギー対策特別会計エネルギー需給勘定</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2">
      <c r="A25" s="68"/>
      <c r="B25" s="67"/>
      <c r="F25" s="18" t="s">
        <v>120</v>
      </c>
      <c r="G25" s="17"/>
      <c r="H25" s="13" t="str">
        <f t="shared" si="1"/>
        <v/>
      </c>
      <c r="I25" s="13" t="str">
        <f t="shared" si="5"/>
        <v>エネルギー対策特別会計エネルギー需給勘定</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2">
      <c r="A26" s="68"/>
      <c r="B26" s="67"/>
      <c r="F26" s="18" t="s">
        <v>121</v>
      </c>
      <c r="G26" s="17"/>
      <c r="H26" s="13" t="str">
        <f t="shared" si="1"/>
        <v/>
      </c>
      <c r="I26" s="13" t="str">
        <f t="shared" si="5"/>
        <v>エネルギー対策特別会計エネルギー需給勘定</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2">
      <c r="A27" s="13" t="str">
        <f>IF(D23="", "-", D23)</f>
        <v>地球温暖化対策</v>
      </c>
      <c r="B27" s="13"/>
      <c r="F27" s="18" t="s">
        <v>122</v>
      </c>
      <c r="G27" s="17"/>
      <c r="H27" s="13" t="str">
        <f t="shared" si="1"/>
        <v/>
      </c>
      <c r="I27" s="13" t="str">
        <f t="shared" si="5"/>
        <v>エネルギー対策特別会計エネルギー需給勘定</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2">
      <c r="B28" s="13"/>
      <c r="F28" s="18" t="s">
        <v>123</v>
      </c>
      <c r="G28" s="17"/>
      <c r="H28" s="13" t="str">
        <f t="shared" si="1"/>
        <v/>
      </c>
      <c r="I28" s="13" t="str">
        <f t="shared" si="5"/>
        <v>エネルギー対策特別会計エネルギー需給勘定</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2">
      <c r="A29" s="13"/>
      <c r="B29" s="13"/>
      <c r="F29" s="18" t="s">
        <v>198</v>
      </c>
      <c r="G29" s="17"/>
      <c r="H29" s="13" t="str">
        <f t="shared" si="1"/>
        <v/>
      </c>
      <c r="I29" s="13" t="str">
        <f t="shared" si="5"/>
        <v>エネルギー対策特別会計エネルギー需給勘定</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2">
      <c r="A30" s="13"/>
      <c r="B30" s="13"/>
      <c r="F30" s="18" t="s">
        <v>199</v>
      </c>
      <c r="G30" s="17"/>
      <c r="H30" s="13" t="str">
        <f t="shared" si="1"/>
        <v/>
      </c>
      <c r="I30" s="13" t="str">
        <f t="shared" si="5"/>
        <v>エネルギー対策特別会計エネルギー需給勘定</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2">
      <c r="A31" s="13"/>
      <c r="B31" s="13"/>
      <c r="F31" s="18" t="s">
        <v>200</v>
      </c>
      <c r="G31" s="17"/>
      <c r="H31" s="13" t="str">
        <f t="shared" si="1"/>
        <v/>
      </c>
      <c r="I31" s="13" t="str">
        <f t="shared" si="5"/>
        <v>エネルギー対策特別会計エネルギー需給勘定</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2">
      <c r="A32" s="13"/>
      <c r="B32" s="13"/>
      <c r="F32" s="18" t="s">
        <v>201</v>
      </c>
      <c r="G32" s="17"/>
      <c r="H32" s="13" t="str">
        <f t="shared" si="1"/>
        <v/>
      </c>
      <c r="I32" s="13" t="str">
        <f t="shared" si="5"/>
        <v>エネルギー対策特別会計エネルギー需給勘定</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2">
      <c r="A33" s="13"/>
      <c r="B33" s="13"/>
      <c r="F33" s="18" t="s">
        <v>202</v>
      </c>
      <c r="G33" s="17"/>
      <c r="H33" s="13" t="str">
        <f t="shared" si="1"/>
        <v/>
      </c>
      <c r="I33" s="13" t="str">
        <f t="shared" si="5"/>
        <v>エネルギー対策特別会計エネルギー需給勘定</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2">
      <c r="A34" s="13"/>
      <c r="B34" s="13"/>
      <c r="F34" s="18" t="s">
        <v>203</v>
      </c>
      <c r="G34" s="17"/>
      <c r="H34" s="13" t="str">
        <f t="shared" si="1"/>
        <v/>
      </c>
      <c r="I34" s="13" t="str">
        <f t="shared" si="5"/>
        <v>エネルギー対策特別会計エネルギー需給勘定</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2">
      <c r="A35" s="13"/>
      <c r="B35" s="13"/>
      <c r="F35" s="18" t="s">
        <v>204</v>
      </c>
      <c r="G35" s="17"/>
      <c r="H35" s="13" t="str">
        <f t="shared" si="1"/>
        <v/>
      </c>
      <c r="I35" s="13" t="str">
        <f t="shared" si="5"/>
        <v>エネルギー対策特別会計エネルギー需給勘定</v>
      </c>
      <c r="K35" s="13"/>
      <c r="L35" s="13"/>
      <c r="O35" s="13"/>
      <c r="P35" s="13"/>
      <c r="Q35" s="19"/>
      <c r="T35" s="13"/>
      <c r="U35" s="32" t="s">
        <v>561</v>
      </c>
      <c r="Y35" s="32" t="s">
        <v>320</v>
      </c>
      <c r="Z35" s="32" t="s">
        <v>448</v>
      </c>
      <c r="AC35" s="31"/>
      <c r="AF35" s="30"/>
      <c r="AK35" s="42" t="str">
        <f t="shared" si="7"/>
        <v>h</v>
      </c>
    </row>
    <row r="36" spans="1:37" ht="13.5" customHeight="1" x14ac:dyDescent="0.2">
      <c r="A36" s="13"/>
      <c r="B36" s="13"/>
      <c r="F36" s="18" t="s">
        <v>205</v>
      </c>
      <c r="G36" s="17"/>
      <c r="H36" s="13" t="str">
        <f t="shared" si="1"/>
        <v/>
      </c>
      <c r="I36" s="13" t="str">
        <f t="shared" si="5"/>
        <v>エネルギー対策特別会計エネルギー需給勘定</v>
      </c>
      <c r="K36" s="13"/>
      <c r="L36" s="13"/>
      <c r="O36" s="13"/>
      <c r="P36" s="13"/>
      <c r="Q36" s="19"/>
      <c r="T36" s="13"/>
      <c r="Y36" s="32" t="s">
        <v>321</v>
      </c>
      <c r="Z36" s="32" t="s">
        <v>449</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322</v>
      </c>
      <c r="Z37" s="32" t="s">
        <v>450</v>
      </c>
      <c r="AF37" s="30"/>
      <c r="AK37" s="42" t="str">
        <f t="shared" si="7"/>
        <v>j</v>
      </c>
    </row>
    <row r="38" spans="1:37" x14ac:dyDescent="0.2">
      <c r="A38" s="13"/>
      <c r="B38" s="13"/>
      <c r="F38" s="13"/>
      <c r="G38" s="19"/>
      <c r="K38" s="13"/>
      <c r="L38" s="13"/>
      <c r="O38" s="13"/>
      <c r="P38" s="13"/>
      <c r="Q38" s="19"/>
      <c r="T38" s="13"/>
      <c r="Y38" s="32" t="s">
        <v>323</v>
      </c>
      <c r="Z38" s="32" t="s">
        <v>451</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563</v>
      </c>
      <c r="Y39" s="32" t="s">
        <v>324</v>
      </c>
      <c r="Z39" s="32" t="s">
        <v>452</v>
      </c>
      <c r="AF39" s="30"/>
      <c r="AK39" s="42" t="str">
        <f t="shared" si="7"/>
        <v>l</v>
      </c>
    </row>
    <row r="40" spans="1:37" x14ac:dyDescent="0.2">
      <c r="A40" s="13"/>
      <c r="B40" s="13"/>
      <c r="F40" s="13"/>
      <c r="G40" s="19"/>
      <c r="K40" s="13"/>
      <c r="L40" s="13"/>
      <c r="O40" s="13"/>
      <c r="P40" s="13"/>
      <c r="Q40" s="19"/>
      <c r="T40" s="13"/>
      <c r="U40" s="32"/>
      <c r="Y40" s="32" t="s">
        <v>325</v>
      </c>
      <c r="Z40" s="32" t="s">
        <v>453</v>
      </c>
      <c r="AF40" s="30"/>
      <c r="AK40" s="42" t="str">
        <f t="shared" si="7"/>
        <v>m</v>
      </c>
    </row>
    <row r="41" spans="1:37" x14ac:dyDescent="0.2">
      <c r="A41" s="13"/>
      <c r="B41" s="13"/>
      <c r="F41" s="13"/>
      <c r="G41" s="19"/>
      <c r="K41" s="13"/>
      <c r="L41" s="13"/>
      <c r="O41" s="13"/>
      <c r="P41" s="13"/>
      <c r="Q41" s="19"/>
      <c r="T41" s="13"/>
      <c r="U41" s="32" t="s">
        <v>265</v>
      </c>
      <c r="Y41" s="32" t="s">
        <v>326</v>
      </c>
      <c r="Z41" s="32" t="s">
        <v>454</v>
      </c>
      <c r="AF41" s="30"/>
      <c r="AK41" s="42" t="str">
        <f t="shared" si="7"/>
        <v>n</v>
      </c>
    </row>
    <row r="42" spans="1:37" x14ac:dyDescent="0.2">
      <c r="A42" s="13"/>
      <c r="B42" s="13"/>
      <c r="F42" s="13"/>
      <c r="G42" s="19"/>
      <c r="K42" s="13"/>
      <c r="L42" s="13"/>
      <c r="O42" s="13"/>
      <c r="P42" s="13"/>
      <c r="Q42" s="19"/>
      <c r="T42" s="13"/>
      <c r="U42" s="32" t="s">
        <v>275</v>
      </c>
      <c r="Y42" s="32" t="s">
        <v>327</v>
      </c>
      <c r="Z42" s="32" t="s">
        <v>455</v>
      </c>
      <c r="AF42" s="30"/>
      <c r="AK42" s="42" t="str">
        <f t="shared" si="7"/>
        <v>o</v>
      </c>
    </row>
    <row r="43" spans="1:37" x14ac:dyDescent="0.2">
      <c r="A43" s="13"/>
      <c r="B43" s="13"/>
      <c r="F43" s="13"/>
      <c r="G43" s="19"/>
      <c r="K43" s="13"/>
      <c r="L43" s="13"/>
      <c r="O43" s="13"/>
      <c r="P43" s="13"/>
      <c r="Q43" s="19"/>
      <c r="T43" s="13"/>
      <c r="Y43" s="32" t="s">
        <v>328</v>
      </c>
      <c r="Z43" s="32" t="s">
        <v>456</v>
      </c>
      <c r="AF43" s="30"/>
      <c r="AK43" s="42" t="str">
        <f t="shared" si="7"/>
        <v>p</v>
      </c>
    </row>
    <row r="44" spans="1:37" x14ac:dyDescent="0.2">
      <c r="A44" s="13"/>
      <c r="B44" s="13"/>
      <c r="F44" s="13"/>
      <c r="G44" s="19"/>
      <c r="K44" s="13"/>
      <c r="L44" s="13"/>
      <c r="O44" s="13"/>
      <c r="P44" s="13"/>
      <c r="Q44" s="19"/>
      <c r="T44" s="13"/>
      <c r="Y44" s="32" t="s">
        <v>329</v>
      </c>
      <c r="Z44" s="32" t="s">
        <v>457</v>
      </c>
      <c r="AF44" s="30"/>
      <c r="AK44" s="42" t="str">
        <f t="shared" si="7"/>
        <v>q</v>
      </c>
    </row>
    <row r="45" spans="1:37" x14ac:dyDescent="0.2">
      <c r="A45" s="13"/>
      <c r="B45" s="13"/>
      <c r="F45" s="13"/>
      <c r="G45" s="19"/>
      <c r="K45" s="13"/>
      <c r="L45" s="13"/>
      <c r="O45" s="13"/>
      <c r="P45" s="13"/>
      <c r="Q45" s="19"/>
      <c r="T45" s="13"/>
      <c r="U45" s="29" t="s">
        <v>156</v>
      </c>
      <c r="Y45" s="32" t="s">
        <v>330</v>
      </c>
      <c r="Z45" s="32" t="s">
        <v>458</v>
      </c>
      <c r="AF45" s="30"/>
      <c r="AK45" s="42" t="str">
        <f t="shared" si="7"/>
        <v>r</v>
      </c>
    </row>
    <row r="46" spans="1:37" x14ac:dyDescent="0.2">
      <c r="A46" s="13"/>
      <c r="B46" s="13"/>
      <c r="F46" s="13"/>
      <c r="G46" s="19"/>
      <c r="K46" s="13"/>
      <c r="L46" s="13"/>
      <c r="O46" s="13"/>
      <c r="P46" s="13"/>
      <c r="Q46" s="19"/>
      <c r="T46" s="13"/>
      <c r="U46" s="78" t="s">
        <v>594</v>
      </c>
      <c r="Y46" s="32" t="s">
        <v>331</v>
      </c>
      <c r="Z46" s="32" t="s">
        <v>459</v>
      </c>
      <c r="AF46" s="30"/>
      <c r="AK46" s="42" t="str">
        <f t="shared" si="7"/>
        <v>s</v>
      </c>
    </row>
    <row r="47" spans="1:37" x14ac:dyDescent="0.2">
      <c r="A47" s="13"/>
      <c r="B47" s="13"/>
      <c r="F47" s="13"/>
      <c r="G47" s="19"/>
      <c r="K47" s="13"/>
      <c r="L47" s="13"/>
      <c r="O47" s="13"/>
      <c r="P47" s="13"/>
      <c r="Q47" s="19"/>
      <c r="T47" s="13"/>
      <c r="Y47" s="32" t="s">
        <v>332</v>
      </c>
      <c r="Z47" s="32" t="s">
        <v>460</v>
      </c>
      <c r="AF47" s="30"/>
      <c r="AK47" s="42" t="str">
        <f t="shared" si="7"/>
        <v>t</v>
      </c>
    </row>
    <row r="48" spans="1:37" x14ac:dyDescent="0.2">
      <c r="A48" s="13"/>
      <c r="B48" s="13"/>
      <c r="F48" s="13"/>
      <c r="G48" s="19"/>
      <c r="K48" s="13"/>
      <c r="L48" s="13"/>
      <c r="O48" s="13"/>
      <c r="P48" s="13"/>
      <c r="Q48" s="19"/>
      <c r="T48" s="13"/>
      <c r="U48" s="78">
        <v>2021</v>
      </c>
      <c r="Y48" s="32" t="s">
        <v>333</v>
      </c>
      <c r="Z48" s="32" t="s">
        <v>461</v>
      </c>
      <c r="AF48" s="30"/>
      <c r="AK48" s="42" t="str">
        <f t="shared" si="7"/>
        <v>u</v>
      </c>
    </row>
    <row r="49" spans="1:37" x14ac:dyDescent="0.2">
      <c r="A49" s="13"/>
      <c r="B49" s="13"/>
      <c r="F49" s="13"/>
      <c r="G49" s="19"/>
      <c r="K49" s="13"/>
      <c r="L49" s="13"/>
      <c r="O49" s="13"/>
      <c r="P49" s="13"/>
      <c r="Q49" s="19"/>
      <c r="T49" s="13"/>
      <c r="U49" s="78">
        <v>2022</v>
      </c>
      <c r="Y49" s="32" t="s">
        <v>334</v>
      </c>
      <c r="Z49" s="32" t="s">
        <v>462</v>
      </c>
      <c r="AF49" s="30"/>
      <c r="AK49" s="42" t="str">
        <f t="shared" si="7"/>
        <v>v</v>
      </c>
    </row>
    <row r="50" spans="1:37" x14ac:dyDescent="0.2">
      <c r="A50" s="13"/>
      <c r="B50" s="13"/>
      <c r="F50" s="13"/>
      <c r="G50" s="19"/>
      <c r="K50" s="13"/>
      <c r="L50" s="13"/>
      <c r="O50" s="13"/>
      <c r="P50" s="13"/>
      <c r="Q50" s="19"/>
      <c r="T50" s="13"/>
      <c r="U50" s="78">
        <v>2023</v>
      </c>
      <c r="Y50" s="32" t="s">
        <v>335</v>
      </c>
      <c r="Z50" s="32" t="s">
        <v>463</v>
      </c>
      <c r="AF50" s="30"/>
    </row>
    <row r="51" spans="1:37" x14ac:dyDescent="0.2">
      <c r="A51" s="13"/>
      <c r="B51" s="13"/>
      <c r="F51" s="13"/>
      <c r="G51" s="19"/>
      <c r="K51" s="13"/>
      <c r="L51" s="13"/>
      <c r="O51" s="13"/>
      <c r="P51" s="13"/>
      <c r="Q51" s="19"/>
      <c r="T51" s="13"/>
      <c r="U51" s="78">
        <v>2024</v>
      </c>
      <c r="Y51" s="32" t="s">
        <v>336</v>
      </c>
      <c r="Z51" s="32" t="s">
        <v>464</v>
      </c>
      <c r="AF51" s="30"/>
    </row>
    <row r="52" spans="1:37" x14ac:dyDescent="0.2">
      <c r="A52" s="13"/>
      <c r="B52" s="13"/>
      <c r="F52" s="13"/>
      <c r="G52" s="19"/>
      <c r="K52" s="13"/>
      <c r="L52" s="13"/>
      <c r="O52" s="13"/>
      <c r="P52" s="13"/>
      <c r="Q52" s="19"/>
      <c r="T52" s="13"/>
      <c r="U52" s="78">
        <v>2025</v>
      </c>
      <c r="Y52" s="32" t="s">
        <v>337</v>
      </c>
      <c r="Z52" s="32" t="s">
        <v>465</v>
      </c>
      <c r="AF52" s="30"/>
    </row>
    <row r="53" spans="1:37" x14ac:dyDescent="0.2">
      <c r="A53" s="13"/>
      <c r="B53" s="13"/>
      <c r="F53" s="13"/>
      <c r="G53" s="19"/>
      <c r="K53" s="13"/>
      <c r="L53" s="13"/>
      <c r="O53" s="13"/>
      <c r="P53" s="13"/>
      <c r="Q53" s="19"/>
      <c r="T53" s="13"/>
      <c r="U53" s="78">
        <v>2026</v>
      </c>
      <c r="Y53" s="32" t="s">
        <v>338</v>
      </c>
      <c r="Z53" s="32" t="s">
        <v>466</v>
      </c>
      <c r="AF53" s="30"/>
    </row>
    <row r="54" spans="1:37" x14ac:dyDescent="0.2">
      <c r="A54" s="13"/>
      <c r="B54" s="13"/>
      <c r="F54" s="13"/>
      <c r="G54" s="19"/>
      <c r="K54" s="13"/>
      <c r="L54" s="13"/>
      <c r="O54" s="13"/>
      <c r="P54" s="20"/>
      <c r="Q54" s="19"/>
      <c r="T54" s="13"/>
      <c r="Y54" s="32" t="s">
        <v>339</v>
      </c>
      <c r="Z54" s="32" t="s">
        <v>467</v>
      </c>
      <c r="AF54" s="30"/>
    </row>
    <row r="55" spans="1:37" x14ac:dyDescent="0.2">
      <c r="A55" s="13"/>
      <c r="B55" s="13"/>
      <c r="F55" s="13"/>
      <c r="G55" s="19"/>
      <c r="K55" s="13"/>
      <c r="L55" s="13"/>
      <c r="O55" s="13"/>
      <c r="P55" s="13"/>
      <c r="Q55" s="19"/>
      <c r="T55" s="13"/>
      <c r="Y55" s="32" t="s">
        <v>340</v>
      </c>
      <c r="Z55" s="32" t="s">
        <v>468</v>
      </c>
      <c r="AF55" s="30"/>
    </row>
    <row r="56" spans="1:37" x14ac:dyDescent="0.2">
      <c r="A56" s="13"/>
      <c r="B56" s="13"/>
      <c r="F56" s="13"/>
      <c r="G56" s="19"/>
      <c r="K56" s="13"/>
      <c r="L56" s="13"/>
      <c r="O56" s="13"/>
      <c r="P56" s="13"/>
      <c r="Q56" s="19"/>
      <c r="T56" s="13"/>
      <c r="U56" s="78">
        <v>20</v>
      </c>
      <c r="Y56" s="32" t="s">
        <v>341</v>
      </c>
      <c r="Z56" s="32" t="s">
        <v>469</v>
      </c>
      <c r="AF56" s="30"/>
    </row>
    <row r="57" spans="1:37" x14ac:dyDescent="0.2">
      <c r="A57" s="13"/>
      <c r="B57" s="13"/>
      <c r="F57" s="13"/>
      <c r="G57" s="19"/>
      <c r="K57" s="13"/>
      <c r="L57" s="13"/>
      <c r="O57" s="13"/>
      <c r="P57" s="13"/>
      <c r="Q57" s="19"/>
      <c r="T57" s="13"/>
      <c r="U57" s="32" t="s">
        <v>539</v>
      </c>
      <c r="Y57" s="32" t="s">
        <v>342</v>
      </c>
      <c r="Z57" s="32" t="s">
        <v>470</v>
      </c>
      <c r="AF57" s="30"/>
    </row>
    <row r="58" spans="1:37" x14ac:dyDescent="0.2">
      <c r="A58" s="13"/>
      <c r="B58" s="13"/>
      <c r="F58" s="13"/>
      <c r="G58" s="19"/>
      <c r="K58" s="13"/>
      <c r="L58" s="13"/>
      <c r="O58" s="13"/>
      <c r="P58" s="13"/>
      <c r="Q58" s="19"/>
      <c r="T58" s="13"/>
      <c r="U58" s="32" t="s">
        <v>540</v>
      </c>
      <c r="Y58" s="32" t="s">
        <v>343</v>
      </c>
      <c r="Z58" s="32" t="s">
        <v>471</v>
      </c>
      <c r="AF58" s="30"/>
    </row>
    <row r="59" spans="1:37" x14ac:dyDescent="0.2">
      <c r="A59" s="13"/>
      <c r="B59" s="13"/>
      <c r="F59" s="13"/>
      <c r="G59" s="19"/>
      <c r="K59" s="13"/>
      <c r="L59" s="13"/>
      <c r="O59" s="13"/>
      <c r="P59" s="13"/>
      <c r="Q59" s="19"/>
      <c r="T59" s="13"/>
      <c r="Y59" s="32" t="s">
        <v>344</v>
      </c>
      <c r="Z59" s="32" t="s">
        <v>472</v>
      </c>
      <c r="AF59" s="30"/>
    </row>
    <row r="60" spans="1:37" x14ac:dyDescent="0.2">
      <c r="A60" s="13"/>
      <c r="B60" s="13"/>
      <c r="F60" s="13"/>
      <c r="G60" s="19"/>
      <c r="K60" s="13"/>
      <c r="L60" s="13"/>
      <c r="O60" s="13"/>
      <c r="P60" s="13"/>
      <c r="Q60" s="19"/>
      <c r="T60" s="13"/>
      <c r="Y60" s="32" t="s">
        <v>345</v>
      </c>
      <c r="Z60" s="32" t="s">
        <v>473</v>
      </c>
      <c r="AF60" s="30"/>
    </row>
    <row r="61" spans="1:37" x14ac:dyDescent="0.2">
      <c r="A61" s="13"/>
      <c r="B61" s="13"/>
      <c r="F61" s="13"/>
      <c r="G61" s="19"/>
      <c r="K61" s="13"/>
      <c r="L61" s="13"/>
      <c r="O61" s="13"/>
      <c r="P61" s="13"/>
      <c r="Q61" s="19"/>
      <c r="T61" s="13"/>
      <c r="Y61" s="32" t="s">
        <v>346</v>
      </c>
      <c r="Z61" s="32" t="s">
        <v>474</v>
      </c>
      <c r="AF61" s="30"/>
    </row>
    <row r="62" spans="1:37" x14ac:dyDescent="0.2">
      <c r="A62" s="13"/>
      <c r="B62" s="13"/>
      <c r="F62" s="13"/>
      <c r="G62" s="19"/>
      <c r="K62" s="13"/>
      <c r="L62" s="13"/>
      <c r="O62" s="13"/>
      <c r="P62" s="13"/>
      <c r="Q62" s="19"/>
      <c r="T62" s="13"/>
      <c r="Y62" s="32" t="s">
        <v>347</v>
      </c>
      <c r="Z62" s="32" t="s">
        <v>475</v>
      </c>
      <c r="AF62" s="30"/>
    </row>
    <row r="63" spans="1:37" x14ac:dyDescent="0.2">
      <c r="A63" s="13"/>
      <c r="B63" s="13"/>
      <c r="F63" s="13"/>
      <c r="G63" s="19"/>
      <c r="K63" s="13"/>
      <c r="L63" s="13"/>
      <c r="O63" s="13"/>
      <c r="P63" s="13"/>
      <c r="Q63" s="19"/>
      <c r="T63" s="13"/>
      <c r="Y63" s="32" t="s">
        <v>348</v>
      </c>
      <c r="Z63" s="32" t="s">
        <v>476</v>
      </c>
      <c r="AF63" s="30"/>
    </row>
    <row r="64" spans="1:37" x14ac:dyDescent="0.2">
      <c r="A64" s="13"/>
      <c r="B64" s="13"/>
      <c r="F64" s="13"/>
      <c r="G64" s="19"/>
      <c r="K64" s="13"/>
      <c r="L64" s="13"/>
      <c r="O64" s="13"/>
      <c r="P64" s="13"/>
      <c r="Q64" s="19"/>
      <c r="T64" s="13"/>
      <c r="Y64" s="32" t="s">
        <v>349</v>
      </c>
      <c r="Z64" s="32" t="s">
        <v>477</v>
      </c>
      <c r="AF64" s="30"/>
    </row>
    <row r="65" spans="1:32" x14ac:dyDescent="0.2">
      <c r="A65" s="13"/>
      <c r="B65" s="13"/>
      <c r="F65" s="13"/>
      <c r="G65" s="19"/>
      <c r="K65" s="13"/>
      <c r="L65" s="13"/>
      <c r="O65" s="13"/>
      <c r="P65" s="13"/>
      <c r="Q65" s="19"/>
      <c r="T65" s="13"/>
      <c r="Y65" s="32" t="s">
        <v>350</v>
      </c>
      <c r="Z65" s="32" t="s">
        <v>478</v>
      </c>
      <c r="AF65" s="30"/>
    </row>
    <row r="66" spans="1:32" x14ac:dyDescent="0.2">
      <c r="A66" s="13"/>
      <c r="B66" s="13"/>
      <c r="F66" s="13"/>
      <c r="G66" s="19"/>
      <c r="K66" s="13"/>
      <c r="L66" s="13"/>
      <c r="O66" s="13"/>
      <c r="P66" s="13"/>
      <c r="Q66" s="19"/>
      <c r="T66" s="13"/>
      <c r="Y66" s="32" t="s">
        <v>62</v>
      </c>
      <c r="Z66" s="32" t="s">
        <v>479</v>
      </c>
      <c r="AF66" s="30"/>
    </row>
    <row r="67" spans="1:32" x14ac:dyDescent="0.2">
      <c r="A67" s="13"/>
      <c r="B67" s="13"/>
      <c r="F67" s="13"/>
      <c r="G67" s="19"/>
      <c r="K67" s="13"/>
      <c r="L67" s="13"/>
      <c r="O67" s="13"/>
      <c r="P67" s="13"/>
      <c r="Q67" s="19"/>
      <c r="T67" s="13"/>
      <c r="Y67" s="32" t="s">
        <v>351</v>
      </c>
      <c r="Z67" s="32" t="s">
        <v>480</v>
      </c>
      <c r="AF67" s="30"/>
    </row>
    <row r="68" spans="1:32" x14ac:dyDescent="0.2">
      <c r="A68" s="13"/>
      <c r="B68" s="13"/>
      <c r="F68" s="13"/>
      <c r="G68" s="19"/>
      <c r="K68" s="13"/>
      <c r="L68" s="13"/>
      <c r="O68" s="13"/>
      <c r="P68" s="13"/>
      <c r="Q68" s="19"/>
      <c r="T68" s="13"/>
      <c r="Y68" s="32" t="s">
        <v>352</v>
      </c>
      <c r="Z68" s="32" t="s">
        <v>481</v>
      </c>
      <c r="AF68" s="30"/>
    </row>
    <row r="69" spans="1:32" x14ac:dyDescent="0.2">
      <c r="A69" s="13"/>
      <c r="B69" s="13"/>
      <c r="F69" s="13"/>
      <c r="G69" s="19"/>
      <c r="K69" s="13"/>
      <c r="L69" s="13"/>
      <c r="O69" s="13"/>
      <c r="P69" s="13"/>
      <c r="Q69" s="19"/>
      <c r="T69" s="13"/>
      <c r="Y69" s="32" t="s">
        <v>353</v>
      </c>
      <c r="Z69" s="32" t="s">
        <v>482</v>
      </c>
      <c r="AF69" s="30"/>
    </row>
    <row r="70" spans="1:32" x14ac:dyDescent="0.2">
      <c r="A70" s="13"/>
      <c r="B70" s="13"/>
      <c r="Y70" s="32" t="s">
        <v>354</v>
      </c>
      <c r="Z70" s="32" t="s">
        <v>483</v>
      </c>
    </row>
    <row r="71" spans="1:32" x14ac:dyDescent="0.2">
      <c r="Y71" s="32" t="s">
        <v>355</v>
      </c>
      <c r="Z71" s="32" t="s">
        <v>484</v>
      </c>
    </row>
    <row r="72" spans="1:32" x14ac:dyDescent="0.2">
      <c r="Y72" s="32" t="s">
        <v>356</v>
      </c>
      <c r="Z72" s="32" t="s">
        <v>485</v>
      </c>
    </row>
    <row r="73" spans="1:32" x14ac:dyDescent="0.2">
      <c r="Y73" s="32" t="s">
        <v>357</v>
      </c>
      <c r="Z73" s="32" t="s">
        <v>486</v>
      </c>
    </row>
    <row r="74" spans="1:32" x14ac:dyDescent="0.2">
      <c r="Y74" s="32" t="s">
        <v>358</v>
      </c>
      <c r="Z74" s="32" t="s">
        <v>487</v>
      </c>
    </row>
    <row r="75" spans="1:32" x14ac:dyDescent="0.2">
      <c r="Y75" s="32" t="s">
        <v>359</v>
      </c>
      <c r="Z75" s="32" t="s">
        <v>488</v>
      </c>
    </row>
    <row r="76" spans="1:32" x14ac:dyDescent="0.2">
      <c r="Y76" s="32" t="s">
        <v>360</v>
      </c>
      <c r="Z76" s="32" t="s">
        <v>489</v>
      </c>
    </row>
    <row r="77" spans="1:32" x14ac:dyDescent="0.2">
      <c r="Y77" s="32" t="s">
        <v>361</v>
      </c>
      <c r="Z77" s="32" t="s">
        <v>490</v>
      </c>
    </row>
    <row r="78" spans="1:32" x14ac:dyDescent="0.2">
      <c r="Y78" s="32" t="s">
        <v>362</v>
      </c>
      <c r="Z78" s="32" t="s">
        <v>491</v>
      </c>
    </row>
    <row r="79" spans="1:32" x14ac:dyDescent="0.2">
      <c r="Y79" s="32" t="s">
        <v>363</v>
      </c>
      <c r="Z79" s="32" t="s">
        <v>492</v>
      </c>
    </row>
    <row r="80" spans="1:32" x14ac:dyDescent="0.2">
      <c r="Y80" s="32" t="s">
        <v>364</v>
      </c>
      <c r="Z80" s="32" t="s">
        <v>493</v>
      </c>
    </row>
    <row r="81" spans="25:26" x14ac:dyDescent="0.2">
      <c r="Y81" s="32" t="s">
        <v>365</v>
      </c>
      <c r="Z81" s="32" t="s">
        <v>494</v>
      </c>
    </row>
    <row r="82" spans="25:26" x14ac:dyDescent="0.2">
      <c r="Y82" s="32" t="s">
        <v>366</v>
      </c>
      <c r="Z82" s="32" t="s">
        <v>495</v>
      </c>
    </row>
    <row r="83" spans="25:26" x14ac:dyDescent="0.2">
      <c r="Y83" s="32" t="s">
        <v>367</v>
      </c>
      <c r="Z83" s="32" t="s">
        <v>496</v>
      </c>
    </row>
    <row r="84" spans="25:26" x14ac:dyDescent="0.2">
      <c r="Y84" s="32" t="s">
        <v>368</v>
      </c>
      <c r="Z84" s="32" t="s">
        <v>497</v>
      </c>
    </row>
    <row r="85" spans="25:26" x14ac:dyDescent="0.2">
      <c r="Y85" s="32" t="s">
        <v>369</v>
      </c>
      <c r="Z85" s="32" t="s">
        <v>498</v>
      </c>
    </row>
    <row r="86" spans="25:26" x14ac:dyDescent="0.2">
      <c r="Y86" s="32" t="s">
        <v>370</v>
      </c>
      <c r="Z86" s="32" t="s">
        <v>499</v>
      </c>
    </row>
    <row r="87" spans="25:26" x14ac:dyDescent="0.2">
      <c r="Y87" s="32" t="s">
        <v>371</v>
      </c>
      <c r="Z87" s="32" t="s">
        <v>500</v>
      </c>
    </row>
    <row r="88" spans="25:26" x14ac:dyDescent="0.2">
      <c r="Y88" s="32" t="s">
        <v>372</v>
      </c>
      <c r="Z88" s="32" t="s">
        <v>501</v>
      </c>
    </row>
    <row r="89" spans="25:26" x14ac:dyDescent="0.2">
      <c r="Y89" s="32" t="s">
        <v>373</v>
      </c>
      <c r="Z89" s="32" t="s">
        <v>502</v>
      </c>
    </row>
    <row r="90" spans="25:26" x14ac:dyDescent="0.2">
      <c r="Y90" s="32" t="s">
        <v>374</v>
      </c>
      <c r="Z90" s="32" t="s">
        <v>503</v>
      </c>
    </row>
    <row r="91" spans="25:26" x14ac:dyDescent="0.2">
      <c r="Y91" s="32" t="s">
        <v>375</v>
      </c>
      <c r="Z91" s="32" t="s">
        <v>504</v>
      </c>
    </row>
    <row r="92" spans="25:26" x14ac:dyDescent="0.2">
      <c r="Y92" s="32" t="s">
        <v>376</v>
      </c>
      <c r="Z92" s="32" t="s">
        <v>505</v>
      </c>
    </row>
    <row r="93" spans="25:26" x14ac:dyDescent="0.2">
      <c r="Y93" s="32" t="s">
        <v>377</v>
      </c>
      <c r="Z93" s="32" t="s">
        <v>506</v>
      </c>
    </row>
    <row r="94" spans="25:26" x14ac:dyDescent="0.2">
      <c r="Y94" s="32" t="s">
        <v>378</v>
      </c>
      <c r="Z94" s="32" t="s">
        <v>507</v>
      </c>
    </row>
    <row r="95" spans="25:26" x14ac:dyDescent="0.2">
      <c r="Y95" s="32" t="s">
        <v>379</v>
      </c>
      <c r="Z95" s="32" t="s">
        <v>508</v>
      </c>
    </row>
    <row r="96" spans="25:26" x14ac:dyDescent="0.2">
      <c r="Y96" s="32" t="s">
        <v>283</v>
      </c>
      <c r="Z96" s="32" t="s">
        <v>509</v>
      </c>
    </row>
    <row r="97" spans="25:26" x14ac:dyDescent="0.2">
      <c r="Y97" s="32" t="s">
        <v>380</v>
      </c>
      <c r="Z97" s="32" t="s">
        <v>510</v>
      </c>
    </row>
    <row r="98" spans="25:26" x14ac:dyDescent="0.2">
      <c r="Y98" s="32" t="s">
        <v>381</v>
      </c>
      <c r="Z98" s="32" t="s">
        <v>511</v>
      </c>
    </row>
    <row r="99" spans="25:26" x14ac:dyDescent="0.2">
      <c r="Y99" s="32" t="s">
        <v>411</v>
      </c>
      <c r="Z99" s="32" t="s">
        <v>512</v>
      </c>
    </row>
    <row r="100" spans="25:26" x14ac:dyDescent="0.2">
      <c r="Y100" s="32" t="s">
        <v>597</v>
      </c>
      <c r="Z100" s="32" t="s">
        <v>513</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