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D5C91D10-E0E3-41F9-8DEA-A33F55177E7D}"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22" i="13"/>
  <c r="W22" i="13"/>
  <c r="P22" i="13"/>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<sst xmlns="http://schemas.openxmlformats.org/spreadsheetml/2006/main" count="1509" uniqueCount="687">
  <si>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</si>
  <si>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</si>
  <si>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</si>
  <si>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</si>
  <si>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</si>
  <si>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</si>
  <si>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</si>
  <si>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</si>
  <si>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</si>
  <si>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</si>
  <si>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</si>
  <si>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</si>
  <si>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</si>
  <si>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</si>
  <si>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</si>
  <si>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</si>
  <si>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</si>
  <si>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</si>
  <si>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</si>
  <si>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</si>
  <si>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</si>
  <si>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</si>
  <si>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</si>
  <si>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</si>
  <si>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</si>
  <si>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</si>
  <si>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</si>
  <si>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</si>
  <si>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</si>
  <si>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</si>
  <si>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</si>
  <si>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</si>
  <si>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</si>
  <si>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</si>
  <si>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</si>
  <si>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</si>
  <si>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</si>
  <si>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</si>
  <si>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</si>
  <si>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</si>
  <si>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</si>
  <si>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</si>
  <si>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</si>
  <si>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</si>
  <si>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</si>
  <si>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</si>
  <si>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</si>
  <si>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</si>
  <si>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</si>
  <si>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</si>
  <si>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</si>
  <si>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</si>
  <si>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</si>
  <si>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</si>
  <si>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</si>
  <si>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</si>
  <si>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</si>
  <si>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</si>
  <si>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</si>
  <si>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</si>
  <si>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</si>
  <si>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</si>
  <si>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</si>
  <si>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</si>
  <si>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</si>
  <si>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</si>
  <si>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</si>
  <si>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</si>
  <si>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</si>
  <si>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</si>
  <si>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</si>
  <si>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</si>
  <si>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</si>
  <si>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</si>
  <si>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</si>
  <si>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</si>
  <si>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</si>
  <si>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</si>
  <si>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</si>
  <si>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</si>
  <si>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</si>
  <si>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</si>
  <si>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</si>
  <si>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</si>
  <si>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</si>
  <si>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</si>
  <si>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</si>
  <si>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</si>
  <si>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</si>
  <si>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</si>
  <si>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</si>
  <si>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</si>
  <si>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</si>
  <si>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</si>
  <si>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</si>
  <si>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</si>
  <si>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</si>
  <si>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</si>
  <si>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</si>
  <si>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</si>
  <si>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</si>
  <si>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</si>
  <si>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</si>
  <si>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</si>
  <si>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</si>
  <si>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</si>
  <si>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</si>
  <si>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</si>
  <si>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</si>
  <si>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</si>
  <si>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</si>
  <si>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</si>
  <si>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</si>
  <si>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</si>
  <si>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</si>
  <si>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</si>
  <si>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</si>
  <si>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</si>
  <si>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</si>
  <si>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</si>
  <si>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</si>
  <si>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</si>
  <si>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</si>
  <si>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</si>
  <si>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</si>
  <si>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</si>
  <si>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</si>
  <si>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</si>
  <si>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</si>
  <si>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</si>
  <si>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</si>
  <si>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</si>
  <si>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</si>
  <si>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</si>
  <si>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</si>
  <si>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</si>
  <si>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</si>
  <si>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</si>
  <si>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</si>
  <si>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</si>
  <si>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</si>
  <si>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</si>
  <si>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</si>
  <si>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</si>
  <si>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</si>
  <si>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</si>
  <si>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</si>
  <si>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</si>
  <si>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</si>
  <si>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</si>
  <si>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</si>
  <si>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</si>
  <si>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</si>
  <si>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</si>
  <si>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</si>
  <si>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</si>
  <si>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</si>
  <si>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</si>
  <si>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</si>
  <si>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</si>
  <si>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</si>
  <si>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</si>
  <si>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</si>
  <si>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</si>
  <si>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</si>
  <si>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</si>
  <si>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</si>
  <si>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</si>
  <si>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</si>
  <si>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</si>
  <si>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</si>
  <si>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</si>
  <si>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</si>
  <si>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</si>
  <si>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</si>
  <si>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</si>
  <si>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</si>
  <si>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</si>
  <si>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</si>
  <si>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</si>
  <si>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</si>
  <si>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</si>
  <si>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</si>
  <si>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</si>
  <si>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</si>
  <si>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</si>
  <si>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</si>
  <si>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</si>
  <si>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</si>
  <si>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</si>
  <si>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</si>
  <si>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</si>
  <si>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</si>
  <si>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</si>
  <si>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</si>
  <si>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</si>
  <si>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</si>
  <si>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</si>
  <si>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</si>
  <si>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</si>
  <si>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</si>
  <si>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</si>
  <si>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</si>
  <si>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</si>
  <si>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</si>
  <si>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</si>
  <si>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</si>
  <si>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</si>
  <si>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</si>
  <si>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</si>
  <si>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</si>
  <si>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</si>
  <si>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</si>
  <si>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</si>
  <si>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</si>
  <si>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</si>
  <si>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</si>
  <si>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</si>
  <si>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</si>
  <si>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</si>
  <si>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</si>
  <si>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</si>
  <si>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</si>
  <si>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</si>
  <si>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</si>
  <si>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</si>
  <si>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</si>
  <si>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</si>
  <si>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</si>
  <si>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</si>
  <si>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</si>
  <si>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</si>
  <si>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</si>
  <si>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</si>
  <si>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</si>
  <si>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</si>
  <si>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</si>
  <si>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</si>
  <si>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</si>
  <si>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</si>
  <si>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</si>
  <si>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</si>
  <si>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</si>
  <si>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</si>
  <si>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</si>
  <si>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</si>
  <si>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</si>
  <si>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</si>
  <si>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</si>
  <si>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</si>
  <si>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</si>
  <si>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</si>
  <si>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</si>
  <si>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</si>
  <si>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</si>
  <si>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</si>
  <si>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</si>
  <si>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</si>
  <si>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</si>
  <si>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</si>
  <si>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</si>
  <si>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</si>
  <si>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</si>
  <si>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</si>
  <si>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</si>
  <si>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</si>
  <si>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</si>
  <si>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</si>
  <si>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</si>
  <si>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</si>
  <si>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</si>
  <si>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</si>
  <si>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</si>
  <si>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</si>
  <si>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</si>
  <si>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</si>
  <si>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</si>
  <si>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</si>
  <si>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</si>
  <si>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</si>
  <si>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</si>
  <si>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</si>
  <si>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</si>
  <si>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</si>
  <si>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</si>
  <si>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</si>
  <si>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</si>
  <si>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</si>
  <si>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</si>
  <si>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</si>
  <si>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</si>
  <si>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</si>
  <si>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</si>
  <si>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</si>
  <si>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</si>
  <si>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</si>
  <si>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</si>
  <si>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</si>
  <si>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</si>
  <si>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</si>
  <si>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</si>
  <si>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</si>
  <si>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</si>
  <si>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</si>
  <si>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</si>
  <si>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</si>
  <si>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</si>
  <si>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</si>
  <si>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</si>
  <si>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</si>
  <si>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</si>
  <si>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</si>
  <si>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</si>
  <si>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</si>
  <si>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</si>
  <si>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</si>
  <si>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</si>
  <si>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</si>
  <si>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</si>
  <si>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</si>
  <si>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</si>
  <si>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</si>
  <si>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</si>
  <si>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</si>
  <si>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</si>
  <si>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</si>
  <si>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</si>
  <si>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</si>
  <si>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</si>
  <si>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</si>
  <si>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</si>
  <si>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</si>
  <si>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</si>
  <si>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</si>
  <si>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</si>
  <si>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</si>
  <si>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</si>
  <si>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</si>
  <si>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</si>
  <si>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</si>
  <si>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</si>
  <si>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</si>
  <si>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</si>
  <si>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</si>
  <si>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</si>
  <si>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</si>
  <si>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</si>
  <si>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</si>
  <si>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</si>
  <si>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</si>
  <si>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</si>
  <si>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</si>
  <si>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</si>
  <si>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</si>
  <si>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</si>
  <si>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</si>
  <si>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</si>
  <si>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</si>
  <si>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</si>
  <si>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</si>
  <si>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</si>
  <si>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</si>
  <si>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</si>
  <si>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</si>
  <si>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</si>
  <si>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</si>
  <si>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</si>
  <si>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</si>
  <si>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</si>
  <si>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</si>
  <si>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</si>
  <si>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</si>
  <si>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</si>
  <si>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</si>
  <si>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</si>
  <si>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</si>
  <si>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</si>
  <si>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</si>
  <si>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</si>
  <si>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</si>
  <si>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</si>
  <si>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</si>
  <si>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</si>
  <si>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</si>
  <si>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</si>
  <si>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</si>
  <si>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</si>
  <si>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</si>
  <si>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</si>
  <si>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</si>
  <si>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</si>
  <si>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</si>
  <si>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</si>
  <si>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</si>
  <si>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</si>
  <si>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</si>
  <si>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</si>
  <si>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</si>
  <si>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</si>
  <si>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</si>
  <si>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</si>
  <si>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</si>
  <si>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</si>
  <si>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</si>
  <si>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</si>
  <si>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</si>
  <si>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</si>
  <si>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</si>
  <si>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</si>
  <si>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</si>
  <si>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</si>
  <si>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</si>
  <si>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</si>
  <si>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</si>
  <si>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</si>
  <si>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</si>
  <si>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</si>
  <si>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</si>
  <si>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</si>
  <si>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</si>
  <si>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</si>
  <si>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</si>
  <si>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</si>
  <si>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</si>
  <si>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</si>
  <si>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</si>
  <si>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</si>
  <si>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</si>
  <si>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</si>
  <si>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</si>
  <si>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</si>
  <si>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</si>
  <si>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</si>
  <si>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</si>
  <si>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</si>
  <si>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</si>
  <si>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</si>
  <si>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</si>
  <si>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</si>
  <si>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</si>
  <si>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</si>
  <si>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</si>
  <si>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</si>
  <si>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</si>
  <si>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</si>
  <si>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</si>
  <si>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</si>
  <si>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</si>
  <si>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</si>
  <si>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</si>
  <si>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</si>
  <si>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</si>
  <si>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</si>
  <si>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</si>
  <si>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</si>
  <si>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</si>
  <si>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</si>
  <si>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</si>
  <si>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</si>
  <si>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</si>
  <si>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</si>
  <si>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</si>
  <si>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</si>
  <si>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</si>
  <si>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</si>
  <si>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</si>
  <si>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</si>
  <si>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</si>
  <si>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</si>
  <si>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</si>
  <si>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</si>
  <si>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</si>
  <si>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</si>
  <si>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</si>
  <si>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</si>
  <si>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</si>
  <si>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</si>
  <si>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</si>
  <si>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</si>
  <si>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</si>
  <si>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</si>
  <si>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</si>
  <si>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</si>
  <si>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</si>
  <si>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</si>
  <si>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</si>
  <si>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</si>
  <si>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</si>
  <si>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</si>
  <si>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</si>
  <si>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</si>
  <si>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</si>
  <si>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</si>
  <si>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</si>
  <si>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</si>
  <si>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</si>
  <si>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</si>
  <si>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</si>
  <si>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</si>
  <si>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</si>
  <si>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</si>
  <si>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</si>
  <si>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</si>
  <si>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</si>
  <si>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</si>
  <si>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</si>
  <si>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</si>
  <si>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</si>
  <si>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</si>
  <si>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</si>
  <si>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</si>
  <si>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</si>
  <si>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</si>
  <si>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</si>
  <si>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</si>
  <si>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</si>
  <si>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</si>
  <si>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</si>
  <si>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</si>
  <si>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</si>
  <si>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</si>
  <si>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</si>
  <si>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</si>
  <si>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</si>
  <si>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</si>
  <si>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</si>
  <si>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</si>
  <si>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</si>
  <si>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</si>
  <si>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</si>
  <si>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</si>
  <si>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</si>
  <si>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</si>
  <si>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</si>
  <si>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</si>
  <si>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</si>
  <si>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</si>
  <si>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</si>
  <si>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</si>
  <si>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</si>
  <si>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</si>
  <si>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</si>
  <si>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</si>
  <si>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</si>
  <si>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</si>
  <si>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</si>
  <si>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</si>
  <si>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</si>
  <si>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</si>
  <si>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</si>
  <si>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</si>
  <si>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</si>
  <si>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</si>
  <si>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</si>
  <si>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</si>
  <si>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</si>
  <si>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</si>
  <si>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</si>
  <si>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</si>
  <si>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</si>
  <si>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</si>
  <si>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</si>
  <si>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</si>
  <si>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</si>
  <si>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</si>
  <si>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</si>
  <si>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</si>
  <si>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</si>
  <si>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</si>
  <si>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</si>
  <si>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</si>
  <si>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</si>
  <si>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</si>
  <si>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</si>
  <si>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</si>
  <si>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</si>
  <si>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</si>
  <si>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</si>
  <si>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</si>
  <si>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</si>
  <si>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</si>
  <si>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</si>
  <si>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</si>
  <si>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</si>
  <si>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</si>
  <si>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</si>
  <si>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</si>
  <si>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</si>
  <si>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</si>
  <si>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</si>
  <si>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</si>
  <si>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</si>
  <si>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</si>
  <si>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</si>
  <si>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</si>
  <si>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</si>
  <si>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</si>
  <si>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</si>
  <si>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</si>
  <si>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</si>
  <si>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世界遺産保全管理拠点施設等整備</t>
    <phoneticPr fontId="5"/>
  </si>
  <si>
    <t>自然環境局</t>
  </si>
  <si>
    <t>自然環境計画課</t>
  </si>
  <si>
    <t>平成24年度</t>
  </si>
  <si>
    <t>終了予定なし</t>
  </si>
  <si>
    <t>課長　堀上　勝</t>
  </si>
  <si>
    <t>世界遺産条約第4,5条</t>
  </si>
  <si>
    <t>-</t>
  </si>
  <si>
    <t>世界自然遺産地域を適切に保全管理し、遺産としての価値を維持することは、世界遺産条約締約国の責務である。新規に世界自然遺産へ登録された奄美大島、徳之島、沖縄島北部及び西表島について、保全管理や普及啓発等を担う施設を設置し、その価値の維持を図ることを目的とする。</t>
    <phoneticPr fontId="5"/>
  </si>
  <si>
    <t>　上述の目的を果たすために、奄美大島、徳之島、沖縄島北部及び西表島における保全管理の推進や普及啓発等を担う施設の整備に向け、段階的に全体構想や基本計画を検討、作成し、それらをもとに測量・設計、整備を行う。</t>
    <phoneticPr fontId="5"/>
  </si>
  <si>
    <t>施設整備費</t>
  </si>
  <si>
    <t>2021年７月に日本で５番目の世界自然遺産として登録された奄美大島、徳之島、沖縄島北部及び西表島について保全管理や普及啓発等を担う施設を設置し、その価値の維持を図る。</t>
    <rPh sb="4" eb="5">
      <t>ネン</t>
    </rPh>
    <rPh sb="6" eb="7">
      <t>ガツ</t>
    </rPh>
    <rPh sb="8" eb="10">
      <t>ニホン</t>
    </rPh>
    <rPh sb="12" eb="14">
      <t>バンメ</t>
    </rPh>
    <phoneticPr fontId="5"/>
  </si>
  <si>
    <t>奄美大島、徳之島、沖縄島北部及び西表島等の、世界的に顕著で普遍的な価値を維持するために必要な保全管理や普及啓発等施設に係る整備等の対応を行う。</t>
    <rPh sb="22" eb="25">
      <t>セカイテキ</t>
    </rPh>
    <rPh sb="26" eb="28">
      <t>ケンチョ</t>
    </rPh>
    <rPh sb="29" eb="32">
      <t>フヘンテキ</t>
    </rPh>
    <rPh sb="33" eb="35">
      <t>カチ</t>
    </rPh>
    <rPh sb="36" eb="38">
      <t>イジ</t>
    </rPh>
    <rPh sb="43" eb="45">
      <t>ヒツヨウ</t>
    </rPh>
    <rPh sb="46" eb="48">
      <t>ホゼン</t>
    </rPh>
    <rPh sb="48" eb="50">
      <t>カンリ</t>
    </rPh>
    <rPh sb="51" eb="53">
      <t>フキュウ</t>
    </rPh>
    <rPh sb="53" eb="55">
      <t>ケイハツ</t>
    </rPh>
    <rPh sb="55" eb="56">
      <t>トウ</t>
    </rPh>
    <rPh sb="56" eb="58">
      <t>シセツ</t>
    </rPh>
    <rPh sb="59" eb="60">
      <t>カカ</t>
    </rPh>
    <rPh sb="61" eb="63">
      <t>セイビ</t>
    </rPh>
    <rPh sb="63" eb="64">
      <t>トウ</t>
    </rPh>
    <rPh sb="65" eb="67">
      <t>タイオウ</t>
    </rPh>
    <rPh sb="68" eb="69">
      <t>オコナ</t>
    </rPh>
    <phoneticPr fontId="5"/>
  </si>
  <si>
    <t>奄美大島、徳之島、沖縄島北部及び西表島等の世界遺産等保全管理拠点整備のための全体構想、基本計画、設計、施設整備等の実施。</t>
    <phoneticPr fontId="5"/>
  </si>
  <si>
    <t>地域</t>
  </si>
  <si>
    <t>コスト：X/Y
X：執行額
Y：全体構想、基本計画、設計、施設整備等を行った件数　　</t>
    <phoneticPr fontId="5"/>
  </si>
  <si>
    <t>百万円</t>
  </si>
  <si>
    <t>百万円
　　/箇所</t>
    <phoneticPr fontId="5"/>
  </si>
  <si>
    <t>11/0</t>
  </si>
  <si>
    <t>10/1</t>
  </si>
  <si>
    <t>650/1</t>
  </si>
  <si>
    <t>30/1</t>
    <phoneticPr fontId="5"/>
  </si>
  <si>
    <t>奄美大島、徳之島、沖縄島北部及び西表島において、管理拠点施設を整備し、適切かつ円滑な管理を行う。</t>
    <phoneticPr fontId="5"/>
  </si>
  <si>
    <t>当該地域において、管理拠点施設を活用し、世界自然遺産地域として適切に管理された地域数</t>
    <phoneticPr fontId="5"/>
  </si>
  <si>
    <t>奄美大島、徳之島、沖縄島北部及び西表島　世界遺産推薦書（日本政府）</t>
  </si>
  <si>
    <t>５．生物多様性の保全と自然との共生の推進</t>
    <phoneticPr fontId="5"/>
  </si>
  <si>
    <t>https://www.env.go.jp/guide/seisaku/index.html</t>
    <phoneticPr fontId="5"/>
  </si>
  <si>
    <t>目標5-2</t>
    <rPh sb="0" eb="2">
      <t>モクヒョウ</t>
    </rPh>
    <phoneticPr fontId="5"/>
  </si>
  <si>
    <t>○</t>
  </si>
  <si>
    <t>世界遺産地域を適切に保全管理し、次世代に伝承することは条約締約国の責務である。</t>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</si>
  <si>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</si>
  <si>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</si>
  <si>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t>
  </si>
  <si>
    <t>有</t>
  </si>
  <si>
    <t>無</t>
  </si>
  <si>
    <t>総合評価で一者応札となったことについては、離島でありそもそも対応可能な業者の数が少なく、さらに過年度業務の深い内容理解が求められた業務であったため、対応できる業者が限られたことが考えられる。一者応札の改善に向け、公告期間を延長するなどの見直しなどを検討する。</t>
    <phoneticPr fontId="5"/>
  </si>
  <si>
    <t>必要最小限の費用であり妥当である。</t>
  </si>
  <si>
    <t>使途は必要なものに限定するなどしている。</t>
  </si>
  <si>
    <t>ウィズ・コロナに向けて、適切な利用者のコントロールの機能や、デジタル化・ＩＴ化を活用した取組の再検討が新たに必要となり、年度内に業務が完了しなくなったため。</t>
  </si>
  <si>
    <t>△</t>
  </si>
  <si>
    <t>施設整備が未達成のうちは、成果実績はゼロとなる。</t>
  </si>
  <si>
    <t>必要最低限の手段・方法を採用している。</t>
  </si>
  <si>
    <t>活動実績については、十分に達成できたものであった。</t>
    <rPh sb="10" eb="12">
      <t>ジュウブン</t>
    </rPh>
    <rPh sb="13" eb="15">
      <t>タッセイ</t>
    </rPh>
    <phoneticPr fontId="5"/>
  </si>
  <si>
    <t>これまでの成果物を活用し、全体構想、基本構想、設計、整備と段階的に事業が進められている。</t>
  </si>
  <si>
    <t>新24-031</t>
  </si>
  <si>
    <t>新24-009</t>
  </si>
  <si>
    <t>223</t>
  </si>
  <si>
    <t>214</t>
  </si>
  <si>
    <t>213</t>
  </si>
  <si>
    <t>202</t>
  </si>
  <si>
    <t>217</t>
  </si>
  <si>
    <t>222</t>
  </si>
  <si>
    <t>環境省</t>
  </si>
  <si>
    <t>環境</t>
  </si>
  <si>
    <t>A.竹山建設（株）</t>
    <phoneticPr fontId="5"/>
  </si>
  <si>
    <t>B.奄美市</t>
    <rPh sb="2" eb="5">
      <t>アマミシ</t>
    </rPh>
    <phoneticPr fontId="5"/>
  </si>
  <si>
    <t>直接工事費（建築）</t>
    <phoneticPr fontId="5"/>
  </si>
  <si>
    <t>共通費</t>
    <phoneticPr fontId="5"/>
  </si>
  <si>
    <t>消費税</t>
    <phoneticPr fontId="5"/>
  </si>
  <si>
    <t>本棟、付属棟、外構</t>
    <phoneticPr fontId="5"/>
  </si>
  <si>
    <t>賃借料</t>
    <phoneticPr fontId="5"/>
  </si>
  <si>
    <t>土地賃借料</t>
    <rPh sb="0" eb="2">
      <t>トチ</t>
    </rPh>
    <rPh sb="2" eb="5">
      <t>チンシャクリョウ</t>
    </rPh>
    <phoneticPr fontId="5"/>
  </si>
  <si>
    <t>竹山建設株式会社</t>
  </si>
  <si>
    <t>株式会社乃村工藝社</t>
  </si>
  <si>
    <t>（有）乃村工藝社</t>
  </si>
  <si>
    <t>合同会社わくわくデザイン</t>
  </si>
  <si>
    <t>有限会社中村組</t>
  </si>
  <si>
    <t>（有）中村組</t>
  </si>
  <si>
    <t>石塚特許商標事務所</t>
  </si>
  <si>
    <t>株式会社久永コンサルタント</t>
  </si>
  <si>
    <t>（株）久永コンサルタント</t>
  </si>
  <si>
    <t>令和２年度（繰越）奄美大島世界自然遺産管理拠点施設工事（建築）</t>
  </si>
  <si>
    <t>令和２年度（繰越）奄美大島世界自然遺産管理拠点施設工事（展示）
※R2環・整、R2旅・多と併せて執行</t>
  </si>
  <si>
    <t>令和２年度（仮称）奄美大島世界自然遺産管理拠点施設実施設計業務</t>
  </si>
  <si>
    <t>令和２年度（仮称）奄美大島世界自然遺産管理拠点施設実施設計業務　※環・施、国・調（利用促進、多言語解説）で合わせて執行</t>
  </si>
  <si>
    <t>令和３年度徳之島世界自然遺産センター基本設計業務</t>
  </si>
  <si>
    <t>令和２年度（繰越）奄美大島世界自然遺産管理拠点施設排水工事</t>
  </si>
  <si>
    <t>令和2年度（仮称）徳之島世界自然遺産管理拠点施設基本計画策定業務</t>
  </si>
  <si>
    <t>令和２年度（繰越）奄美大島世界自然遺産管理拠点施設排水工事（その２）</t>
  </si>
  <si>
    <t>令和３年度奄美大島世界遺産センターのシンボルマークに係る商標調査及び出願業務</t>
  </si>
  <si>
    <t>令和3年度（仮称）奄美大島世界自然遺産管理拠点施設排水施設工事監督支援業務</t>
  </si>
  <si>
    <t>一般競争
（総合評価）</t>
  </si>
  <si>
    <t>簡易公募型
（総合評価）</t>
  </si>
  <si>
    <t>少額随契</t>
  </si>
  <si>
    <t>奄美市</t>
  </si>
  <si>
    <t>奄美大島世界自然遺産センター用地土地賃貸借</t>
  </si>
  <si>
    <t>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</si>
</sst>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123266</xdr:colOff>
      <xdr:row>262</xdr:row>
      <xdr:rowOff>120090</xdr:rowOff>
    </xdr:from>
    <xdr:to>
      <xdr:col>42</xdr:col>
      <xdr:colOff>18482</xdr:colOff>
      <xdr:row>276</xdr:row>
      <xdr:rowOff>267539</xdr:rowOff>
    </xdr:to>
    <xdr:grpSp>
      <xdr:nvGrpSpPr>
        <xdr:cNvPr id="2" name="グループ化 1">
          <a:extLst>
            <a:ext uri="{FF2B5EF4-FFF2-40B4-BE49-F238E27FC236}">
              <a16:creationId xmlns:a16="http://schemas.microsoft.com/office/drawing/2014/main" id="{9141C93E-9A6E-4EDF-831F-683F6C0BF4F4}"/>
            </a:ext>
          </a:extLst>
        </xdr:cNvPr>
        <xdr:cNvGrpSpPr/>
      </xdr:nvGrpSpPr>
      <xdr:grpSpPr>
        <a:xfrm>
          <a:off x="1912379" y="32401109"/>
          <a:ext cx="5607041" cy="5144899"/>
          <a:chOff x="1825625" y="39330313"/>
          <a:chExt cx="5733948" cy="5117911"/>
        </a:xfrm>
      </xdr:grpSpPr>
      <xdr:grpSp>
        <xdr:nvGrpSpPr>
          <xdr:cNvPr id="3" name="グループ化 2">
            <a:extLst>
              <a:ext uri="{FF2B5EF4-FFF2-40B4-BE49-F238E27FC236}">
                <a16:creationId xmlns:a16="http://schemas.microsoft.com/office/drawing/2014/main" id="{0CAC4635-DDB2-F1DE-82D3-B4CF0B158F46}"/>
              </a:ext>
            </a:extLst>
          </xdr:cNvPr>
          <xdr:cNvGrpSpPr/>
        </xdr:nvGrpSpPr>
        <xdr:grpSpPr>
          <a:xfrm>
            <a:off x="1825625" y="39330313"/>
            <a:ext cx="5300775" cy="5117911"/>
            <a:chOff x="2574455" y="42857057"/>
            <a:chExt cx="5406004" cy="5156012"/>
          </a:xfrm>
        </xdr:grpSpPr>
        <xdr:sp macro="" textlink="">
          <xdr:nvSpPr>
            <xdr:cNvPr id="9" name="テキスト ボックス 8">
              <a:extLst>
                <a:ext uri="{FF2B5EF4-FFF2-40B4-BE49-F238E27FC236}">
                  <a16:creationId xmlns:a16="http://schemas.microsoft.com/office/drawing/2014/main" id="{77E67FA4-59A2-67C3-9A2D-D6D6CE4F06EA}"/>
                </a:ext>
              </a:extLst>
            </xdr:cNvPr>
            <xdr:cNvSpPr txBox="1"/>
          </xdr:nvSpPr>
          <xdr:spPr>
            <a:xfrm>
              <a:off x="2754086" y="42857057"/>
              <a:ext cx="1668202" cy="7408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650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10" name="テキスト ボックス 9">
              <a:extLst>
                <a:ext uri="{FF2B5EF4-FFF2-40B4-BE49-F238E27FC236}">
                  <a16:creationId xmlns:a16="http://schemas.microsoft.com/office/drawing/2014/main" id="{7453A4DF-AC94-9BC4-1977-B6A6EA92E847}"/>
                </a:ext>
              </a:extLst>
            </xdr:cNvPr>
            <xdr:cNvSpPr txBox="1"/>
          </xdr:nvSpPr>
          <xdr:spPr>
            <a:xfrm>
              <a:off x="2659806" y="46610019"/>
              <a:ext cx="1902868" cy="73449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mj-ea"/>
                  <a:ea typeface="+mj-ea"/>
                  <a:cs typeface="+mn-cs"/>
                </a:rPr>
                <a:t>650</a:t>
              </a:r>
              <a:r>
                <a:rPr kumimoji="1" lang="ja-JP" altLang="en-US" sz="1100" b="0" i="0" baseline="0">
                  <a:effectLst/>
                  <a:latin typeface="+mn-lt"/>
                  <a:ea typeface="+mn-ea"/>
                  <a:cs typeface="+mn-cs"/>
                </a:rPr>
                <a:t>百</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a:t>
              </a:r>
            </a:p>
          </xdr:txBody>
        </xdr:sp>
        <xdr:sp macro="" textlink="">
          <xdr:nvSpPr>
            <xdr:cNvPr id="11" name="テキスト ボックス 10">
              <a:extLst>
                <a:ext uri="{FF2B5EF4-FFF2-40B4-BE49-F238E27FC236}">
                  <a16:creationId xmlns:a16="http://schemas.microsoft.com/office/drawing/2014/main" id="{E539F118-580E-B5A5-9178-30C545D2F932}"/>
                </a:ext>
              </a:extLst>
            </xdr:cNvPr>
            <xdr:cNvSpPr txBox="1"/>
          </xdr:nvSpPr>
          <xdr:spPr>
            <a:xfrm>
              <a:off x="2574455" y="46363963"/>
              <a:ext cx="2496416" cy="2646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 name="大かっこ 11">
              <a:extLst>
                <a:ext uri="{FF2B5EF4-FFF2-40B4-BE49-F238E27FC236}">
                  <a16:creationId xmlns:a16="http://schemas.microsoft.com/office/drawing/2014/main" id="{2B02AC5D-366D-2D14-3B8F-0287F15E255F}"/>
                </a:ext>
              </a:extLst>
            </xdr:cNvPr>
            <xdr:cNvSpPr/>
          </xdr:nvSpPr>
          <xdr:spPr>
            <a:xfrm>
              <a:off x="2641616" y="47438915"/>
              <a:ext cx="1867562" cy="5741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奄美大島世界自然遺産管理拠点施設工事（建築）</a:t>
              </a:r>
            </a:p>
          </xdr:txBody>
        </xdr:sp>
        <xdr:cxnSp macro="">
          <xdr:nvCxnSpPr>
            <xdr:cNvPr id="13" name="直線矢印コネクタ 25">
              <a:extLst>
                <a:ext uri="{FF2B5EF4-FFF2-40B4-BE49-F238E27FC236}">
                  <a16:creationId xmlns:a16="http://schemas.microsoft.com/office/drawing/2014/main" id="{E87661E6-00C6-DC92-C19A-609D16D7050D}"/>
                </a:ext>
              </a:extLst>
            </xdr:cNvPr>
            <xdr:cNvCxnSpPr>
              <a:cxnSpLocks noChangeShapeType="1"/>
            </xdr:cNvCxnSpPr>
          </xdr:nvCxnSpPr>
          <xdr:spPr bwMode="auto">
            <a:xfrm flipV="1">
              <a:off x="3612613" y="45366940"/>
              <a:ext cx="0" cy="1087845"/>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14" name="大かっこ 13">
              <a:extLst>
                <a:ext uri="{FF2B5EF4-FFF2-40B4-BE49-F238E27FC236}">
                  <a16:creationId xmlns:a16="http://schemas.microsoft.com/office/drawing/2014/main" id="{5BEC510F-3B94-4739-58A4-8895F72CE811}"/>
                </a:ext>
              </a:extLst>
            </xdr:cNvPr>
            <xdr:cNvSpPr/>
          </xdr:nvSpPr>
          <xdr:spPr>
            <a:xfrm>
              <a:off x="4753340" y="43089833"/>
              <a:ext cx="3227119" cy="2763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世界遺産管理拠点施設の工事等</a:t>
              </a:r>
            </a:p>
          </xdr:txBody>
        </xdr:sp>
        <xdr:sp macro="" textlink="">
          <xdr:nvSpPr>
            <xdr:cNvPr id="15" name="テキスト ボックス 14">
              <a:extLst>
                <a:ext uri="{FF2B5EF4-FFF2-40B4-BE49-F238E27FC236}">
                  <a16:creationId xmlns:a16="http://schemas.microsoft.com/office/drawing/2014/main" id="{54F099FB-4E45-D68E-21B4-B6C7C078E5B5}"/>
                </a:ext>
              </a:extLst>
            </xdr:cNvPr>
            <xdr:cNvSpPr txBox="1"/>
          </xdr:nvSpPr>
          <xdr:spPr>
            <a:xfrm>
              <a:off x="2635055" y="44646854"/>
              <a:ext cx="1927070" cy="73449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ＭＳ ゴシック" panose="020B0609070205080204" pitchFamily="49" charset="-128"/>
                  <a:ea typeface="ＭＳ ゴシック" panose="020B0609070205080204" pitchFamily="49" charset="-128"/>
                  <a:cs typeface="+mn-cs"/>
                </a:rPr>
                <a:t>650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xnSp macro="">
          <xdr:nvCxnSpPr>
            <xdr:cNvPr id="16" name="直線矢印コネクタ 25">
              <a:extLst>
                <a:ext uri="{FF2B5EF4-FFF2-40B4-BE49-F238E27FC236}">
                  <a16:creationId xmlns:a16="http://schemas.microsoft.com/office/drawing/2014/main" id="{124B9CFF-3B04-CD42-D8A2-981F4AB03D20}"/>
                </a:ext>
              </a:extLst>
            </xdr:cNvPr>
            <xdr:cNvCxnSpPr>
              <a:cxnSpLocks noChangeShapeType="1"/>
            </xdr:cNvCxnSpPr>
          </xdr:nvCxnSpPr>
          <xdr:spPr bwMode="auto">
            <a:xfrm flipV="1">
              <a:off x="3593193" y="43589122"/>
              <a:ext cx="0" cy="1053192"/>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grpSp>
      <xdr:sp macro="" textlink="">
        <xdr:nvSpPr>
          <xdr:cNvPr id="4" name="テキスト ボックス 3">
            <a:extLst>
              <a:ext uri="{FF2B5EF4-FFF2-40B4-BE49-F238E27FC236}">
                <a16:creationId xmlns:a16="http://schemas.microsoft.com/office/drawing/2014/main" id="{2481A1B3-5B94-66E0-CCBC-913F134F8BDB}"/>
              </a:ext>
            </a:extLst>
          </xdr:cNvPr>
          <xdr:cNvSpPr txBox="1"/>
        </xdr:nvSpPr>
        <xdr:spPr>
          <a:xfrm>
            <a:off x="4826000" y="43037125"/>
            <a:ext cx="1865828" cy="72906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奄美市</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effectLst/>
                <a:latin typeface="+mj-ea"/>
                <a:ea typeface="+mj-ea"/>
                <a:cs typeface="+mn-cs"/>
              </a:rPr>
              <a:t>0</a:t>
            </a:r>
            <a:r>
              <a:rPr kumimoji="1" lang="ja-JP" altLang="en-US" sz="1100" b="0" i="0" baseline="0">
                <a:effectLst/>
                <a:latin typeface="+mn-lt"/>
                <a:ea typeface="+mn-ea"/>
                <a:cs typeface="+mn-cs"/>
              </a:rPr>
              <a:t>百</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a:t>
            </a:r>
          </a:p>
        </xdr:txBody>
      </xdr:sp>
      <xdr:sp macro="" textlink="">
        <xdr:nvSpPr>
          <xdr:cNvPr id="5" name="テキスト ボックス 4">
            <a:extLst>
              <a:ext uri="{FF2B5EF4-FFF2-40B4-BE49-F238E27FC236}">
                <a16:creationId xmlns:a16="http://schemas.microsoft.com/office/drawing/2014/main" id="{D3DE1C1F-CB60-380C-BEC2-1FCC9DCA6B9F}"/>
              </a:ext>
            </a:extLst>
          </xdr:cNvPr>
          <xdr:cNvSpPr txBox="1"/>
        </xdr:nvSpPr>
        <xdr:spPr>
          <a:xfrm>
            <a:off x="5111750" y="42743437"/>
            <a:ext cx="2447823" cy="26274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大かっこ 5">
            <a:extLst>
              <a:ext uri="{FF2B5EF4-FFF2-40B4-BE49-F238E27FC236}">
                <a16:creationId xmlns:a16="http://schemas.microsoft.com/office/drawing/2014/main" id="{3990CF99-A2D7-481E-BE5C-A1671D087044}"/>
              </a:ext>
            </a:extLst>
          </xdr:cNvPr>
          <xdr:cNvSpPr/>
        </xdr:nvSpPr>
        <xdr:spPr>
          <a:xfrm>
            <a:off x="4675188" y="43822938"/>
            <a:ext cx="2262187" cy="56991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奄美大島世界自然遺産センター用地土地賃貸借</a:t>
            </a:r>
          </a:p>
        </xdr:txBody>
      </xdr:sp>
      <xdr:cxnSp macro="">
        <xdr:nvCxnSpPr>
          <xdr:cNvPr id="7" name="直線矢印コネクタ 25">
            <a:extLst>
              <a:ext uri="{FF2B5EF4-FFF2-40B4-BE49-F238E27FC236}">
                <a16:creationId xmlns:a16="http://schemas.microsoft.com/office/drawing/2014/main" id="{C9D2253D-7626-7A8A-858E-16CDDE9A0DE0}"/>
              </a:ext>
            </a:extLst>
          </xdr:cNvPr>
          <xdr:cNvCxnSpPr>
            <a:cxnSpLocks noChangeShapeType="1"/>
          </xdr:cNvCxnSpPr>
        </xdr:nvCxnSpPr>
        <xdr:spPr bwMode="auto">
          <a:xfrm flipH="1" flipV="1">
            <a:off x="5588000" y="42275125"/>
            <a:ext cx="7938" cy="50800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xnSp macro="">
        <xdr:nvCxnSpPr>
          <xdr:cNvPr id="8" name="直線コネクタ 7">
            <a:extLst>
              <a:ext uri="{FF2B5EF4-FFF2-40B4-BE49-F238E27FC236}">
                <a16:creationId xmlns:a16="http://schemas.microsoft.com/office/drawing/2014/main" id="{FF8C6F46-01E5-2C32-6791-C1C4C13B3582}"/>
              </a:ext>
            </a:extLst>
          </xdr:cNvPr>
          <xdr:cNvCxnSpPr/>
        </xdr:nvCxnSpPr>
        <xdr:spPr>
          <a:xfrm>
            <a:off x="2841625" y="42275125"/>
            <a:ext cx="27543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0" zoomScaleNormal="75" zoomScaleSheetLayoutView="80" zoomScalePageLayoutView="85" workbookViewId="0">
      <selection activeCell="G9" sqref="G9:AX9"/>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653</v>
      </c>
      <c r="AK2" s="109"/>
      <c r="AL2" s="109"/>
      <c r="AM2" s="109"/>
      <c r="AN2" s="75" t="s">
        <v>280</v>
      </c>
      <c r="AO2" s="109">
        <v>21</v>
      </c>
      <c r="AP2" s="109"/>
      <c r="AQ2" s="109"/>
      <c r="AR2" s="76" t="s">
        <v>280</v>
      </c>
      <c r="AS2" s="110">
        <v>210</v>
      </c>
      <c r="AT2" s="110"/>
      <c r="AU2" s="110"/>
      <c r="AV2" s="75" t="str">
        <f>IF(AW2="","","-")</f>
        <v/>
      </c>
      <c r="AW2" s="111"/>
      <c r="AX2" s="111"/>
    </row>
    <row r="3" spans="1:50" ht="21" customHeight="1" thickBot="1" x14ac:dyDescent="0.25">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152</v>
      </c>
      <c r="AK3" s="114"/>
      <c r="AL3" s="114"/>
      <c r="AM3" s="114"/>
      <c r="AN3" s="114"/>
      <c r="AO3" s="114"/>
      <c r="AP3" s="114"/>
      <c r="AQ3" s="114"/>
      <c r="AR3" s="114"/>
      <c r="AS3" s="114"/>
      <c r="AT3" s="114"/>
      <c r="AU3" s="114"/>
      <c r="AV3" s="114"/>
      <c r="AW3" s="114"/>
      <c r="AX3" s="24" t="s">
        <v>56</v>
      </c>
    </row>
    <row r="4" spans="1:50" ht="24.75" customHeight="1" x14ac:dyDescent="0.2">
      <c r="A4" s="84" t="s">
        <v>23</v>
      </c>
      <c r="B4" s="85"/>
      <c r="C4" s="85"/>
      <c r="D4" s="85"/>
      <c r="E4" s="85"/>
      <c r="F4" s="85"/>
      <c r="G4" s="86" t="s">
        <v>600</v>
      </c>
      <c r="H4" s="87"/>
      <c r="I4" s="87"/>
      <c r="J4" s="87"/>
      <c r="K4" s="87"/>
      <c r="L4" s="87"/>
      <c r="M4" s="87"/>
      <c r="N4" s="87"/>
      <c r="O4" s="87"/>
      <c r="P4" s="87"/>
      <c r="Q4" s="87"/>
      <c r="R4" s="87"/>
      <c r="S4" s="87"/>
      <c r="T4" s="87"/>
      <c r="U4" s="87"/>
      <c r="V4" s="87"/>
      <c r="W4" s="87"/>
      <c r="X4" s="87"/>
      <c r="Y4" s="88" t="s">
        <v>1</v>
      </c>
      <c r="Z4" s="89"/>
      <c r="AA4" s="89"/>
      <c r="AB4" s="89"/>
      <c r="AC4" s="89"/>
      <c r="AD4" s="90"/>
      <c r="AE4" s="91" t="s">
        <v>601</v>
      </c>
      <c r="AF4" s="92"/>
      <c r="AG4" s="92"/>
      <c r="AH4" s="92"/>
      <c r="AI4" s="92"/>
      <c r="AJ4" s="92"/>
      <c r="AK4" s="92"/>
      <c r="AL4" s="92"/>
      <c r="AM4" s="92"/>
      <c r="AN4" s="92"/>
      <c r="AO4" s="92"/>
      <c r="AP4" s="93"/>
      <c r="AQ4" s="94" t="s">
        <v>2</v>
      </c>
      <c r="AR4" s="89"/>
      <c r="AS4" s="89"/>
      <c r="AT4" s="89"/>
      <c r="AU4" s="89"/>
      <c r="AV4" s="89"/>
      <c r="AW4" s="89"/>
      <c r="AX4" s="95"/>
    </row>
    <row r="5" spans="1:50" ht="30" customHeight="1" x14ac:dyDescent="0.2">
      <c r="A5" s="96" t="s">
        <v>58</v>
      </c>
      <c r="B5" s="97"/>
      <c r="C5" s="97"/>
      <c r="D5" s="97"/>
      <c r="E5" s="97"/>
      <c r="F5" s="98"/>
      <c r="G5" s="99" t="s">
        <v>603</v>
      </c>
      <c r="H5" s="100"/>
      <c r="I5" s="100"/>
      <c r="J5" s="100"/>
      <c r="K5" s="100"/>
      <c r="L5" s="100"/>
      <c r="M5" s="101" t="s">
        <v>57</v>
      </c>
      <c r="N5" s="102"/>
      <c r="O5" s="102"/>
      <c r="P5" s="102"/>
      <c r="Q5" s="102"/>
      <c r="R5" s="103"/>
      <c r="S5" s="104" t="s">
        <v>604</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605</v>
      </c>
      <c r="AR5" s="155"/>
      <c r="AS5" s="155"/>
      <c r="AT5" s="155"/>
      <c r="AU5" s="155"/>
      <c r="AV5" s="155"/>
      <c r="AW5" s="155"/>
      <c r="AX5" s="156"/>
    </row>
    <row r="6" spans="1:50" ht="35" customHeight="1" x14ac:dyDescent="0.2">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1" customHeight="1" x14ac:dyDescent="0.2">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686</v>
      </c>
      <c r="AF7" s="169"/>
      <c r="AG7" s="169"/>
      <c r="AH7" s="169"/>
      <c r="AI7" s="169"/>
      <c r="AJ7" s="169"/>
      <c r="AK7" s="169"/>
      <c r="AL7" s="169"/>
      <c r="AM7" s="169"/>
      <c r="AN7" s="169"/>
      <c r="AO7" s="169"/>
      <c r="AP7" s="169"/>
      <c r="AQ7" s="169"/>
      <c r="AR7" s="169"/>
      <c r="AS7" s="169"/>
      <c r="AT7" s="169"/>
      <c r="AU7" s="169"/>
      <c r="AV7" s="169"/>
      <c r="AW7" s="169"/>
      <c r="AX7" s="170"/>
    </row>
    <row r="8" spans="1:50" ht="39" customHeight="1" x14ac:dyDescent="0.2">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2">
      <c r="A9" s="130" t="s">
        <v>21</v>
      </c>
      <c r="B9" s="131"/>
      <c r="C9" s="131"/>
      <c r="D9" s="131"/>
      <c r="E9" s="131"/>
      <c r="F9" s="131"/>
      <c r="G9" s="149" t="s">
        <v>608</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54.5" customHeight="1" x14ac:dyDescent="0.2">
      <c r="A10" s="115" t="s">
        <v>27</v>
      </c>
      <c r="B10" s="116"/>
      <c r="C10" s="116"/>
      <c r="D10" s="116"/>
      <c r="E10" s="116"/>
      <c r="F10" s="116"/>
      <c r="G10" s="117" t="s">
        <v>609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7.5" customHeight="1" x14ac:dyDescent="0.2">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2">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2">
      <c r="A13" s="127"/>
      <c r="B13" s="128"/>
      <c r="C13" s="128"/>
      <c r="D13" s="128"/>
      <c r="E13" s="128"/>
      <c r="F13" s="129"/>
      <c r="G13" s="183" t="s">
        <v>6</v>
      </c>
      <c r="H13" s="184"/>
      <c r="I13" s="190" t="s">
        <v>7</v>
      </c>
      <c r="J13" s="191"/>
      <c r="K13" s="191"/>
      <c r="L13" s="191"/>
      <c r="M13" s="191"/>
      <c r="N13" s="191"/>
      <c r="O13" s="192"/>
      <c r="P13" s="174">
        <v>11</v>
      </c>
      <c r="Q13" s="175"/>
      <c r="R13" s="175"/>
      <c r="S13" s="175"/>
      <c r="T13" s="175"/>
      <c r="U13" s="175"/>
      <c r="V13" s="176"/>
      <c r="W13" s="174">
        <v>59</v>
      </c>
      <c r="X13" s="175"/>
      <c r="Y13" s="175"/>
      <c r="Z13" s="175"/>
      <c r="AA13" s="175"/>
      <c r="AB13" s="175"/>
      <c r="AC13" s="176"/>
      <c r="AD13" s="174">
        <v>35</v>
      </c>
      <c r="AE13" s="175"/>
      <c r="AF13" s="175"/>
      <c r="AG13" s="175"/>
      <c r="AH13" s="175"/>
      <c r="AI13" s="175"/>
      <c r="AJ13" s="176"/>
      <c r="AK13" s="174">
        <v>30</v>
      </c>
      <c r="AL13" s="175"/>
      <c r="AM13" s="175"/>
      <c r="AN13" s="175"/>
      <c r="AO13" s="175"/>
      <c r="AP13" s="175"/>
      <c r="AQ13" s="176"/>
      <c r="AR13" s="204"/>
      <c r="AS13" s="205"/>
      <c r="AT13" s="205"/>
      <c r="AU13" s="205"/>
      <c r="AV13" s="205"/>
      <c r="AW13" s="205"/>
      <c r="AX13" s="206"/>
    </row>
    <row r="14" spans="1:50" ht="21" customHeight="1" x14ac:dyDescent="0.2">
      <c r="A14" s="127"/>
      <c r="B14" s="128"/>
      <c r="C14" s="128"/>
      <c r="D14" s="128"/>
      <c r="E14" s="128"/>
      <c r="F14" s="129"/>
      <c r="G14" s="185"/>
      <c r="H14" s="186"/>
      <c r="I14" s="177" t="s">
        <v>8</v>
      </c>
      <c r="J14" s="202"/>
      <c r="K14" s="202"/>
      <c r="L14" s="202"/>
      <c r="M14" s="202"/>
      <c r="N14" s="202"/>
      <c r="O14" s="203"/>
      <c r="P14" s="174" t="s">
        <v>607</v>
      </c>
      <c r="Q14" s="175"/>
      <c r="R14" s="175"/>
      <c r="S14" s="175"/>
      <c r="T14" s="175"/>
      <c r="U14" s="175"/>
      <c r="V14" s="176"/>
      <c r="W14" s="174">
        <v>640</v>
      </c>
      <c r="X14" s="175"/>
      <c r="Y14" s="175"/>
      <c r="Z14" s="175"/>
      <c r="AA14" s="175"/>
      <c r="AB14" s="175"/>
      <c r="AC14" s="176"/>
      <c r="AD14" s="174" t="s">
        <v>607</v>
      </c>
      <c r="AE14" s="175"/>
      <c r="AF14" s="175"/>
      <c r="AG14" s="175"/>
      <c r="AH14" s="175"/>
      <c r="AI14" s="175"/>
      <c r="AJ14" s="176"/>
      <c r="AK14" s="174">
        <v>744</v>
      </c>
      <c r="AL14" s="175"/>
      <c r="AM14" s="175"/>
      <c r="AN14" s="175"/>
      <c r="AO14" s="175"/>
      <c r="AP14" s="175"/>
      <c r="AQ14" s="176"/>
      <c r="AR14" s="207"/>
      <c r="AS14" s="208"/>
      <c r="AT14" s="208"/>
      <c r="AU14" s="208"/>
      <c r="AV14" s="208"/>
      <c r="AW14" s="208"/>
      <c r="AX14" s="209"/>
    </row>
    <row r="15" spans="1:50" ht="21" customHeight="1" x14ac:dyDescent="0.2">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744</v>
      </c>
      <c r="AL15" s="175"/>
      <c r="AM15" s="175"/>
      <c r="AN15" s="175"/>
      <c r="AO15" s="175"/>
      <c r="AP15" s="175"/>
      <c r="AQ15" s="176"/>
      <c r="AR15" s="207"/>
      <c r="AS15" s="208"/>
      <c r="AT15" s="208"/>
      <c r="AU15" s="208"/>
      <c r="AV15" s="208"/>
      <c r="AW15" s="208"/>
      <c r="AX15" s="209"/>
    </row>
    <row r="16" spans="1:50" ht="21" customHeight="1" x14ac:dyDescent="0.2">
      <c r="A16" s="127"/>
      <c r="B16" s="128"/>
      <c r="C16" s="128"/>
      <c r="D16" s="128"/>
      <c r="E16" s="128"/>
      <c r="F16" s="129"/>
      <c r="G16" s="187"/>
      <c r="H16" s="186"/>
      <c r="I16" s="177" t="s">
        <v>45</v>
      </c>
      <c r="J16" s="178"/>
      <c r="K16" s="178"/>
      <c r="L16" s="178"/>
      <c r="M16" s="178"/>
      <c r="N16" s="178"/>
      <c r="O16" s="179"/>
      <c r="P16" s="174" t="s">
        <v>607</v>
      </c>
      <c r="Q16" s="175"/>
      <c r="R16" s="175"/>
      <c r="S16" s="175"/>
      <c r="T16" s="175"/>
      <c r="U16" s="175"/>
      <c r="V16" s="176"/>
      <c r="W16" s="174">
        <v>11</v>
      </c>
      <c r="X16" s="175"/>
      <c r="Y16" s="175"/>
      <c r="Z16" s="175"/>
      <c r="AA16" s="175"/>
      <c r="AB16" s="175"/>
      <c r="AC16" s="176"/>
      <c r="AD16" s="174">
        <v>698</v>
      </c>
      <c r="AE16" s="175"/>
      <c r="AF16" s="175"/>
      <c r="AG16" s="175"/>
      <c r="AH16" s="175"/>
      <c r="AI16" s="175"/>
      <c r="AJ16" s="176"/>
      <c r="AK16" s="174">
        <v>36</v>
      </c>
      <c r="AL16" s="175"/>
      <c r="AM16" s="175"/>
      <c r="AN16" s="175"/>
      <c r="AO16" s="175"/>
      <c r="AP16" s="175"/>
      <c r="AQ16" s="176"/>
      <c r="AR16" s="207"/>
      <c r="AS16" s="208"/>
      <c r="AT16" s="208"/>
      <c r="AU16" s="208"/>
      <c r="AV16" s="208"/>
      <c r="AW16" s="208"/>
      <c r="AX16" s="209"/>
    </row>
    <row r="17" spans="1:50" ht="21" customHeight="1" x14ac:dyDescent="0.2">
      <c r="A17" s="127"/>
      <c r="B17" s="128"/>
      <c r="C17" s="128"/>
      <c r="D17" s="128"/>
      <c r="E17" s="128"/>
      <c r="F17" s="129"/>
      <c r="G17" s="187"/>
      <c r="H17" s="186"/>
      <c r="I17" s="177" t="s">
        <v>46</v>
      </c>
      <c r="J17" s="178"/>
      <c r="K17" s="178"/>
      <c r="L17" s="178"/>
      <c r="M17" s="178"/>
      <c r="N17" s="178"/>
      <c r="O17" s="179"/>
      <c r="P17" s="174">
        <v>-11</v>
      </c>
      <c r="Q17" s="175"/>
      <c r="R17" s="175"/>
      <c r="S17" s="175"/>
      <c r="T17" s="175"/>
      <c r="U17" s="175"/>
      <c r="V17" s="176"/>
      <c r="W17" s="174">
        <v>-698</v>
      </c>
      <c r="X17" s="175"/>
      <c r="Y17" s="175"/>
      <c r="Z17" s="175"/>
      <c r="AA17" s="175"/>
      <c r="AB17" s="175"/>
      <c r="AC17" s="176"/>
      <c r="AD17" s="174">
        <v>-36</v>
      </c>
      <c r="AE17" s="175"/>
      <c r="AF17" s="175"/>
      <c r="AG17" s="175"/>
      <c r="AH17" s="175"/>
      <c r="AI17" s="175"/>
      <c r="AJ17" s="176"/>
      <c r="AK17" s="174" t="s">
        <v>607</v>
      </c>
      <c r="AL17" s="175"/>
      <c r="AM17" s="175"/>
      <c r="AN17" s="175"/>
      <c r="AO17" s="175"/>
      <c r="AP17" s="175"/>
      <c r="AQ17" s="176"/>
      <c r="AR17" s="207"/>
      <c r="AS17" s="208"/>
      <c r="AT17" s="208"/>
      <c r="AU17" s="208"/>
      <c r="AV17" s="208"/>
      <c r="AW17" s="208"/>
      <c r="AX17" s="209"/>
    </row>
    <row r="18" spans="1:50" ht="24.75" customHeight="1" x14ac:dyDescent="0.2">
      <c r="A18" s="127"/>
      <c r="B18" s="128"/>
      <c r="C18" s="128"/>
      <c r="D18" s="128"/>
      <c r="E18" s="128"/>
      <c r="F18" s="129"/>
      <c r="G18" s="187"/>
      <c r="H18" s="186"/>
      <c r="I18" s="177" t="s">
        <v>44</v>
      </c>
      <c r="J18" s="202"/>
      <c r="K18" s="202"/>
      <c r="L18" s="202"/>
      <c r="M18" s="202"/>
      <c r="N18" s="202"/>
      <c r="O18" s="203"/>
      <c r="P18" s="174" t="s">
        <v>607</v>
      </c>
      <c r="Q18" s="175"/>
      <c r="R18" s="175"/>
      <c r="S18" s="175"/>
      <c r="T18" s="175"/>
      <c r="U18" s="175"/>
      <c r="V18" s="176"/>
      <c r="W18" s="174" t="s">
        <v>607</v>
      </c>
      <c r="X18" s="175"/>
      <c r="Y18" s="175"/>
      <c r="Z18" s="175"/>
      <c r="AA18" s="175"/>
      <c r="AB18" s="175"/>
      <c r="AC18" s="176"/>
      <c r="AD18" s="174" t="s">
        <v>607</v>
      </c>
      <c r="AE18" s="175"/>
      <c r="AF18" s="175"/>
      <c r="AG18" s="175"/>
      <c r="AH18" s="175"/>
      <c r="AI18" s="175"/>
      <c r="AJ18" s="176"/>
      <c r="AK18" s="174" t="s">
        <v>607</v>
      </c>
      <c r="AL18" s="175"/>
      <c r="AM18" s="175"/>
      <c r="AN18" s="175"/>
      <c r="AO18" s="175"/>
      <c r="AP18" s="175"/>
      <c r="AQ18" s="176"/>
      <c r="AR18" s="207"/>
      <c r="AS18" s="208"/>
      <c r="AT18" s="208"/>
      <c r="AU18" s="208"/>
      <c r="AV18" s="208"/>
      <c r="AW18" s="208"/>
      <c r="AX18" s="209"/>
    </row>
    <row r="19" spans="1:50" ht="24.75" customHeight="1" x14ac:dyDescent="0.2">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12</v>
      </c>
      <c r="X19" s="200"/>
      <c r="Y19" s="200"/>
      <c r="Z19" s="200"/>
      <c r="AA19" s="200"/>
      <c r="AB19" s="200"/>
      <c r="AC19" s="201"/>
      <c r="AD19" s="199">
        <f>SUM(AD13:AJ18)</f>
        <v>697</v>
      </c>
      <c r="AE19" s="200"/>
      <c r="AF19" s="200"/>
      <c r="AG19" s="200"/>
      <c r="AH19" s="200"/>
      <c r="AI19" s="200"/>
      <c r="AJ19" s="201"/>
      <c r="AK19" s="199">
        <f>SUM(AK13:AQ18)-AK15</f>
        <v>810</v>
      </c>
      <c r="AL19" s="200"/>
      <c r="AM19" s="200"/>
      <c r="AN19" s="200"/>
      <c r="AO19" s="200"/>
      <c r="AP19" s="200"/>
      <c r="AQ19" s="201"/>
      <c r="AR19" s="207"/>
      <c r="AS19" s="208"/>
      <c r="AT19" s="208"/>
      <c r="AU19" s="208"/>
      <c r="AV19" s="208"/>
      <c r="AW19" s="208"/>
      <c r="AX19" s="209"/>
    </row>
    <row r="20" spans="1:50" ht="24.75" customHeight="1" x14ac:dyDescent="0.2">
      <c r="A20" s="127"/>
      <c r="B20" s="128"/>
      <c r="C20" s="128"/>
      <c r="D20" s="128"/>
      <c r="E20" s="128"/>
      <c r="F20" s="129"/>
      <c r="G20" s="221" t="s">
        <v>9</v>
      </c>
      <c r="H20" s="222"/>
      <c r="I20" s="222"/>
      <c r="J20" s="222"/>
      <c r="K20" s="222"/>
      <c r="L20" s="222"/>
      <c r="M20" s="222"/>
      <c r="N20" s="222"/>
      <c r="O20" s="222"/>
      <c r="P20" s="174">
        <v>0</v>
      </c>
      <c r="Q20" s="175"/>
      <c r="R20" s="175"/>
      <c r="S20" s="175"/>
      <c r="T20" s="175"/>
      <c r="U20" s="175"/>
      <c r="V20" s="176"/>
      <c r="W20" s="174">
        <v>10</v>
      </c>
      <c r="X20" s="175"/>
      <c r="Y20" s="175"/>
      <c r="Z20" s="175"/>
      <c r="AA20" s="175"/>
      <c r="AB20" s="175"/>
      <c r="AC20" s="176"/>
      <c r="AD20" s="174">
        <v>650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2">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f>IF(W19=0, "-", SUM(W20)/W19)</f>
        <v>0.83333333333333337</v>
      </c>
      <c r="X21" s="218"/>
      <c r="Y21" s="218"/>
      <c r="Z21" s="218"/>
      <c r="AA21" s="218"/>
      <c r="AB21" s="218"/>
      <c r="AC21" s="218"/>
      <c r="AD21" s="218">
        <f>IF(AD19=0, "-", SUM(AD20)/AD19)</f>
        <v>0.93256814921090392</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2">
      <c r="A22" s="130"/>
      <c r="B22" s="131"/>
      <c r="C22" s="131"/>
      <c r="D22" s="131"/>
      <c r="E22" s="131"/>
      <c r="F22" s="132"/>
      <c r="G22" s="216" t="s">
        <v>235</v>
      </c>
      <c r="H22" s="217"/>
      <c r="I22" s="217"/>
      <c r="J22" s="217"/>
      <c r="K22" s="217"/>
      <c r="L22" s="217"/>
      <c r="M22" s="217"/>
      <c r="N22" s="217"/>
      <c r="O22" s="217"/>
      <c r="P22" s="218" t="str">
        <f>IF(P20=0, "-", SUM(P20)/SUM(P13,P15))</f>
        <v>-</v>
      </c>
      <c r="Q22" s="218"/>
      <c r="R22" s="218"/>
      <c r="S22" s="218"/>
      <c r="T22" s="218"/>
      <c r="U22" s="218"/>
      <c r="V22" s="218"/>
      <c r="W22" s="218">
        <f>IF(W20=0, "-", SUM(W20)/SUM(W13,W15))</f>
        <v>0.16949152542372881</v>
      </c>
      <c r="X22" s="218"/>
      <c r="Y22" s="218"/>
      <c r="Z22" s="218"/>
      <c r="AA22" s="218"/>
      <c r="AB22" s="218"/>
      <c r="AC22" s="218"/>
      <c r="AD22" s="218">
        <f>IF(AD20=0, "-", SUM(AD20)/SUM(AD13,AD15))</f>
        <v>18.571428571428573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25" customHeight="1" x14ac:dyDescent="0.2">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2">
      <c r="A24" s="270"/>
      <c r="B24" s="271"/>
      <c r="C24" s="271"/>
      <c r="D24" s="271"/>
      <c r="E24" s="271"/>
      <c r="F24" s="272"/>
      <c r="G24" s="276" t="s">
        <v>610</v>
      </c>
      <c r="H24" s="277"/>
      <c r="I24" s="277"/>
      <c r="J24" s="277"/>
      <c r="K24" s="277"/>
      <c r="L24" s="277"/>
      <c r="M24" s="277"/>
      <c r="N24" s="277"/>
      <c r="O24" s="278"/>
      <c r="P24" s="279">
        <v>744</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2">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2">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2">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2">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2">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5">
      <c r="A30" s="270"/>
      <c r="B30" s="271"/>
      <c r="C30" s="271"/>
      <c r="D30" s="271"/>
      <c r="E30" s="271"/>
      <c r="F30" s="272"/>
      <c r="G30" s="223" t="s">
        <v>18</v>
      </c>
      <c r="H30" s="224"/>
      <c r="I30" s="224"/>
      <c r="J30" s="224"/>
      <c r="K30" s="224"/>
      <c r="L30" s="224"/>
      <c r="M30" s="224"/>
      <c r="N30" s="224"/>
      <c r="O30" s="225"/>
      <c r="P30" s="226">
        <v>744</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2">
      <c r="A31" s="241" t="s">
        <v>575</v>
      </c>
      <c r="B31" s="242"/>
      <c r="C31" s="242"/>
      <c r="D31" s="242"/>
      <c r="E31" s="242"/>
      <c r="F31" s="243"/>
      <c r="G31" s="244" t="s">
        <v>611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2">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0" t="s">
        <v>412</v>
      </c>
      <c r="AF32" s="291"/>
      <c r="AG32" s="291"/>
      <c r="AH32" s="292"/>
      <c r="AI32" s="290" t="s">
        <v>564</v>
      </c>
      <c r="AJ32" s="291"/>
      <c r="AK32" s="291"/>
      <c r="AL32" s="292"/>
      <c r="AM32" s="290" t="s">
        <v>380</v>
      </c>
      <c r="AN32" s="291"/>
      <c r="AO32" s="291"/>
      <c r="AP32" s="292"/>
      <c r="AQ32" s="293" t="s">
        <v>411</v>
      </c>
      <c r="AR32" s="294"/>
      <c r="AS32" s="294"/>
      <c r="AT32" s="295"/>
      <c r="AU32" s="293" t="s">
        <v>585</v>
      </c>
      <c r="AV32" s="294"/>
      <c r="AW32" s="294"/>
      <c r="AX32" s="296"/>
    </row>
    <row r="33" spans="1:51" ht="45" customHeight="1" x14ac:dyDescent="0.2">
      <c r="A33" s="247"/>
      <c r="B33" s="248"/>
      <c r="C33" s="248"/>
      <c r="D33" s="248"/>
      <c r="E33" s="248"/>
      <c r="F33" s="249"/>
      <c r="G33" s="297" t="s">
        <v>612</v>
      </c>
      <c r="H33" s="298"/>
      <c r="I33" s="298"/>
      <c r="J33" s="298"/>
      <c r="K33" s="298"/>
      <c r="L33" s="298"/>
      <c r="M33" s="298"/>
      <c r="N33" s="298"/>
      <c r="O33" s="298"/>
      <c r="P33" s="301" t="s">
        <v>613</v>
      </c>
      <c r="Q33" s="302"/>
      <c r="R33" s="302"/>
      <c r="S33" s="302"/>
      <c r="T33" s="302"/>
      <c r="U33" s="302"/>
      <c r="V33" s="302"/>
      <c r="W33" s="302"/>
      <c r="X33" s="303"/>
      <c r="Y33" s="307" t="s">
        <v>48</v>
      </c>
      <c r="Z33" s="308"/>
      <c r="AA33" s="309"/>
      <c r="AB33" s="289" t="s">
        <v>614</v>
      </c>
      <c r="AC33" s="289"/>
      <c r="AD33" s="289"/>
      <c r="AE33" s="282">
        <v>1</v>
      </c>
      <c r="AF33" s="282"/>
      <c r="AG33" s="282"/>
      <c r="AH33" s="282"/>
      <c r="AI33" s="282">
        <v>1</v>
      </c>
      <c r="AJ33" s="282"/>
      <c r="AK33" s="282"/>
      <c r="AL33" s="282"/>
      <c r="AM33" s="282">
        <v>1</v>
      </c>
      <c r="AN33" s="282"/>
      <c r="AO33" s="282"/>
      <c r="AP33" s="282"/>
      <c r="AQ33" s="282" t="s">
        <v>280</v>
      </c>
      <c r="AR33" s="282"/>
      <c r="AS33" s="282"/>
      <c r="AT33" s="282"/>
      <c r="AU33" s="283" t="s">
        <v>280</v>
      </c>
      <c r="AV33" s="284"/>
      <c r="AW33" s="284"/>
      <c r="AX33" s="285"/>
    </row>
    <row r="34" spans="1:51" ht="51.5" customHeight="1" x14ac:dyDescent="0.2">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614</v>
      </c>
      <c r="AC34" s="289"/>
      <c r="AD34" s="289"/>
      <c r="AE34" s="282">
        <v>1</v>
      </c>
      <c r="AF34" s="282"/>
      <c r="AG34" s="282"/>
      <c r="AH34" s="282"/>
      <c r="AI34" s="282">
        <v>1</v>
      </c>
      <c r="AJ34" s="282"/>
      <c r="AK34" s="282"/>
      <c r="AL34" s="282"/>
      <c r="AM34" s="282">
        <v>1</v>
      </c>
      <c r="AN34" s="282"/>
      <c r="AO34" s="282"/>
      <c r="AP34" s="282"/>
      <c r="AQ34" s="282">
        <v>1</v>
      </c>
      <c r="AR34" s="282"/>
      <c r="AS34" s="282"/>
      <c r="AT34" s="282"/>
      <c r="AU34" s="283" t="s">
        <v>280</v>
      </c>
      <c r="AV34" s="284"/>
      <c r="AW34" s="284"/>
      <c r="AX34" s="285"/>
    </row>
    <row r="35" spans="1:51" ht="23.25" customHeight="1" x14ac:dyDescent="0.2">
      <c r="A35" s="328" t="s">
        <v>577</v>
      </c>
      <c r="B35" s="329"/>
      <c r="C35" s="329"/>
      <c r="D35" s="329"/>
      <c r="E35" s="329"/>
      <c r="F35" s="330"/>
      <c r="G35" s="136" t="s">
        <v>578</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412</v>
      </c>
      <c r="AF35" s="136"/>
      <c r="AG35" s="136"/>
      <c r="AH35" s="137"/>
      <c r="AI35" s="135" t="s">
        <v>564</v>
      </c>
      <c r="AJ35" s="136"/>
      <c r="AK35" s="136"/>
      <c r="AL35" s="137"/>
      <c r="AM35" s="135" t="s">
        <v>380</v>
      </c>
      <c r="AN35" s="136"/>
      <c r="AO35" s="136"/>
      <c r="AP35" s="137"/>
      <c r="AQ35" s="339" t="s">
        <v>586</v>
      </c>
      <c r="AR35" s="340"/>
      <c r="AS35" s="340"/>
      <c r="AT35" s="340"/>
      <c r="AU35" s="340"/>
      <c r="AV35" s="340"/>
      <c r="AW35" s="340"/>
      <c r="AX35" s="341"/>
    </row>
    <row r="36" spans="1:51" ht="23.25" customHeight="1" x14ac:dyDescent="0.2">
      <c r="A36" s="331"/>
      <c r="B36" s="332"/>
      <c r="C36" s="332"/>
      <c r="D36" s="332"/>
      <c r="E36" s="332"/>
      <c r="F36" s="333"/>
      <c r="G36" s="342" t="s">
        <v>615</v>
      </c>
      <c r="H36" s="343"/>
      <c r="I36" s="343"/>
      <c r="J36" s="343"/>
      <c r="K36" s="343"/>
      <c r="L36" s="343"/>
      <c r="M36" s="343"/>
      <c r="N36" s="343"/>
      <c r="O36" s="343"/>
      <c r="P36" s="343"/>
      <c r="Q36" s="343"/>
      <c r="R36" s="343"/>
      <c r="S36" s="343"/>
      <c r="T36" s="343"/>
      <c r="U36" s="343"/>
      <c r="V36" s="343"/>
      <c r="W36" s="343"/>
      <c r="X36" s="343"/>
      <c r="Y36" s="318" t="s">
        <v>577</v>
      </c>
      <c r="Z36" s="319"/>
      <c r="AA36" s="320"/>
      <c r="AB36" s="321" t="s">
        <v>616</v>
      </c>
      <c r="AC36" s="322"/>
      <c r="AD36" s="323"/>
      <c r="AE36" s="324">
        <v>0</v>
      </c>
      <c r="AF36" s="324"/>
      <c r="AG36" s="324"/>
      <c r="AH36" s="324"/>
      <c r="AI36" s="324">
        <v>10</v>
      </c>
      <c r="AJ36" s="324"/>
      <c r="AK36" s="324"/>
      <c r="AL36" s="324"/>
      <c r="AM36" s="324">
        <v>650</v>
      </c>
      <c r="AN36" s="324"/>
      <c r="AO36" s="324"/>
      <c r="AP36" s="324"/>
      <c r="AQ36" s="325">
        <v>30</v>
      </c>
      <c r="AR36" s="326"/>
      <c r="AS36" s="326"/>
      <c r="AT36" s="326"/>
      <c r="AU36" s="326"/>
      <c r="AV36" s="326"/>
      <c r="AW36" s="326"/>
      <c r="AX36" s="327"/>
    </row>
    <row r="37" spans="1:51" ht="46.5" customHeight="1" x14ac:dyDescent="0.2">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580</v>
      </c>
      <c r="Z37" s="311"/>
      <c r="AA37" s="312"/>
      <c r="AB37" s="313" t="s">
        <v>617</v>
      </c>
      <c r="AC37" s="314"/>
      <c r="AD37" s="315"/>
      <c r="AE37" s="316" t="s">
        <v>618</v>
      </c>
      <c r="AF37" s="316"/>
      <c r="AG37" s="316"/>
      <c r="AH37" s="316"/>
      <c r="AI37" s="316" t="s">
        <v>619</v>
      </c>
      <c r="AJ37" s="316"/>
      <c r="AK37" s="316"/>
      <c r="AL37" s="316"/>
      <c r="AM37" s="316" t="s">
        <v>620</v>
      </c>
      <c r="AN37" s="316"/>
      <c r="AO37" s="316"/>
      <c r="AP37" s="316"/>
      <c r="AQ37" s="316" t="s">
        <v>621</v>
      </c>
      <c r="AR37" s="316"/>
      <c r="AS37" s="316"/>
      <c r="AT37" s="316"/>
      <c r="AU37" s="316"/>
      <c r="AV37" s="316"/>
      <c r="AW37" s="316"/>
      <c r="AX37" s="317"/>
    </row>
    <row r="38" spans="1:51" ht="18.75" customHeight="1" x14ac:dyDescent="0.2">
      <c r="A38" s="361" t="s">
        <v>232</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412</v>
      </c>
      <c r="AF38" s="383"/>
      <c r="AG38" s="383"/>
      <c r="AH38" s="384"/>
      <c r="AI38" s="346" t="s">
        <v>564</v>
      </c>
      <c r="AJ38" s="346"/>
      <c r="AK38" s="346"/>
      <c r="AL38" s="347"/>
      <c r="AM38" s="346" t="s">
        <v>380</v>
      </c>
      <c r="AN38" s="346"/>
      <c r="AO38" s="346"/>
      <c r="AP38" s="347"/>
      <c r="AQ38" s="349" t="s">
        <v>170</v>
      </c>
      <c r="AR38" s="350"/>
      <c r="AS38" s="350"/>
      <c r="AT38" s="351"/>
      <c r="AU38" s="352" t="s">
        <v>124</v>
      </c>
      <c r="AV38" s="352"/>
      <c r="AW38" s="352"/>
      <c r="AX38" s="353"/>
    </row>
    <row r="39" spans="1:51" ht="18.75" customHeight="1" x14ac:dyDescent="0.2">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v>3</v>
      </c>
      <c r="AR39" s="355"/>
      <c r="AS39" s="356" t="s">
        <v>171</v>
      </c>
      <c r="AT39" s="357"/>
      <c r="AU39" s="358" t="s">
        <v>607</v>
      </c>
      <c r="AV39" s="358"/>
      <c r="AW39" s="359" t="s">
        <v>162</v>
      </c>
      <c r="AX39" s="360"/>
    </row>
    <row r="40" spans="1:51" ht="23.25" customHeight="1" x14ac:dyDescent="0.2">
      <c r="A40" s="367"/>
      <c r="B40" s="365"/>
      <c r="C40" s="365"/>
      <c r="D40" s="365"/>
      <c r="E40" s="365"/>
      <c r="F40" s="366"/>
      <c r="G40" s="387" t="s">
        <v>622</v>
      </c>
      <c r="H40" s="388"/>
      <c r="I40" s="388"/>
      <c r="J40" s="388"/>
      <c r="K40" s="388"/>
      <c r="L40" s="388"/>
      <c r="M40" s="388"/>
      <c r="N40" s="388"/>
      <c r="O40" s="389"/>
      <c r="P40" s="396" t="s">
        <v>623</v>
      </c>
      <c r="Q40" s="396"/>
      <c r="R40" s="396"/>
      <c r="S40" s="396"/>
      <c r="T40" s="396"/>
      <c r="U40" s="396"/>
      <c r="V40" s="396"/>
      <c r="W40" s="396"/>
      <c r="X40" s="397"/>
      <c r="Y40" s="310" t="s">
        <v>12</v>
      </c>
      <c r="Z40" s="402"/>
      <c r="AA40" s="403"/>
      <c r="AB40" s="404" t="s">
        <v>614</v>
      </c>
      <c r="AC40" s="404"/>
      <c r="AD40" s="404"/>
      <c r="AE40" s="325">
        <v>0</v>
      </c>
      <c r="AF40" s="326"/>
      <c r="AG40" s="326"/>
      <c r="AH40" s="326"/>
      <c r="AI40" s="325">
        <v>0</v>
      </c>
      <c r="AJ40" s="326"/>
      <c r="AK40" s="326"/>
      <c r="AL40" s="326"/>
      <c r="AM40" s="325">
        <v>0</v>
      </c>
      <c r="AN40" s="326"/>
      <c r="AO40" s="326"/>
      <c r="AP40" s="326"/>
      <c r="AQ40" s="405" t="s">
        <v>607</v>
      </c>
      <c r="AR40" s="406"/>
      <c r="AS40" s="406"/>
      <c r="AT40" s="407"/>
      <c r="AU40" s="326" t="s">
        <v>607</v>
      </c>
      <c r="AV40" s="326"/>
      <c r="AW40" s="326"/>
      <c r="AX40" s="327"/>
    </row>
    <row r="41" spans="1:51" ht="23.25" customHeight="1" x14ac:dyDescent="0.2">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614</v>
      </c>
      <c r="AC41" s="409"/>
      <c r="AD41" s="409"/>
      <c r="AE41" s="325">
        <v>4</v>
      </c>
      <c r="AF41" s="326"/>
      <c r="AG41" s="326"/>
      <c r="AH41" s="326"/>
      <c r="AI41" s="325">
        <v>4</v>
      </c>
      <c r="AJ41" s="326"/>
      <c r="AK41" s="326"/>
      <c r="AL41" s="326"/>
      <c r="AM41" s="325">
        <v>4</v>
      </c>
      <c r="AN41" s="326"/>
      <c r="AO41" s="326"/>
      <c r="AP41" s="326"/>
      <c r="AQ41" s="405">
        <v>4</v>
      </c>
      <c r="AR41" s="406"/>
      <c r="AS41" s="406"/>
      <c r="AT41" s="407"/>
      <c r="AU41" s="326" t="s">
        <v>607</v>
      </c>
      <c r="AV41" s="326"/>
      <c r="AW41" s="326"/>
      <c r="AX41" s="327"/>
    </row>
    <row r="42" spans="1:51" ht="23.25" customHeight="1" x14ac:dyDescent="0.2">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0</v>
      </c>
      <c r="AF42" s="326"/>
      <c r="AG42" s="326"/>
      <c r="AH42" s="326"/>
      <c r="AI42" s="325">
        <v>0</v>
      </c>
      <c r="AJ42" s="326"/>
      <c r="AK42" s="326"/>
      <c r="AL42" s="326"/>
      <c r="AM42" s="325">
        <v>0</v>
      </c>
      <c r="AN42" s="326"/>
      <c r="AO42" s="326"/>
      <c r="AP42" s="326"/>
      <c r="AQ42" s="405" t="s">
        <v>607</v>
      </c>
      <c r="AR42" s="406"/>
      <c r="AS42" s="406"/>
      <c r="AT42" s="407"/>
      <c r="AU42" s="326" t="s">
        <v>607</v>
      </c>
      <c r="AV42" s="326"/>
      <c r="AW42" s="326"/>
      <c r="AX42" s="327"/>
    </row>
    <row r="43" spans="1:51" ht="23.25" customHeight="1" x14ac:dyDescent="0.2">
      <c r="A43" s="426" t="s">
        <v>256</v>
      </c>
      <c r="B43" s="427"/>
      <c r="C43" s="427"/>
      <c r="D43" s="427"/>
      <c r="E43" s="427"/>
      <c r="F43" s="428"/>
      <c r="G43" s="429" t="s">
        <v>624</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2">
      <c r="A45" s="435" t="s">
        <v>569</v>
      </c>
      <c r="B45" s="438" t="s">
        <v>570</v>
      </c>
      <c r="C45" s="248"/>
      <c r="D45" s="248"/>
      <c r="E45" s="248"/>
      <c r="F45" s="249"/>
      <c r="G45" s="352" t="s">
        <v>571</v>
      </c>
      <c r="H45" s="352"/>
      <c r="I45" s="352"/>
      <c r="J45" s="352"/>
      <c r="K45" s="352"/>
      <c r="L45" s="352"/>
      <c r="M45" s="352"/>
      <c r="N45" s="352"/>
      <c r="O45" s="352"/>
      <c r="P45" s="352"/>
      <c r="Q45" s="352"/>
      <c r="R45" s="352"/>
      <c r="S45" s="352"/>
      <c r="T45" s="352"/>
      <c r="U45" s="352"/>
      <c r="V45" s="352"/>
      <c r="W45" s="352"/>
      <c r="X45" s="352"/>
      <c r="Y45" s="352"/>
      <c r="Z45" s="352"/>
      <c r="AA45" s="372"/>
      <c r="AB45" s="375" t="s">
        <v>587</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2">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2">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2">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2">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2">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412</v>
      </c>
      <c r="AF50" s="425"/>
      <c r="AG50" s="425"/>
      <c r="AH50" s="425"/>
      <c r="AI50" s="425" t="s">
        <v>564</v>
      </c>
      <c r="AJ50" s="425"/>
      <c r="AK50" s="425"/>
      <c r="AL50" s="425"/>
      <c r="AM50" s="425" t="s">
        <v>380</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2">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2">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2">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2">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2">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412</v>
      </c>
      <c r="AF55" s="425"/>
      <c r="AG55" s="425"/>
      <c r="AH55" s="425"/>
      <c r="AI55" s="425" t="s">
        <v>564</v>
      </c>
      <c r="AJ55" s="425"/>
      <c r="AK55" s="425"/>
      <c r="AL55" s="425"/>
      <c r="AM55" s="425" t="s">
        <v>380</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2">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2">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2">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2">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2">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412</v>
      </c>
      <c r="AF60" s="425"/>
      <c r="AG60" s="425"/>
      <c r="AH60" s="425"/>
      <c r="AI60" s="425" t="s">
        <v>564</v>
      </c>
      <c r="AJ60" s="425"/>
      <c r="AK60" s="425"/>
      <c r="AL60" s="425"/>
      <c r="AM60" s="425" t="s">
        <v>380</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2">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2">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2">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5">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2">
      <c r="A65" s="241" t="s">
        <v>575</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2">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0" t="s">
        <v>412</v>
      </c>
      <c r="AF66" s="291"/>
      <c r="AG66" s="291"/>
      <c r="AH66" s="292"/>
      <c r="AI66" s="290" t="s">
        <v>564</v>
      </c>
      <c r="AJ66" s="291"/>
      <c r="AK66" s="291"/>
      <c r="AL66" s="292"/>
      <c r="AM66" s="290" t="s">
        <v>380</v>
      </c>
      <c r="AN66" s="291"/>
      <c r="AO66" s="291"/>
      <c r="AP66" s="292"/>
      <c r="AQ66" s="293" t="s">
        <v>411</v>
      </c>
      <c r="AR66" s="294"/>
      <c r="AS66" s="294"/>
      <c r="AT66" s="295"/>
      <c r="AU66" s="293" t="s">
        <v>585</v>
      </c>
      <c r="AV66" s="294"/>
      <c r="AW66" s="294"/>
      <c r="AX66" s="296"/>
      <c r="AY66">
        <f>COUNTA($G$67)</f>
        <v>0</v>
      </c>
    </row>
    <row r="67" spans="1:51" ht="23.25" hidden="1" customHeight="1" x14ac:dyDescent="0.2">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2">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2">
      <c r="A69" s="328" t="s">
        <v>577</v>
      </c>
      <c r="B69" s="329"/>
      <c r="C69" s="329"/>
      <c r="D69" s="329"/>
      <c r="E69" s="329"/>
      <c r="F69" s="330"/>
      <c r="G69" s="136" t="s">
        <v>578</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412</v>
      </c>
      <c r="AF69" s="425"/>
      <c r="AG69" s="425"/>
      <c r="AH69" s="425"/>
      <c r="AI69" s="425" t="s">
        <v>564</v>
      </c>
      <c r="AJ69" s="425"/>
      <c r="AK69" s="425"/>
      <c r="AL69" s="425"/>
      <c r="AM69" s="425" t="s">
        <v>380</v>
      </c>
      <c r="AN69" s="425"/>
      <c r="AO69" s="425"/>
      <c r="AP69" s="425"/>
      <c r="AQ69" s="339" t="s">
        <v>586</v>
      </c>
      <c r="AR69" s="340"/>
      <c r="AS69" s="340"/>
      <c r="AT69" s="340"/>
      <c r="AU69" s="340"/>
      <c r="AV69" s="340"/>
      <c r="AW69" s="340"/>
      <c r="AX69" s="341"/>
      <c r="AY69">
        <f>IF(SUBSTITUTE(SUBSTITUTE($G$70,"／",""),"　","")="",0,1)</f>
        <v>0</v>
      </c>
    </row>
    <row r="70" spans="1:51" ht="23.25" hidden="1" customHeight="1" x14ac:dyDescent="0.2">
      <c r="A70" s="331"/>
      <c r="B70" s="332"/>
      <c r="C70" s="332"/>
      <c r="D70" s="332"/>
      <c r="E70" s="332"/>
      <c r="F70" s="333"/>
      <c r="G70" s="342" t="s">
        <v>579</v>
      </c>
      <c r="H70" s="343"/>
      <c r="I70" s="343"/>
      <c r="J70" s="343"/>
      <c r="K70" s="343"/>
      <c r="L70" s="343"/>
      <c r="M70" s="343"/>
      <c r="N70" s="343"/>
      <c r="O70" s="343"/>
      <c r="P70" s="343"/>
      <c r="Q70" s="343"/>
      <c r="R70" s="343"/>
      <c r="S70" s="343"/>
      <c r="T70" s="343"/>
      <c r="U70" s="343"/>
      <c r="V70" s="343"/>
      <c r="W70" s="343"/>
      <c r="X70" s="343"/>
      <c r="Y70" s="318" t="s">
        <v>577</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2">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580</v>
      </c>
      <c r="Z71" s="311"/>
      <c r="AA71" s="312"/>
      <c r="AB71" s="313" t="s">
        <v>581</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2">
      <c r="A72" s="475" t="s">
        <v>232</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412</v>
      </c>
      <c r="AF72" s="425"/>
      <c r="AG72" s="425"/>
      <c r="AH72" s="425"/>
      <c r="AI72" s="425" t="s">
        <v>564</v>
      </c>
      <c r="AJ72" s="425"/>
      <c r="AK72" s="425"/>
      <c r="AL72" s="425"/>
      <c r="AM72" s="425" t="s">
        <v>380</v>
      </c>
      <c r="AN72" s="425"/>
      <c r="AO72" s="425"/>
      <c r="AP72" s="425"/>
      <c r="AQ72" s="349" t="s">
        <v>170</v>
      </c>
      <c r="AR72" s="350"/>
      <c r="AS72" s="350"/>
      <c r="AT72" s="351"/>
      <c r="AU72" s="352" t="s">
        <v>124</v>
      </c>
      <c r="AV72" s="352"/>
      <c r="AW72" s="352"/>
      <c r="AX72" s="353"/>
      <c r="AY72">
        <f>COUNTA($G$74)</f>
        <v>0</v>
      </c>
    </row>
    <row r="73" spans="1:51" ht="18.75" hidden="1" customHeight="1" x14ac:dyDescent="0.2">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2">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2">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2">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2">
      <c r="A77" s="426" t="s">
        <v>256</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2">
      <c r="A79" s="436" t="s">
        <v>569</v>
      </c>
      <c r="B79" s="438" t="s">
        <v>570</v>
      </c>
      <c r="C79" s="248"/>
      <c r="D79" s="248"/>
      <c r="E79" s="248"/>
      <c r="F79" s="249"/>
      <c r="G79" s="352" t="s">
        <v>571</v>
      </c>
      <c r="H79" s="352"/>
      <c r="I79" s="352"/>
      <c r="J79" s="352"/>
      <c r="K79" s="352"/>
      <c r="L79" s="352"/>
      <c r="M79" s="352"/>
      <c r="N79" s="352"/>
      <c r="O79" s="352"/>
      <c r="P79" s="352"/>
      <c r="Q79" s="352"/>
      <c r="R79" s="352"/>
      <c r="S79" s="352"/>
      <c r="T79" s="352"/>
      <c r="U79" s="352"/>
      <c r="V79" s="352"/>
      <c r="W79" s="352"/>
      <c r="X79" s="352"/>
      <c r="Y79" s="352"/>
      <c r="Z79" s="352"/>
      <c r="AA79" s="372"/>
      <c r="AB79" s="375" t="s">
        <v>587</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2">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2">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2">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2">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2">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412</v>
      </c>
      <c r="AF84" s="425"/>
      <c r="AG84" s="425"/>
      <c r="AH84" s="425"/>
      <c r="AI84" s="425" t="s">
        <v>564</v>
      </c>
      <c r="AJ84" s="425"/>
      <c r="AK84" s="425"/>
      <c r="AL84" s="425"/>
      <c r="AM84" s="425" t="s">
        <v>380</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2">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2">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2">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2">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2">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412</v>
      </c>
      <c r="AF89" s="425"/>
      <c r="AG89" s="425"/>
      <c r="AH89" s="425"/>
      <c r="AI89" s="425" t="s">
        <v>564</v>
      </c>
      <c r="AJ89" s="425"/>
      <c r="AK89" s="425"/>
      <c r="AL89" s="425"/>
      <c r="AM89" s="425" t="s">
        <v>380</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2">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2">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2">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2">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2">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412</v>
      </c>
      <c r="AF94" s="425"/>
      <c r="AG94" s="425"/>
      <c r="AH94" s="425"/>
      <c r="AI94" s="425" t="s">
        <v>564</v>
      </c>
      <c r="AJ94" s="425"/>
      <c r="AK94" s="425"/>
      <c r="AL94" s="425"/>
      <c r="AM94" s="425" t="s">
        <v>380</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2">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2">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2">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5">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2">
      <c r="A99" s="485" t="s">
        <v>575</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2">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5" t="s">
        <v>412</v>
      </c>
      <c r="AF100" s="425"/>
      <c r="AG100" s="425"/>
      <c r="AH100" s="425"/>
      <c r="AI100" s="425" t="s">
        <v>564</v>
      </c>
      <c r="AJ100" s="425"/>
      <c r="AK100" s="425"/>
      <c r="AL100" s="425"/>
      <c r="AM100" s="425" t="s">
        <v>380</v>
      </c>
      <c r="AN100" s="425"/>
      <c r="AO100" s="425"/>
      <c r="AP100" s="425"/>
      <c r="AQ100" s="293" t="s">
        <v>411</v>
      </c>
      <c r="AR100" s="294"/>
      <c r="AS100" s="294"/>
      <c r="AT100" s="295"/>
      <c r="AU100" s="293" t="s">
        <v>585</v>
      </c>
      <c r="AV100" s="294"/>
      <c r="AW100" s="294"/>
      <c r="AX100" s="296"/>
      <c r="AY100">
        <f>COUNTA($G$101)</f>
        <v>0</v>
      </c>
    </row>
    <row r="101" spans="1:60" ht="23.25" hidden="1" customHeight="1" x14ac:dyDescent="0.2">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2">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2">
      <c r="A103" s="426" t="s">
        <v>577</v>
      </c>
      <c r="B103" s="417"/>
      <c r="C103" s="417"/>
      <c r="D103" s="417"/>
      <c r="E103" s="417"/>
      <c r="F103" s="488"/>
      <c r="G103" s="136" t="s">
        <v>578</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412</v>
      </c>
      <c r="AF103" s="425"/>
      <c r="AG103" s="425"/>
      <c r="AH103" s="425"/>
      <c r="AI103" s="425" t="s">
        <v>564</v>
      </c>
      <c r="AJ103" s="425"/>
      <c r="AK103" s="425"/>
      <c r="AL103" s="425"/>
      <c r="AM103" s="425" t="s">
        <v>380</v>
      </c>
      <c r="AN103" s="425"/>
      <c r="AO103" s="425"/>
      <c r="AP103" s="425"/>
      <c r="AQ103" s="339" t="s">
        <v>586</v>
      </c>
      <c r="AR103" s="340"/>
      <c r="AS103" s="340"/>
      <c r="AT103" s="340"/>
      <c r="AU103" s="340"/>
      <c r="AV103" s="340"/>
      <c r="AW103" s="340"/>
      <c r="AX103" s="341"/>
      <c r="AY103">
        <f>IF(SUBSTITUTE(SUBSTITUTE($G$104,"／",""),"　","")="",0,1)</f>
        <v>0</v>
      </c>
    </row>
    <row r="104" spans="1:60" ht="23.25" hidden="1" customHeight="1" x14ac:dyDescent="0.2">
      <c r="A104" s="489"/>
      <c r="B104" s="352"/>
      <c r="C104" s="352"/>
      <c r="D104" s="352"/>
      <c r="E104" s="352"/>
      <c r="F104" s="490"/>
      <c r="G104" s="342" t="s">
        <v>579</v>
      </c>
      <c r="H104" s="343"/>
      <c r="I104" s="343"/>
      <c r="J104" s="343"/>
      <c r="K104" s="343"/>
      <c r="L104" s="343"/>
      <c r="M104" s="343"/>
      <c r="N104" s="343"/>
      <c r="O104" s="343"/>
      <c r="P104" s="343"/>
      <c r="Q104" s="343"/>
      <c r="R104" s="343"/>
      <c r="S104" s="343"/>
      <c r="T104" s="343"/>
      <c r="U104" s="343"/>
      <c r="V104" s="343"/>
      <c r="W104" s="343"/>
      <c r="X104" s="343"/>
      <c r="Y104" s="318" t="s">
        <v>577</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2">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580</v>
      </c>
      <c r="Z105" s="311"/>
      <c r="AA105" s="312"/>
      <c r="AB105" s="313" t="s">
        <v>581</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2">
      <c r="A106" s="475" t="s">
        <v>232</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412</v>
      </c>
      <c r="AF106" s="425"/>
      <c r="AG106" s="425"/>
      <c r="AH106" s="425"/>
      <c r="AI106" s="425" t="s">
        <v>564</v>
      </c>
      <c r="AJ106" s="425"/>
      <c r="AK106" s="425"/>
      <c r="AL106" s="425"/>
      <c r="AM106" s="425" t="s">
        <v>380</v>
      </c>
      <c r="AN106" s="425"/>
      <c r="AO106" s="425"/>
      <c r="AP106" s="425"/>
      <c r="AQ106" s="349" t="s">
        <v>170</v>
      </c>
      <c r="AR106" s="350"/>
      <c r="AS106" s="350"/>
      <c r="AT106" s="351"/>
      <c r="AU106" s="352" t="s">
        <v>124</v>
      </c>
      <c r="AV106" s="352"/>
      <c r="AW106" s="352"/>
      <c r="AX106" s="353"/>
      <c r="AY106">
        <f>COUNTA($G$108)</f>
        <v>0</v>
      </c>
    </row>
    <row r="107" spans="1:60" ht="18.75" hidden="1" customHeight="1" x14ac:dyDescent="0.2">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2">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2">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2">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2">
      <c r="A111" s="426" t="s">
        <v>256</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2">
      <c r="A113" s="436" t="s">
        <v>569</v>
      </c>
      <c r="B113" s="438" t="s">
        <v>570</v>
      </c>
      <c r="C113" s="248"/>
      <c r="D113" s="248"/>
      <c r="E113" s="248"/>
      <c r="F113" s="249"/>
      <c r="G113" s="352" t="s">
        <v>571</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587</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2">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2">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2">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2">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2">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412</v>
      </c>
      <c r="AF118" s="425"/>
      <c r="AG118" s="425"/>
      <c r="AH118" s="425"/>
      <c r="AI118" s="425" t="s">
        <v>564</v>
      </c>
      <c r="AJ118" s="425"/>
      <c r="AK118" s="425"/>
      <c r="AL118" s="425"/>
      <c r="AM118" s="425" t="s">
        <v>380</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2">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2">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2">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2">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2">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412</v>
      </c>
      <c r="AF123" s="425"/>
      <c r="AG123" s="425"/>
      <c r="AH123" s="425"/>
      <c r="AI123" s="425" t="s">
        <v>564</v>
      </c>
      <c r="AJ123" s="425"/>
      <c r="AK123" s="425"/>
      <c r="AL123" s="425"/>
      <c r="AM123" s="425" t="s">
        <v>380</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2">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2">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2">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2">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2">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412</v>
      </c>
      <c r="AF128" s="425"/>
      <c r="AG128" s="425"/>
      <c r="AH128" s="425"/>
      <c r="AI128" s="425" t="s">
        <v>564</v>
      </c>
      <c r="AJ128" s="425"/>
      <c r="AK128" s="425"/>
      <c r="AL128" s="425"/>
      <c r="AM128" s="425" t="s">
        <v>380</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2">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2">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2">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5">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2">
      <c r="A133" s="485" t="s">
        <v>575</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2">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5" t="s">
        <v>412</v>
      </c>
      <c r="AF134" s="425"/>
      <c r="AG134" s="425"/>
      <c r="AH134" s="425"/>
      <c r="AI134" s="425" t="s">
        <v>564</v>
      </c>
      <c r="AJ134" s="425"/>
      <c r="AK134" s="425"/>
      <c r="AL134" s="425"/>
      <c r="AM134" s="425" t="s">
        <v>380</v>
      </c>
      <c r="AN134" s="425"/>
      <c r="AO134" s="425"/>
      <c r="AP134" s="425"/>
      <c r="AQ134" s="293" t="s">
        <v>411</v>
      </c>
      <c r="AR134" s="294"/>
      <c r="AS134" s="294"/>
      <c r="AT134" s="295"/>
      <c r="AU134" s="293" t="s">
        <v>585</v>
      </c>
      <c r="AV134" s="294"/>
      <c r="AW134" s="294"/>
      <c r="AX134" s="296"/>
      <c r="AY134">
        <f>COUNTA($G$135)</f>
        <v>0</v>
      </c>
    </row>
    <row r="135" spans="1:60" ht="23.25" hidden="1" customHeight="1" x14ac:dyDescent="0.2">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2">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2">
      <c r="A137" s="426" t="s">
        <v>577</v>
      </c>
      <c r="B137" s="417"/>
      <c r="C137" s="417"/>
      <c r="D137" s="417"/>
      <c r="E137" s="417"/>
      <c r="F137" s="488"/>
      <c r="G137" s="136" t="s">
        <v>578</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412</v>
      </c>
      <c r="AF137" s="425"/>
      <c r="AG137" s="425"/>
      <c r="AH137" s="425"/>
      <c r="AI137" s="425" t="s">
        <v>564</v>
      </c>
      <c r="AJ137" s="425"/>
      <c r="AK137" s="425"/>
      <c r="AL137" s="425"/>
      <c r="AM137" s="425" t="s">
        <v>380</v>
      </c>
      <c r="AN137" s="425"/>
      <c r="AO137" s="425"/>
      <c r="AP137" s="425"/>
      <c r="AQ137" s="339" t="s">
        <v>586</v>
      </c>
      <c r="AR137" s="340"/>
      <c r="AS137" s="340"/>
      <c r="AT137" s="340"/>
      <c r="AU137" s="340"/>
      <c r="AV137" s="340"/>
      <c r="AW137" s="340"/>
      <c r="AX137" s="341"/>
      <c r="AY137">
        <f>IF(SUBSTITUTE(SUBSTITUTE($G$138,"／",""),"　","")="",0,1)</f>
        <v>0</v>
      </c>
    </row>
    <row r="138" spans="1:60" ht="23.25" hidden="1" customHeight="1" x14ac:dyDescent="0.2">
      <c r="A138" s="489"/>
      <c r="B138" s="352"/>
      <c r="C138" s="352"/>
      <c r="D138" s="352"/>
      <c r="E138" s="352"/>
      <c r="F138" s="490"/>
      <c r="G138" s="342" t="s">
        <v>579</v>
      </c>
      <c r="H138" s="343"/>
      <c r="I138" s="343"/>
      <c r="J138" s="343"/>
      <c r="K138" s="343"/>
      <c r="L138" s="343"/>
      <c r="M138" s="343"/>
      <c r="N138" s="343"/>
      <c r="O138" s="343"/>
      <c r="P138" s="343"/>
      <c r="Q138" s="343"/>
      <c r="R138" s="343"/>
      <c r="S138" s="343"/>
      <c r="T138" s="343"/>
      <c r="U138" s="343"/>
      <c r="V138" s="343"/>
      <c r="W138" s="343"/>
      <c r="X138" s="343"/>
      <c r="Y138" s="318" t="s">
        <v>577</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2">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580</v>
      </c>
      <c r="Z139" s="311"/>
      <c r="AA139" s="312"/>
      <c r="AB139" s="313" t="s">
        <v>581</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2">
      <c r="A140" s="475" t="s">
        <v>232</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412</v>
      </c>
      <c r="AF140" s="425"/>
      <c r="AG140" s="425"/>
      <c r="AH140" s="425"/>
      <c r="AI140" s="425" t="s">
        <v>564</v>
      </c>
      <c r="AJ140" s="425"/>
      <c r="AK140" s="425"/>
      <c r="AL140" s="425"/>
      <c r="AM140" s="425" t="s">
        <v>380</v>
      </c>
      <c r="AN140" s="425"/>
      <c r="AO140" s="425"/>
      <c r="AP140" s="425"/>
      <c r="AQ140" s="349" t="s">
        <v>170</v>
      </c>
      <c r="AR140" s="350"/>
      <c r="AS140" s="350"/>
      <c r="AT140" s="351"/>
      <c r="AU140" s="352" t="s">
        <v>124</v>
      </c>
      <c r="AV140" s="352"/>
      <c r="AW140" s="352"/>
      <c r="AX140" s="353"/>
      <c r="AY140">
        <f>COUNTA($G$142)</f>
        <v>0</v>
      </c>
    </row>
    <row r="141" spans="1:60" ht="18.75" hidden="1" customHeight="1" x14ac:dyDescent="0.2">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2">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2">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2">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2">
      <c r="A145" s="426" t="s">
        <v>256</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2">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2">
      <c r="A147" s="436" t="s">
        <v>569</v>
      </c>
      <c r="B147" s="438" t="s">
        <v>570</v>
      </c>
      <c r="C147" s="248"/>
      <c r="D147" s="248"/>
      <c r="E147" s="248"/>
      <c r="F147" s="249"/>
      <c r="G147" s="352" t="s">
        <v>571</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587</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2">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2">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2">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2">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2">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412</v>
      </c>
      <c r="AF152" s="425"/>
      <c r="AG152" s="425"/>
      <c r="AH152" s="425"/>
      <c r="AI152" s="425" t="s">
        <v>564</v>
      </c>
      <c r="AJ152" s="425"/>
      <c r="AK152" s="425"/>
      <c r="AL152" s="425"/>
      <c r="AM152" s="425" t="s">
        <v>380</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2">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2">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2">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2">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2">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412</v>
      </c>
      <c r="AF157" s="425"/>
      <c r="AG157" s="425"/>
      <c r="AH157" s="425"/>
      <c r="AI157" s="425" t="s">
        <v>564</v>
      </c>
      <c r="AJ157" s="425"/>
      <c r="AK157" s="425"/>
      <c r="AL157" s="425"/>
      <c r="AM157" s="425" t="s">
        <v>380</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2">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2">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2">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2">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2">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412</v>
      </c>
      <c r="AF162" s="425"/>
      <c r="AG162" s="425"/>
      <c r="AH162" s="425"/>
      <c r="AI162" s="425" t="s">
        <v>564</v>
      </c>
      <c r="AJ162" s="425"/>
      <c r="AK162" s="425"/>
      <c r="AL162" s="425"/>
      <c r="AM162" s="425" t="s">
        <v>380</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2">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2">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2">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5">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2">
      <c r="A167" s="485" t="s">
        <v>575</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2">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5" t="s">
        <v>412</v>
      </c>
      <c r="AF168" s="425"/>
      <c r="AG168" s="425"/>
      <c r="AH168" s="425"/>
      <c r="AI168" s="425" t="s">
        <v>564</v>
      </c>
      <c r="AJ168" s="425"/>
      <c r="AK168" s="425"/>
      <c r="AL168" s="425"/>
      <c r="AM168" s="425" t="s">
        <v>380</v>
      </c>
      <c r="AN168" s="425"/>
      <c r="AO168" s="425"/>
      <c r="AP168" s="425"/>
      <c r="AQ168" s="293" t="s">
        <v>411</v>
      </c>
      <c r="AR168" s="294"/>
      <c r="AS168" s="294"/>
      <c r="AT168" s="295"/>
      <c r="AU168" s="293" t="s">
        <v>585</v>
      </c>
      <c r="AV168" s="294"/>
      <c r="AW168" s="294"/>
      <c r="AX168" s="296"/>
      <c r="AY168">
        <f>COUNTA($G$169)</f>
        <v>0</v>
      </c>
    </row>
    <row r="169" spans="1:60" ht="23.25" hidden="1" customHeight="1" x14ac:dyDescent="0.2">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2">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2">
      <c r="A171" s="426" t="s">
        <v>577</v>
      </c>
      <c r="B171" s="417"/>
      <c r="C171" s="417"/>
      <c r="D171" s="417"/>
      <c r="E171" s="417"/>
      <c r="F171" s="488"/>
      <c r="G171" s="136" t="s">
        <v>578</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412</v>
      </c>
      <c r="AF171" s="425"/>
      <c r="AG171" s="425"/>
      <c r="AH171" s="425"/>
      <c r="AI171" s="425" t="s">
        <v>564</v>
      </c>
      <c r="AJ171" s="425"/>
      <c r="AK171" s="425"/>
      <c r="AL171" s="425"/>
      <c r="AM171" s="425" t="s">
        <v>380</v>
      </c>
      <c r="AN171" s="425"/>
      <c r="AO171" s="425"/>
      <c r="AP171" s="425"/>
      <c r="AQ171" s="339" t="s">
        <v>586</v>
      </c>
      <c r="AR171" s="340"/>
      <c r="AS171" s="340"/>
      <c r="AT171" s="340"/>
      <c r="AU171" s="340"/>
      <c r="AV171" s="340"/>
      <c r="AW171" s="340"/>
      <c r="AX171" s="341"/>
      <c r="AY171">
        <f>IF(SUBSTITUTE(SUBSTITUTE($G$172,"／",""),"　","")="",0,1)</f>
        <v>0</v>
      </c>
    </row>
    <row r="172" spans="1:60" ht="23.25" hidden="1" customHeight="1" x14ac:dyDescent="0.2">
      <c r="A172" s="489"/>
      <c r="B172" s="352"/>
      <c r="C172" s="352"/>
      <c r="D172" s="352"/>
      <c r="E172" s="352"/>
      <c r="F172" s="490"/>
      <c r="G172" s="342" t="s">
        <v>579</v>
      </c>
      <c r="H172" s="343"/>
      <c r="I172" s="343"/>
      <c r="J172" s="343"/>
      <c r="K172" s="343"/>
      <c r="L172" s="343"/>
      <c r="M172" s="343"/>
      <c r="N172" s="343"/>
      <c r="O172" s="343"/>
      <c r="P172" s="343"/>
      <c r="Q172" s="343"/>
      <c r="R172" s="343"/>
      <c r="S172" s="343"/>
      <c r="T172" s="343"/>
      <c r="U172" s="343"/>
      <c r="V172" s="343"/>
      <c r="W172" s="343"/>
      <c r="X172" s="343"/>
      <c r="Y172" s="318" t="s">
        <v>577</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2">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580</v>
      </c>
      <c r="Z173" s="311"/>
      <c r="AA173" s="312"/>
      <c r="AB173" s="313" t="s">
        <v>581</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2">
      <c r="A174" s="475" t="s">
        <v>232</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412</v>
      </c>
      <c r="AF174" s="425"/>
      <c r="AG174" s="425"/>
      <c r="AH174" s="425"/>
      <c r="AI174" s="425" t="s">
        <v>564</v>
      </c>
      <c r="AJ174" s="425"/>
      <c r="AK174" s="425"/>
      <c r="AL174" s="425"/>
      <c r="AM174" s="425" t="s">
        <v>380</v>
      </c>
      <c r="AN174" s="425"/>
      <c r="AO174" s="425"/>
      <c r="AP174" s="425"/>
      <c r="AQ174" s="349" t="s">
        <v>170</v>
      </c>
      <c r="AR174" s="350"/>
      <c r="AS174" s="350"/>
      <c r="AT174" s="351"/>
      <c r="AU174" s="352" t="s">
        <v>124</v>
      </c>
      <c r="AV174" s="352"/>
      <c r="AW174" s="352"/>
      <c r="AX174" s="353"/>
      <c r="AY174">
        <f>COUNTA($G$176)</f>
        <v>0</v>
      </c>
    </row>
    <row r="175" spans="1:60" ht="18.75" hidden="1" customHeight="1" x14ac:dyDescent="0.2">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2">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2">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2">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2">
      <c r="A179" s="426" t="s">
        <v>256</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2">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2">
      <c r="A181" s="436" t="s">
        <v>569</v>
      </c>
      <c r="B181" s="438" t="s">
        <v>570</v>
      </c>
      <c r="C181" s="248"/>
      <c r="D181" s="248"/>
      <c r="E181" s="248"/>
      <c r="F181" s="249"/>
      <c r="G181" s="352" t="s">
        <v>571</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587</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2">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2">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2">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2">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2">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412</v>
      </c>
      <c r="AF186" s="425"/>
      <c r="AG186" s="425"/>
      <c r="AH186" s="425"/>
      <c r="AI186" s="425" t="s">
        <v>564</v>
      </c>
      <c r="AJ186" s="425"/>
      <c r="AK186" s="425"/>
      <c r="AL186" s="425"/>
      <c r="AM186" s="425" t="s">
        <v>380</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2">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2">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2">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2">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2">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412</v>
      </c>
      <c r="AF191" s="425"/>
      <c r="AG191" s="425"/>
      <c r="AH191" s="425"/>
      <c r="AI191" s="425" t="s">
        <v>564</v>
      </c>
      <c r="AJ191" s="425"/>
      <c r="AK191" s="425"/>
      <c r="AL191" s="425"/>
      <c r="AM191" s="425" t="s">
        <v>380</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2">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2">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2">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2">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2">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412</v>
      </c>
      <c r="AF196" s="425"/>
      <c r="AG196" s="425"/>
      <c r="AH196" s="425"/>
      <c r="AI196" s="425" t="s">
        <v>564</v>
      </c>
      <c r="AJ196" s="425"/>
      <c r="AK196" s="425"/>
      <c r="AL196" s="425"/>
      <c r="AM196" s="425" t="s">
        <v>380</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2">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2">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2">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5">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2">
      <c r="A201" s="508" t="s">
        <v>233</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229</v>
      </c>
      <c r="X201" s="523"/>
      <c r="Y201" s="526"/>
      <c r="Z201" s="526"/>
      <c r="AA201" s="527"/>
      <c r="AB201" s="520" t="s">
        <v>11</v>
      </c>
      <c r="AC201" s="516"/>
      <c r="AD201" s="517"/>
      <c r="AE201" s="425" t="s">
        <v>412</v>
      </c>
      <c r="AF201" s="425"/>
      <c r="AG201" s="425"/>
      <c r="AH201" s="425"/>
      <c r="AI201" s="425" t="s">
        <v>564</v>
      </c>
      <c r="AJ201" s="425"/>
      <c r="AK201" s="425"/>
      <c r="AL201" s="425"/>
      <c r="AM201" s="425" t="s">
        <v>380</v>
      </c>
      <c r="AN201" s="425"/>
      <c r="AO201" s="425"/>
      <c r="AP201" s="425"/>
      <c r="AQ201" s="410" t="s">
        <v>170</v>
      </c>
      <c r="AR201" s="411"/>
      <c r="AS201" s="411"/>
      <c r="AT201" s="412"/>
      <c r="AU201" s="550" t="s">
        <v>124</v>
      </c>
      <c r="AV201" s="550"/>
      <c r="AW201" s="550"/>
      <c r="AX201" s="551"/>
      <c r="AY201">
        <f>COUNTA($H$203)</f>
        <v>0</v>
      </c>
    </row>
    <row r="202" spans="1:60" ht="18.75" hidden="1" customHeight="1" x14ac:dyDescent="0.2">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2">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246</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2">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246</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2">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247</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2">
      <c r="A206" s="511" t="s">
        <v>236</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245</v>
      </c>
      <c r="X206" s="560"/>
      <c r="Y206" s="547" t="s">
        <v>12</v>
      </c>
      <c r="Z206" s="547"/>
      <c r="AA206" s="548"/>
      <c r="AB206" s="549" t="s">
        <v>246</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2">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246</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2">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247</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2">
      <c r="A209" s="573" t="s">
        <v>233</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412</v>
      </c>
      <c r="AF209" s="568"/>
      <c r="AG209" s="568"/>
      <c r="AH209" s="568"/>
      <c r="AI209" s="425" t="s">
        <v>564</v>
      </c>
      <c r="AJ209" s="425"/>
      <c r="AK209" s="425"/>
      <c r="AL209" s="425"/>
      <c r="AM209" s="425" t="s">
        <v>380</v>
      </c>
      <c r="AN209" s="425"/>
      <c r="AO209" s="425"/>
      <c r="AP209" s="425"/>
      <c r="AQ209" s="410" t="s">
        <v>170</v>
      </c>
      <c r="AR209" s="411"/>
      <c r="AS209" s="411"/>
      <c r="AT209" s="412"/>
      <c r="AU209" s="569" t="s">
        <v>124</v>
      </c>
      <c r="AV209" s="570"/>
      <c r="AW209" s="570"/>
      <c r="AX209" s="571"/>
      <c r="AY209">
        <f>COUNTA($H$211)</f>
        <v>0</v>
      </c>
    </row>
    <row r="210" spans="1:51" ht="18.75" hidden="1" customHeight="1" x14ac:dyDescent="0.2">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2">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2">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2">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2">
      <c r="A214" s="591" t="s">
        <v>259</v>
      </c>
      <c r="B214" s="592"/>
      <c r="C214" s="592"/>
      <c r="D214" s="592"/>
      <c r="E214" s="554" t="s">
        <v>221</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customHeight="1" thickBot="1" x14ac:dyDescent="0.25">
      <c r="A215" s="475" t="s">
        <v>572</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228</v>
      </c>
      <c r="AP215" s="601"/>
      <c r="AQ215" s="601"/>
      <c r="AR215" s="81"/>
      <c r="AS215" s="600"/>
      <c r="AT215" s="601"/>
      <c r="AU215" s="601"/>
      <c r="AV215" s="601"/>
      <c r="AW215" s="601"/>
      <c r="AX215" s="602"/>
      <c r="AY215">
        <f>COUNTIF($AR$215,"☑")</f>
        <v>0</v>
      </c>
    </row>
    <row r="216" spans="1:51" ht="45" customHeight="1" x14ac:dyDescent="0.2">
      <c r="A216" s="621" t="s">
        <v>279</v>
      </c>
      <c r="B216" s="622"/>
      <c r="C216" s="624" t="s">
        <v>174</v>
      </c>
      <c r="D216" s="622"/>
      <c r="E216" s="625" t="s">
        <v>190</v>
      </c>
      <c r="F216" s="626"/>
      <c r="G216" s="627" t="s">
        <v>280</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2">
      <c r="A217" s="623"/>
      <c r="B217" s="611"/>
      <c r="C217" s="610"/>
      <c r="D217" s="611"/>
      <c r="E217" s="452" t="s">
        <v>189</v>
      </c>
      <c r="F217" s="428"/>
      <c r="G217" s="457" t="s">
        <v>625</v>
      </c>
      <c r="H217" s="396"/>
      <c r="I217" s="396"/>
      <c r="J217" s="396"/>
      <c r="K217" s="396"/>
      <c r="L217" s="396"/>
      <c r="M217" s="396"/>
      <c r="N217" s="396"/>
      <c r="O217" s="396"/>
      <c r="P217" s="396"/>
      <c r="Q217" s="396"/>
      <c r="R217" s="396"/>
      <c r="S217" s="396"/>
      <c r="T217" s="396"/>
      <c r="U217" s="396"/>
      <c r="V217" s="397"/>
      <c r="W217" s="630" t="s">
        <v>582</v>
      </c>
      <c r="X217" s="631"/>
      <c r="Y217" s="631"/>
      <c r="Z217" s="631"/>
      <c r="AA217" s="632"/>
      <c r="AB217" s="633" t="s">
        <v>626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2">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583</v>
      </c>
      <c r="X218" s="637"/>
      <c r="Y218" s="637"/>
      <c r="Z218" s="637"/>
      <c r="AA218" s="638"/>
      <c r="AB218" s="633" t="s">
        <v>627</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2">
      <c r="A219" s="623"/>
      <c r="B219" s="611"/>
      <c r="C219" s="608" t="s">
        <v>590</v>
      </c>
      <c r="D219" s="609"/>
      <c r="E219" s="452" t="s">
        <v>275</v>
      </c>
      <c r="F219" s="428"/>
      <c r="G219" s="612" t="s">
        <v>177</v>
      </c>
      <c r="H219" s="613"/>
      <c r="I219" s="613"/>
      <c r="J219" s="614" t="s">
        <v>607</v>
      </c>
      <c r="K219" s="615"/>
      <c r="L219" s="615"/>
      <c r="M219" s="615"/>
      <c r="N219" s="615"/>
      <c r="O219" s="615"/>
      <c r="P219" s="615"/>
      <c r="Q219" s="615"/>
      <c r="R219" s="615"/>
      <c r="S219" s="615"/>
      <c r="T219" s="616"/>
      <c r="U219" s="594" t="s">
        <v>280</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2">
      <c r="A220" s="623"/>
      <c r="B220" s="611"/>
      <c r="C220" s="610"/>
      <c r="D220" s="611"/>
      <c r="E220" s="438"/>
      <c r="F220" s="249"/>
      <c r="G220" s="612" t="s">
        <v>591</v>
      </c>
      <c r="H220" s="613"/>
      <c r="I220" s="613"/>
      <c r="J220" s="613"/>
      <c r="K220" s="613"/>
      <c r="L220" s="613"/>
      <c r="M220" s="613"/>
      <c r="N220" s="613"/>
      <c r="O220" s="613"/>
      <c r="P220" s="613"/>
      <c r="Q220" s="613"/>
      <c r="R220" s="613"/>
      <c r="S220" s="613"/>
      <c r="T220" s="613"/>
      <c r="U220" s="593" t="s">
        <v>280</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5">
      <c r="A221" s="623"/>
      <c r="B221" s="611"/>
      <c r="C221" s="610"/>
      <c r="D221" s="611"/>
      <c r="E221" s="439"/>
      <c r="F221" s="252"/>
      <c r="G221" s="612" t="s">
        <v>583</v>
      </c>
      <c r="H221" s="613"/>
      <c r="I221" s="613"/>
      <c r="J221" s="613"/>
      <c r="K221" s="613"/>
      <c r="L221" s="613"/>
      <c r="M221" s="613"/>
      <c r="N221" s="613"/>
      <c r="O221" s="613"/>
      <c r="P221" s="613"/>
      <c r="Q221" s="613"/>
      <c r="R221" s="613"/>
      <c r="S221" s="613"/>
      <c r="T221" s="613"/>
      <c r="U221" s="618" t="s">
        <v>280</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2">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2">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31.5" customHeight="1" x14ac:dyDescent="0.2">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628</v>
      </c>
      <c r="AE224" s="704"/>
      <c r="AF224" s="704"/>
      <c r="AG224" s="705" t="s">
        <v>629</v>
      </c>
      <c r="AH224" s="706"/>
      <c r="AI224" s="706"/>
      <c r="AJ224" s="706"/>
      <c r="AK224" s="706"/>
      <c r="AL224" s="706"/>
      <c r="AM224" s="706"/>
      <c r="AN224" s="706"/>
      <c r="AO224" s="706"/>
      <c r="AP224" s="706"/>
      <c r="AQ224" s="706"/>
      <c r="AR224" s="706"/>
      <c r="AS224" s="706"/>
      <c r="AT224" s="706"/>
      <c r="AU224" s="706"/>
      <c r="AV224" s="706"/>
      <c r="AW224" s="706"/>
      <c r="AX224" s="707"/>
    </row>
    <row r="225" spans="1:50" ht="36" customHeight="1" x14ac:dyDescent="0.2">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628</v>
      </c>
      <c r="AE225" s="640"/>
      <c r="AF225" s="640"/>
      <c r="AG225" s="654" t="s">
        <v>630</v>
      </c>
      <c r="AH225" s="655"/>
      <c r="AI225" s="655"/>
      <c r="AJ225" s="655"/>
      <c r="AK225" s="655"/>
      <c r="AL225" s="655"/>
      <c r="AM225" s="655"/>
      <c r="AN225" s="655"/>
      <c r="AO225" s="655"/>
      <c r="AP225" s="655"/>
      <c r="AQ225" s="655"/>
      <c r="AR225" s="655"/>
      <c r="AS225" s="655"/>
      <c r="AT225" s="655"/>
      <c r="AU225" s="655"/>
      <c r="AV225" s="655"/>
      <c r="AW225" s="655"/>
      <c r="AX225" s="656"/>
    </row>
    <row r="226" spans="1:50" ht="43" customHeight="1" x14ac:dyDescent="0.2">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628</v>
      </c>
      <c r="AE226" s="661"/>
      <c r="AF226" s="661"/>
      <c r="AG226" s="662" t="s">
        <v>631</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2">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632</v>
      </c>
      <c r="AE227" s="676"/>
      <c r="AF227" s="676"/>
      <c r="AG227" s="677" t="s">
        <v>635</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2">
      <c r="A228" s="666"/>
      <c r="B228" s="667"/>
      <c r="C228" s="679"/>
      <c r="D228" s="680"/>
      <c r="E228" s="683" t="s">
        <v>257</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633</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2">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634</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2">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632</v>
      </c>
      <c r="AE230" s="650"/>
      <c r="AF230" s="650"/>
      <c r="AG230" s="651" t="s">
        <v>607</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2">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628</v>
      </c>
      <c r="AE231" s="640"/>
      <c r="AF231" s="640"/>
      <c r="AG231" s="654" t="s">
        <v>636</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2">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632</v>
      </c>
      <c r="AE232" s="640"/>
      <c r="AF232" s="640"/>
      <c r="AG232" s="654" t="s">
        <v>607</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2">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628</v>
      </c>
      <c r="AE233" s="640"/>
      <c r="AF233" s="640"/>
      <c r="AG233" s="654" t="s">
        <v>637</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2">
      <c r="A234" s="666"/>
      <c r="B234" s="668"/>
      <c r="C234" s="723" t="s">
        <v>230</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632</v>
      </c>
      <c r="AE234" s="661"/>
      <c r="AF234" s="661"/>
      <c r="AG234" s="725" t="s">
        <v>607</v>
      </c>
      <c r="AH234" s="726"/>
      <c r="AI234" s="726"/>
      <c r="AJ234" s="726"/>
      <c r="AK234" s="726"/>
      <c r="AL234" s="726"/>
      <c r="AM234" s="726"/>
      <c r="AN234" s="726"/>
      <c r="AO234" s="726"/>
      <c r="AP234" s="726"/>
      <c r="AQ234" s="726"/>
      <c r="AR234" s="726"/>
      <c r="AS234" s="726"/>
      <c r="AT234" s="726"/>
      <c r="AU234" s="726"/>
      <c r="AV234" s="726"/>
      <c r="AW234" s="726"/>
      <c r="AX234" s="727"/>
    </row>
    <row r="235" spans="1:50" ht="41.5" customHeight="1" x14ac:dyDescent="0.2">
      <c r="A235" s="666"/>
      <c r="B235" s="668"/>
      <c r="C235" s="711" t="s">
        <v>231</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628</v>
      </c>
      <c r="AE235" s="640"/>
      <c r="AF235" s="641"/>
      <c r="AG235" s="654" t="s">
        <v>638</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2">
      <c r="A236" s="669"/>
      <c r="B236" s="670"/>
      <c r="C236" s="714" t="s">
        <v>218</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632</v>
      </c>
      <c r="AE236" s="718"/>
      <c r="AF236" s="719"/>
      <c r="AG236" s="720" t="s">
        <v>607</v>
      </c>
      <c r="AH236" s="721"/>
      <c r="AI236" s="721"/>
      <c r="AJ236" s="721"/>
      <c r="AK236" s="721"/>
      <c r="AL236" s="721"/>
      <c r="AM236" s="721"/>
      <c r="AN236" s="721"/>
      <c r="AO236" s="721"/>
      <c r="AP236" s="721"/>
      <c r="AQ236" s="721"/>
      <c r="AR236" s="721"/>
      <c r="AS236" s="721"/>
      <c r="AT236" s="721"/>
      <c r="AU236" s="721"/>
      <c r="AV236" s="721"/>
      <c r="AW236" s="721"/>
      <c r="AX236" s="722"/>
    </row>
    <row r="237" spans="1:50" ht="27" customHeight="1" x14ac:dyDescent="0.2">
      <c r="A237" s="664" t="s">
        <v>36</v>
      </c>
      <c r="B237" s="756"/>
      <c r="C237" s="757" t="s">
        <v>219</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639</v>
      </c>
      <c r="AE237" s="650"/>
      <c r="AF237" s="760"/>
      <c r="AG237" s="651" t="s">
        <v>640</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2">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628</v>
      </c>
      <c r="AE238" s="765"/>
      <c r="AF238" s="765"/>
      <c r="AG238" s="654" t="s">
        <v>641</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2">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628</v>
      </c>
      <c r="AE239" s="640"/>
      <c r="AF239" s="640"/>
      <c r="AG239" s="654" t="s">
        <v>642</v>
      </c>
      <c r="AH239" s="655"/>
      <c r="AI239" s="655"/>
      <c r="AJ239" s="655"/>
      <c r="AK239" s="655"/>
      <c r="AL239" s="655"/>
      <c r="AM239" s="655"/>
      <c r="AN239" s="655"/>
      <c r="AO239" s="655"/>
      <c r="AP239" s="655"/>
      <c r="AQ239" s="655"/>
      <c r="AR239" s="655"/>
      <c r="AS239" s="655"/>
      <c r="AT239" s="655"/>
      <c r="AU239" s="655"/>
      <c r="AV239" s="655"/>
      <c r="AW239" s="655"/>
      <c r="AX239" s="656"/>
    </row>
    <row r="240" spans="1:50" ht="37" customHeight="1" x14ac:dyDescent="0.2">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639</v>
      </c>
      <c r="AE240" s="640"/>
      <c r="AF240" s="640"/>
      <c r="AG240" s="738" t="s">
        <v>643</v>
      </c>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2">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632</v>
      </c>
      <c r="AE241" s="676"/>
      <c r="AF241" s="748"/>
      <c r="AG241" s="677"/>
      <c r="AH241" s="396"/>
      <c r="AI241" s="396"/>
      <c r="AJ241" s="396"/>
      <c r="AK241" s="396"/>
      <c r="AL241" s="396"/>
      <c r="AM241" s="396"/>
      <c r="AN241" s="396"/>
      <c r="AO241" s="396"/>
      <c r="AP241" s="396"/>
      <c r="AQ241" s="396"/>
      <c r="AR241" s="396"/>
      <c r="AS241" s="396"/>
      <c r="AT241" s="396"/>
      <c r="AU241" s="396"/>
      <c r="AV241" s="396"/>
      <c r="AW241" s="396"/>
      <c r="AX241" s="678"/>
    </row>
    <row r="242" spans="1:52" ht="19.649999999999999" customHeight="1" x14ac:dyDescent="0.2">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x14ac:dyDescent="0.2">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customHeight="1" x14ac:dyDescent="0.2">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customHeight="1" x14ac:dyDescent="0.2">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customHeight="1" x14ac:dyDescent="0.2">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customHeight="1" thickBot="1" x14ac:dyDescent="0.25">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2">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customHeight="1" thickBot="1" x14ac:dyDescent="0.25">
      <c r="A249" s="786" t="s">
        <v>280</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2">
      <c r="A250" s="787" t="s">
        <v>234</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2">
      <c r="A251" s="790" t="s">
        <v>273</v>
      </c>
      <c r="B251" s="455"/>
      <c r="C251" s="455"/>
      <c r="D251" s="456"/>
      <c r="E251" s="776" t="s">
        <v>644</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2">
      <c r="A252" s="568" t="s">
        <v>272</v>
      </c>
      <c r="B252" s="568"/>
      <c r="C252" s="568"/>
      <c r="D252" s="568"/>
      <c r="E252" s="776" t="s">
        <v>645</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2">
      <c r="A253" s="568" t="s">
        <v>271</v>
      </c>
      <c r="B253" s="568"/>
      <c r="C253" s="568"/>
      <c r="D253" s="568"/>
      <c r="E253" s="776" t="s">
        <v>646</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2">
      <c r="A254" s="568" t="s">
        <v>270</v>
      </c>
      <c r="B254" s="568"/>
      <c r="C254" s="568"/>
      <c r="D254" s="568"/>
      <c r="E254" s="776" t="s">
        <v>647</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2">
      <c r="A255" s="568" t="s">
        <v>269</v>
      </c>
      <c r="B255" s="568"/>
      <c r="C255" s="568"/>
      <c r="D255" s="568"/>
      <c r="E255" s="776" t="s">
        <v>648</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2">
      <c r="A256" s="568" t="s">
        <v>268</v>
      </c>
      <c r="B256" s="568"/>
      <c r="C256" s="568"/>
      <c r="D256" s="568"/>
      <c r="E256" s="776" t="s">
        <v>649</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2">
      <c r="A257" s="568" t="s">
        <v>267</v>
      </c>
      <c r="B257" s="568"/>
      <c r="C257" s="568"/>
      <c r="D257" s="568"/>
      <c r="E257" s="776" t="s">
        <v>650</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2">
      <c r="A258" s="568" t="s">
        <v>266</v>
      </c>
      <c r="B258" s="568"/>
      <c r="C258" s="568"/>
      <c r="D258" s="568"/>
      <c r="E258" s="776" t="s">
        <v>651</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2">
      <c r="A259" s="568" t="s">
        <v>412</v>
      </c>
      <c r="B259" s="568"/>
      <c r="C259" s="568"/>
      <c r="D259" s="568"/>
      <c r="E259" s="794" t="s">
        <v>652</v>
      </c>
      <c r="F259" s="795"/>
      <c r="G259" s="795"/>
      <c r="H259" s="77" t="str">
        <f>IF(E259="","","-")</f>
        <v>-</v>
      </c>
      <c r="I259" s="795"/>
      <c r="J259" s="795"/>
      <c r="K259" s="77" t="str">
        <f>IF(I259="","","-")</f>
        <v/>
      </c>
      <c r="L259" s="791">
        <v>213</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2">
      <c r="A260" s="568" t="s">
        <v>588</v>
      </c>
      <c r="B260" s="568"/>
      <c r="C260" s="568"/>
      <c r="D260" s="568"/>
      <c r="E260" s="794" t="s">
        <v>652</v>
      </c>
      <c r="F260" s="795"/>
      <c r="G260" s="795"/>
      <c r="H260" s="77"/>
      <c r="I260" s="795"/>
      <c r="J260" s="795"/>
      <c r="K260" s="77"/>
      <c r="L260" s="791">
        <v>218</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2">
      <c r="A261" s="568" t="s">
        <v>380</v>
      </c>
      <c r="B261" s="568"/>
      <c r="C261" s="568"/>
      <c r="D261" s="568"/>
      <c r="E261" s="806">
        <v>2021</v>
      </c>
      <c r="F261" s="807"/>
      <c r="G261" s="795" t="s">
        <v>653</v>
      </c>
      <c r="H261" s="795"/>
      <c r="I261" s="795"/>
      <c r="J261" s="807">
        <v>20</v>
      </c>
      <c r="K261" s="807"/>
      <c r="L261" s="791">
        <v>224</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4" customHeight="1" x14ac:dyDescent="0.2">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x14ac:dyDescent="0.2">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4" customHeight="1" x14ac:dyDescent="0.2">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4" customHeight="1" x14ac:dyDescent="0.2">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4" customHeight="1" x14ac:dyDescent="0.2">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4" customHeight="1" x14ac:dyDescent="0.2">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4" customHeight="1" x14ac:dyDescent="0.2">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4" customHeight="1" x14ac:dyDescent="0.2">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4" customHeight="1" x14ac:dyDescent="0.2">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4" customHeight="1" x14ac:dyDescent="0.2">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4" customHeight="1" x14ac:dyDescent="0.2">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thickBot="1" x14ac:dyDescent="0.2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2">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2">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5" hidden="1" customHeight="1" x14ac:dyDescent="0.2">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5">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811" t="s">
        <v>262</v>
      </c>
      <c r="B301" s="812"/>
      <c r="C301" s="812"/>
      <c r="D301" s="812"/>
      <c r="E301" s="812"/>
      <c r="F301" s="813"/>
      <c r="G301" s="817" t="s">
        <v>654</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655</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2">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2">
      <c r="A303" s="814"/>
      <c r="B303" s="815"/>
      <c r="C303" s="815"/>
      <c r="D303" s="815"/>
      <c r="E303" s="815"/>
      <c r="F303" s="816"/>
      <c r="G303" s="829" t="s">
        <v>656</v>
      </c>
      <c r="H303" s="830"/>
      <c r="I303" s="830"/>
      <c r="J303" s="830"/>
      <c r="K303" s="831"/>
      <c r="L303" s="832" t="s">
        <v>659</v>
      </c>
      <c r="M303" s="833"/>
      <c r="N303" s="833"/>
      <c r="O303" s="833"/>
      <c r="P303" s="833"/>
      <c r="Q303" s="833"/>
      <c r="R303" s="833"/>
      <c r="S303" s="833"/>
      <c r="T303" s="833"/>
      <c r="U303" s="833"/>
      <c r="V303" s="833"/>
      <c r="W303" s="833"/>
      <c r="X303" s="834"/>
      <c r="Y303" s="835">
        <v>316</v>
      </c>
      <c r="Z303" s="836"/>
      <c r="AA303" s="836"/>
      <c r="AB303" s="837"/>
      <c r="AC303" s="829" t="s">
        <v>660</v>
      </c>
      <c r="AD303" s="830"/>
      <c r="AE303" s="830"/>
      <c r="AF303" s="830"/>
      <c r="AG303" s="831"/>
      <c r="AH303" s="832" t="s">
        <v>661</v>
      </c>
      <c r="AI303" s="833"/>
      <c r="AJ303" s="833"/>
      <c r="AK303" s="833"/>
      <c r="AL303" s="833"/>
      <c r="AM303" s="833"/>
      <c r="AN303" s="833"/>
      <c r="AO303" s="833"/>
      <c r="AP303" s="833"/>
      <c r="AQ303" s="833"/>
      <c r="AR303" s="833"/>
      <c r="AS303" s="833"/>
      <c r="AT303" s="834"/>
      <c r="AU303" s="835">
        <v>0</v>
      </c>
      <c r="AV303" s="836"/>
      <c r="AW303" s="836"/>
      <c r="AX303" s="838"/>
    </row>
    <row r="304" spans="1:50" ht="24.75" customHeight="1" x14ac:dyDescent="0.2">
      <c r="A304" s="814"/>
      <c r="B304" s="815"/>
      <c r="C304" s="815"/>
      <c r="D304" s="815"/>
      <c r="E304" s="815"/>
      <c r="F304" s="816"/>
      <c r="G304" s="802" t="s">
        <v>657</v>
      </c>
      <c r="H304" s="803"/>
      <c r="I304" s="803"/>
      <c r="J304" s="803"/>
      <c r="K304" s="804"/>
      <c r="L304" s="796"/>
      <c r="M304" s="797"/>
      <c r="N304" s="797"/>
      <c r="O304" s="797"/>
      <c r="P304" s="797"/>
      <c r="Q304" s="797"/>
      <c r="R304" s="797"/>
      <c r="S304" s="797"/>
      <c r="T304" s="797"/>
      <c r="U304" s="797"/>
      <c r="V304" s="797"/>
      <c r="W304" s="797"/>
      <c r="X304" s="798"/>
      <c r="Y304" s="799">
        <v>64</v>
      </c>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customHeight="1" x14ac:dyDescent="0.2">
      <c r="A305" s="814"/>
      <c r="B305" s="815"/>
      <c r="C305" s="815"/>
      <c r="D305" s="815"/>
      <c r="E305" s="815"/>
      <c r="F305" s="816"/>
      <c r="G305" s="802" t="s">
        <v>658</v>
      </c>
      <c r="H305" s="803"/>
      <c r="I305" s="803"/>
      <c r="J305" s="803"/>
      <c r="K305" s="804"/>
      <c r="L305" s="796"/>
      <c r="M305" s="797"/>
      <c r="N305" s="797"/>
      <c r="O305" s="797"/>
      <c r="P305" s="797"/>
      <c r="Q305" s="797"/>
      <c r="R305" s="797"/>
      <c r="S305" s="797"/>
      <c r="T305" s="797"/>
      <c r="U305" s="797"/>
      <c r="V305" s="797"/>
      <c r="W305" s="797"/>
      <c r="X305" s="798"/>
      <c r="Y305" s="799">
        <v>38</v>
      </c>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customHeight="1" x14ac:dyDescent="0.2">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customHeight="1" x14ac:dyDescent="0.2">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2">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2">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2">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2">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2">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x14ac:dyDescent="0.2">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418</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0</v>
      </c>
      <c r="AV313" s="845"/>
      <c r="AW313" s="845"/>
      <c r="AX313" s="847"/>
    </row>
    <row r="314" spans="1:51" ht="24.75" hidden="1" customHeight="1" x14ac:dyDescent="0.2">
      <c r="A314" s="814"/>
      <c r="B314" s="815"/>
      <c r="C314" s="815"/>
      <c r="D314" s="815"/>
      <c r="E314" s="815"/>
      <c r="F314" s="816"/>
      <c r="G314" s="817" t="s">
        <v>214</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0</v>
      </c>
    </row>
    <row r="315" spans="1:51" ht="24.75" hidden="1" customHeight="1" x14ac:dyDescent="0.2">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0</v>
      </c>
    </row>
    <row r="316" spans="1:51" ht="24.75" hidden="1" customHeight="1" x14ac:dyDescent="0.2">
      <c r="A316" s="814"/>
      <c r="B316" s="815"/>
      <c r="C316" s="815"/>
      <c r="D316" s="815"/>
      <c r="E316" s="815"/>
      <c r="F316" s="816"/>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0</v>
      </c>
    </row>
    <row r="317" spans="1:51" ht="24.75" hidden="1" customHeight="1" x14ac:dyDescent="0.2">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0</v>
      </c>
    </row>
    <row r="318" spans="1:51" ht="24.75" hidden="1" customHeight="1" x14ac:dyDescent="0.2">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0</v>
      </c>
    </row>
    <row r="319" spans="1:51" ht="24.75" hidden="1" customHeight="1" x14ac:dyDescent="0.2">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0</v>
      </c>
    </row>
    <row r="320" spans="1:51" ht="24.75" hidden="1" customHeight="1" x14ac:dyDescent="0.2">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0</v>
      </c>
    </row>
    <row r="321" spans="1:51" ht="24.75" hidden="1" customHeight="1" x14ac:dyDescent="0.2">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0</v>
      </c>
    </row>
    <row r="322" spans="1:51" ht="24.75" hidden="1" customHeight="1" x14ac:dyDescent="0.2">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0</v>
      </c>
    </row>
    <row r="323" spans="1:51" ht="24.75" hidden="1" customHeight="1" x14ac:dyDescent="0.2">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0</v>
      </c>
    </row>
    <row r="324" spans="1:51" ht="24.75" hidden="1" customHeight="1" x14ac:dyDescent="0.2">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0</v>
      </c>
    </row>
    <row r="325" spans="1:51" ht="24.75" hidden="1" customHeight="1" x14ac:dyDescent="0.2">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0</v>
      </c>
    </row>
    <row r="326" spans="1:51" ht="24.75" hidden="1" customHeight="1" thickBot="1" x14ac:dyDescent="0.25">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0</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0</v>
      </c>
    </row>
    <row r="327" spans="1:51" ht="24.75" hidden="1" customHeight="1" x14ac:dyDescent="0.2">
      <c r="A327" s="814"/>
      <c r="B327" s="815"/>
      <c r="C327" s="815"/>
      <c r="D327" s="815"/>
      <c r="E327" s="815"/>
      <c r="F327" s="816"/>
      <c r="G327" s="817" t="s">
        <v>215</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216</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2">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2">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2">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2">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2">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2">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2">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2">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2">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2">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2">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5">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2">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2">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2">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2">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2">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2">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2">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2">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2">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2">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2">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2">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2">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customHeight="1" thickBot="1" x14ac:dyDescent="0.25">
      <c r="A353" s="865" t="s">
        <v>573</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228</v>
      </c>
      <c r="AM353" s="869"/>
      <c r="AN353" s="869"/>
      <c r="AO353" s="79" t="s">
        <v>227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226</v>
      </c>
      <c r="AD358" s="871"/>
      <c r="AE358" s="871"/>
      <c r="AF358" s="871"/>
      <c r="AG358" s="871"/>
      <c r="AH358" s="872" t="s">
        <v>244</v>
      </c>
      <c r="AI358" s="870"/>
      <c r="AJ358" s="870"/>
      <c r="AK358" s="870"/>
      <c r="AL358" s="870" t="s">
        <v>19</v>
      </c>
      <c r="AM358" s="870"/>
      <c r="AN358" s="870"/>
      <c r="AO358" s="874"/>
      <c r="AP358" s="848" t="s">
        <v>194</v>
      </c>
      <c r="AQ358" s="848"/>
      <c r="AR358" s="848"/>
      <c r="AS358" s="848"/>
      <c r="AT358" s="848"/>
      <c r="AU358" s="848"/>
      <c r="AV358" s="848"/>
      <c r="AW358" s="848"/>
      <c r="AX358" s="848"/>
    </row>
    <row r="359" spans="1:51" ht="51" customHeight="1" x14ac:dyDescent="0.2">
      <c r="A359" s="849">
        <v>1</v>
      </c>
      <c r="B359" s="849">
        <v>1</v>
      </c>
      <c r="C359" s="850" t="s">
        <v>662</v>
      </c>
      <c r="D359" s="850"/>
      <c r="E359" s="850"/>
      <c r="F359" s="850"/>
      <c r="G359" s="850"/>
      <c r="H359" s="850"/>
      <c r="I359" s="850"/>
      <c r="J359" s="851">
        <v>7340001010635</v>
      </c>
      <c r="K359" s="852"/>
      <c r="L359" s="852"/>
      <c r="M359" s="852"/>
      <c r="N359" s="852"/>
      <c r="O359" s="852"/>
      <c r="P359" s="853" t="s">
        <v>671</v>
      </c>
      <c r="Q359" s="853"/>
      <c r="R359" s="853"/>
      <c r="S359" s="853"/>
      <c r="T359" s="853"/>
      <c r="U359" s="853"/>
      <c r="V359" s="853"/>
      <c r="W359" s="853"/>
      <c r="X359" s="853"/>
      <c r="Y359" s="854">
        <v>418</v>
      </c>
      <c r="Z359" s="855"/>
      <c r="AA359" s="855"/>
      <c r="AB359" s="856"/>
      <c r="AC359" s="857" t="s">
        <v>249</v>
      </c>
      <c r="AD359" s="858" t="s">
        <v>681</v>
      </c>
      <c r="AE359" s="858" t="s">
        <v>681</v>
      </c>
      <c r="AF359" s="858" t="s">
        <v>681</v>
      </c>
      <c r="AG359" s="858" t="s">
        <v>681</v>
      </c>
      <c r="AH359" s="859">
        <v>3</v>
      </c>
      <c r="AI359" s="860">
        <v>3</v>
      </c>
      <c r="AJ359" s="860">
        <v>3</v>
      </c>
      <c r="AK359" s="860">
        <v>3</v>
      </c>
      <c r="AL359" s="861">
        <v>89.97</v>
      </c>
      <c r="AM359" s="862"/>
      <c r="AN359" s="862"/>
      <c r="AO359" s="863"/>
      <c r="AP359" s="864" t="s">
        <v>280</v>
      </c>
      <c r="AQ359" s="864"/>
      <c r="AR359" s="864"/>
      <c r="AS359" s="864"/>
      <c r="AT359" s="864"/>
      <c r="AU359" s="864"/>
      <c r="AV359" s="864"/>
      <c r="AW359" s="864"/>
      <c r="AX359" s="864"/>
    </row>
    <row r="360" spans="1:51" ht="66" customHeight="1" x14ac:dyDescent="0.2">
      <c r="A360" s="849">
        <v>2</v>
      </c>
      <c r="B360" s="849">
        <v>1</v>
      </c>
      <c r="C360" s="875" t="s">
        <v>663</v>
      </c>
      <c r="D360" s="850" t="s">
        <v>664</v>
      </c>
      <c r="E360" s="850" t="s">
        <v>664</v>
      </c>
      <c r="F360" s="850" t="s">
        <v>664</v>
      </c>
      <c r="G360" s="850" t="s">
        <v>664</v>
      </c>
      <c r="H360" s="850" t="s">
        <v>664</v>
      </c>
      <c r="I360" s="850" t="s">
        <v>664</v>
      </c>
      <c r="J360" s="851">
        <v>4010401023652</v>
      </c>
      <c r="K360" s="852"/>
      <c r="L360" s="852"/>
      <c r="M360" s="852"/>
      <c r="N360" s="852"/>
      <c r="O360" s="852"/>
      <c r="P360" s="853" t="s">
        <v>672</v>
      </c>
      <c r="Q360" s="853" t="s">
        <v>672</v>
      </c>
      <c r="R360" s="853" t="s">
        <v>672</v>
      </c>
      <c r="S360" s="853" t="s">
        <v>672</v>
      </c>
      <c r="T360" s="853" t="s">
        <v>672</v>
      </c>
      <c r="U360" s="853" t="s">
        <v>672</v>
      </c>
      <c r="V360" s="853" t="s">
        <v>672</v>
      </c>
      <c r="W360" s="853" t="s">
        <v>672</v>
      </c>
      <c r="X360" s="853" t="s">
        <v>672</v>
      </c>
      <c r="Y360" s="854">
        <v>141</v>
      </c>
      <c r="Z360" s="855"/>
      <c r="AA360" s="855"/>
      <c r="AB360" s="856"/>
      <c r="AC360" s="857" t="s">
        <v>249</v>
      </c>
      <c r="AD360" s="858" t="s">
        <v>681</v>
      </c>
      <c r="AE360" s="858" t="s">
        <v>681</v>
      </c>
      <c r="AF360" s="858" t="s">
        <v>681</v>
      </c>
      <c r="AG360" s="858" t="s">
        <v>681</v>
      </c>
      <c r="AH360" s="859">
        <v>2</v>
      </c>
      <c r="AI360" s="860">
        <v>2</v>
      </c>
      <c r="AJ360" s="860">
        <v>2</v>
      </c>
      <c r="AK360" s="860">
        <v>2</v>
      </c>
      <c r="AL360" s="861">
        <v>84.66</v>
      </c>
      <c r="AM360" s="862"/>
      <c r="AN360" s="862"/>
      <c r="AO360" s="863"/>
      <c r="AP360" s="864" t="s">
        <v>280</v>
      </c>
      <c r="AQ360" s="864"/>
      <c r="AR360" s="864"/>
      <c r="AS360" s="864"/>
      <c r="AT360" s="864"/>
      <c r="AU360" s="864"/>
      <c r="AV360" s="864"/>
      <c r="AW360" s="864"/>
      <c r="AX360" s="864"/>
      <c r="AY360">
        <f>COUNTA($C$360)</f>
        <v>1</v>
      </c>
    </row>
    <row r="361" spans="1:51" ht="66" customHeight="1" x14ac:dyDescent="0.2">
      <c r="A361" s="849">
        <v>3</v>
      </c>
      <c r="B361" s="849">
        <v>1</v>
      </c>
      <c r="C361" s="875" t="s">
        <v>665</v>
      </c>
      <c r="D361" s="850" t="s">
        <v>665</v>
      </c>
      <c r="E361" s="850" t="s">
        <v>665</v>
      </c>
      <c r="F361" s="850" t="s">
        <v>665</v>
      </c>
      <c r="G361" s="850" t="s">
        <v>665</v>
      </c>
      <c r="H361" s="850" t="s">
        <v>665</v>
      </c>
      <c r="I361" s="850" t="s">
        <v>665</v>
      </c>
      <c r="J361" s="851">
        <v>4010603005572</v>
      </c>
      <c r="K361" s="852"/>
      <c r="L361" s="852"/>
      <c r="M361" s="852"/>
      <c r="N361" s="852"/>
      <c r="O361" s="852"/>
      <c r="P361" s="876" t="s">
        <v>673</v>
      </c>
      <c r="Q361" s="853" t="s">
        <v>674</v>
      </c>
      <c r="R361" s="853" t="s">
        <v>674</v>
      </c>
      <c r="S361" s="853" t="s">
        <v>674</v>
      </c>
      <c r="T361" s="853" t="s">
        <v>674</v>
      </c>
      <c r="U361" s="853" t="s">
        <v>674</v>
      </c>
      <c r="V361" s="853" t="s">
        <v>674</v>
      </c>
      <c r="W361" s="853" t="s">
        <v>674</v>
      </c>
      <c r="X361" s="853" t="s">
        <v>674</v>
      </c>
      <c r="Y361" s="854">
        <v>49</v>
      </c>
      <c r="Z361" s="855"/>
      <c r="AA361" s="855"/>
      <c r="AB361" s="856"/>
      <c r="AC361" s="857" t="s">
        <v>251</v>
      </c>
      <c r="AD361" s="858" t="s">
        <v>682</v>
      </c>
      <c r="AE361" s="858" t="s">
        <v>682</v>
      </c>
      <c r="AF361" s="858" t="s">
        <v>682</v>
      </c>
      <c r="AG361" s="858" t="s">
        <v>682</v>
      </c>
      <c r="AH361" s="877">
        <v>1</v>
      </c>
      <c r="AI361" s="878">
        <v>1</v>
      </c>
      <c r="AJ361" s="878">
        <v>1</v>
      </c>
      <c r="AK361" s="878">
        <v>1</v>
      </c>
      <c r="AL361" s="861">
        <v>99</v>
      </c>
      <c r="AM361" s="862"/>
      <c r="AN361" s="862"/>
      <c r="AO361" s="863"/>
      <c r="AP361" s="864" t="s">
        <v>280</v>
      </c>
      <c r="AQ361" s="864"/>
      <c r="AR361" s="864"/>
      <c r="AS361" s="864"/>
      <c r="AT361" s="864"/>
      <c r="AU361" s="864"/>
      <c r="AV361" s="864"/>
      <c r="AW361" s="864"/>
      <c r="AX361" s="864"/>
      <c r="AY361">
        <f>COUNTA($C$361)</f>
        <v>1</v>
      </c>
    </row>
    <row r="362" spans="1:51" ht="66" customHeight="1" x14ac:dyDescent="0.2">
      <c r="A362" s="849">
        <v>4</v>
      </c>
      <c r="B362" s="849">
        <v>1</v>
      </c>
      <c r="C362" s="875" t="s">
        <v>665</v>
      </c>
      <c r="D362" s="850" t="s">
        <v>665</v>
      </c>
      <c r="E362" s="850" t="s">
        <v>665</v>
      </c>
      <c r="F362" s="850" t="s">
        <v>665</v>
      </c>
      <c r="G362" s="850" t="s">
        <v>665</v>
      </c>
      <c r="H362" s="850" t="s">
        <v>665</v>
      </c>
      <c r="I362" s="850" t="s">
        <v>665</v>
      </c>
      <c r="J362" s="851">
        <v>4010603005572</v>
      </c>
      <c r="K362" s="852"/>
      <c r="L362" s="852"/>
      <c r="M362" s="852"/>
      <c r="N362" s="852"/>
      <c r="O362" s="852"/>
      <c r="P362" s="876" t="s">
        <v>675</v>
      </c>
      <c r="Q362" s="853" t="s">
        <v>675</v>
      </c>
      <c r="R362" s="853" t="s">
        <v>675</v>
      </c>
      <c r="S362" s="853" t="s">
        <v>675</v>
      </c>
      <c r="T362" s="853" t="s">
        <v>675</v>
      </c>
      <c r="U362" s="853" t="s">
        <v>675</v>
      </c>
      <c r="V362" s="853" t="s">
        <v>675</v>
      </c>
      <c r="W362" s="853" t="s">
        <v>675</v>
      </c>
      <c r="X362" s="853" t="s">
        <v>675</v>
      </c>
      <c r="Y362" s="854">
        <v>20</v>
      </c>
      <c r="Z362" s="855"/>
      <c r="AA362" s="855"/>
      <c r="AB362" s="856"/>
      <c r="AC362" s="857" t="s">
        <v>251</v>
      </c>
      <c r="AD362" s="858" t="s">
        <v>682</v>
      </c>
      <c r="AE362" s="858" t="s">
        <v>682</v>
      </c>
      <c r="AF362" s="858" t="s">
        <v>682</v>
      </c>
      <c r="AG362" s="858" t="s">
        <v>682</v>
      </c>
      <c r="AH362" s="877">
        <v>2</v>
      </c>
      <c r="AI362" s="878">
        <v>2</v>
      </c>
      <c r="AJ362" s="878">
        <v>2</v>
      </c>
      <c r="AK362" s="878">
        <v>2</v>
      </c>
      <c r="AL362" s="861">
        <v>87.98</v>
      </c>
      <c r="AM362" s="862"/>
      <c r="AN362" s="862"/>
      <c r="AO362" s="863"/>
      <c r="AP362" s="864" t="s">
        <v>280</v>
      </c>
      <c r="AQ362" s="864"/>
      <c r="AR362" s="864"/>
      <c r="AS362" s="864"/>
      <c r="AT362" s="864"/>
      <c r="AU362" s="864"/>
      <c r="AV362" s="864"/>
      <c r="AW362" s="864"/>
      <c r="AX362" s="864"/>
      <c r="AY362">
        <f>COUNTA($C$362)</f>
        <v>1</v>
      </c>
    </row>
    <row r="363" spans="1:51" ht="66" customHeight="1" x14ac:dyDescent="0.2">
      <c r="A363" s="849">
        <v>5</v>
      </c>
      <c r="B363" s="849">
        <v>1</v>
      </c>
      <c r="C363" s="875" t="s">
        <v>666</v>
      </c>
      <c r="D363" s="850" t="s">
        <v>667</v>
      </c>
      <c r="E363" s="850" t="s">
        <v>667</v>
      </c>
      <c r="F363" s="850" t="s">
        <v>667</v>
      </c>
      <c r="G363" s="850" t="s">
        <v>667</v>
      </c>
      <c r="H363" s="850" t="s">
        <v>667</v>
      </c>
      <c r="I363" s="850" t="s">
        <v>667</v>
      </c>
      <c r="J363" s="851">
        <v>4340002021114</v>
      </c>
      <c r="K363" s="852"/>
      <c r="L363" s="852"/>
      <c r="M363" s="852"/>
      <c r="N363" s="852"/>
      <c r="O363" s="852"/>
      <c r="P363" s="853" t="s">
        <v>676</v>
      </c>
      <c r="Q363" s="853" t="s">
        <v>676</v>
      </c>
      <c r="R363" s="853" t="s">
        <v>676</v>
      </c>
      <c r="S363" s="853" t="s">
        <v>676</v>
      </c>
      <c r="T363" s="853" t="s">
        <v>676</v>
      </c>
      <c r="U363" s="853" t="s">
        <v>676</v>
      </c>
      <c r="V363" s="853" t="s">
        <v>676</v>
      </c>
      <c r="W363" s="853" t="s">
        <v>676</v>
      </c>
      <c r="X363" s="853" t="s">
        <v>676</v>
      </c>
      <c r="Y363" s="854">
        <v>10</v>
      </c>
      <c r="Z363" s="855"/>
      <c r="AA363" s="855"/>
      <c r="AB363" s="856"/>
      <c r="AC363" s="857" t="s">
        <v>249</v>
      </c>
      <c r="AD363" s="858" t="s">
        <v>681</v>
      </c>
      <c r="AE363" s="858" t="s">
        <v>681</v>
      </c>
      <c r="AF363" s="858" t="s">
        <v>681</v>
      </c>
      <c r="AG363" s="858" t="s">
        <v>681</v>
      </c>
      <c r="AH363" s="877">
        <v>1</v>
      </c>
      <c r="AI363" s="878">
        <v>1</v>
      </c>
      <c r="AJ363" s="878">
        <v>1</v>
      </c>
      <c r="AK363" s="878">
        <v>1</v>
      </c>
      <c r="AL363" s="861">
        <v>98.6</v>
      </c>
      <c r="AM363" s="862"/>
      <c r="AN363" s="862"/>
      <c r="AO363" s="863"/>
      <c r="AP363" s="864" t="s">
        <v>280</v>
      </c>
      <c r="AQ363" s="864"/>
      <c r="AR363" s="864"/>
      <c r="AS363" s="864"/>
      <c r="AT363" s="864"/>
      <c r="AU363" s="864"/>
      <c r="AV363" s="864"/>
      <c r="AW363" s="864"/>
      <c r="AX363" s="864"/>
      <c r="AY363">
        <f>COUNTA($C$363)</f>
        <v>1</v>
      </c>
    </row>
    <row r="364" spans="1:51" ht="66" customHeight="1" x14ac:dyDescent="0.2">
      <c r="A364" s="849">
        <v>6</v>
      </c>
      <c r="B364" s="849">
        <v>1</v>
      </c>
      <c r="C364" s="875" t="s">
        <v>665</v>
      </c>
      <c r="D364" s="850" t="s">
        <v>665</v>
      </c>
      <c r="E364" s="850" t="s">
        <v>665</v>
      </c>
      <c r="F364" s="850" t="s">
        <v>665</v>
      </c>
      <c r="G364" s="850" t="s">
        <v>665</v>
      </c>
      <c r="H364" s="850" t="s">
        <v>665</v>
      </c>
      <c r="I364" s="850" t="s">
        <v>665</v>
      </c>
      <c r="J364" s="851">
        <v>4010603005572</v>
      </c>
      <c r="K364" s="852"/>
      <c r="L364" s="852"/>
      <c r="M364" s="852"/>
      <c r="N364" s="852"/>
      <c r="O364" s="852"/>
      <c r="P364" s="853" t="s">
        <v>677</v>
      </c>
      <c r="Q364" s="853" t="s">
        <v>677</v>
      </c>
      <c r="R364" s="853" t="s">
        <v>677</v>
      </c>
      <c r="S364" s="853" t="s">
        <v>677</v>
      </c>
      <c r="T364" s="853" t="s">
        <v>677</v>
      </c>
      <c r="U364" s="853" t="s">
        <v>677</v>
      </c>
      <c r="V364" s="853" t="s">
        <v>677</v>
      </c>
      <c r="W364" s="853" t="s">
        <v>677</v>
      </c>
      <c r="X364" s="853" t="s">
        <v>677</v>
      </c>
      <c r="Y364" s="854">
        <v>7</v>
      </c>
      <c r="Z364" s="855"/>
      <c r="AA364" s="855"/>
      <c r="AB364" s="856"/>
      <c r="AC364" s="857" t="s">
        <v>249</v>
      </c>
      <c r="AD364" s="858" t="s">
        <v>681</v>
      </c>
      <c r="AE364" s="858" t="s">
        <v>681</v>
      </c>
      <c r="AF364" s="858" t="s">
        <v>681</v>
      </c>
      <c r="AG364" s="858" t="s">
        <v>681</v>
      </c>
      <c r="AH364" s="877">
        <v>2</v>
      </c>
      <c r="AI364" s="878">
        <v>2</v>
      </c>
      <c r="AJ364" s="878">
        <v>2</v>
      </c>
      <c r="AK364" s="878">
        <v>2</v>
      </c>
      <c r="AL364" s="861">
        <v>91</v>
      </c>
      <c r="AM364" s="862"/>
      <c r="AN364" s="862"/>
      <c r="AO364" s="863"/>
      <c r="AP364" s="864" t="s">
        <v>280</v>
      </c>
      <c r="AQ364" s="864"/>
      <c r="AR364" s="864"/>
      <c r="AS364" s="864"/>
      <c r="AT364" s="864"/>
      <c r="AU364" s="864"/>
      <c r="AV364" s="864"/>
      <c r="AW364" s="864"/>
      <c r="AX364" s="864"/>
      <c r="AY364">
        <f>COUNTA($C$364)</f>
        <v>1</v>
      </c>
    </row>
    <row r="365" spans="1:51" ht="66" customHeight="1" x14ac:dyDescent="0.2">
      <c r="A365" s="849">
        <v>7</v>
      </c>
      <c r="B365" s="849">
        <v>1</v>
      </c>
      <c r="C365" s="875" t="s">
        <v>666</v>
      </c>
      <c r="D365" s="850" t="s">
        <v>667</v>
      </c>
      <c r="E365" s="850" t="s">
        <v>667</v>
      </c>
      <c r="F365" s="850" t="s">
        <v>667</v>
      </c>
      <c r="G365" s="850" t="s">
        <v>667</v>
      </c>
      <c r="H365" s="850" t="s">
        <v>667</v>
      </c>
      <c r="I365" s="850" t="s">
        <v>667</v>
      </c>
      <c r="J365" s="851">
        <v>4340002021114</v>
      </c>
      <c r="K365" s="852"/>
      <c r="L365" s="852"/>
      <c r="M365" s="852"/>
      <c r="N365" s="852"/>
      <c r="O365" s="852"/>
      <c r="P365" s="853" t="s">
        <v>678</v>
      </c>
      <c r="Q365" s="853" t="s">
        <v>678</v>
      </c>
      <c r="R365" s="853" t="s">
        <v>678</v>
      </c>
      <c r="S365" s="853" t="s">
        <v>678</v>
      </c>
      <c r="T365" s="853" t="s">
        <v>678</v>
      </c>
      <c r="U365" s="853" t="s">
        <v>678</v>
      </c>
      <c r="V365" s="853" t="s">
        <v>678</v>
      </c>
      <c r="W365" s="853" t="s">
        <v>678</v>
      </c>
      <c r="X365" s="853" t="s">
        <v>678</v>
      </c>
      <c r="Y365" s="854">
        <v>3</v>
      </c>
      <c r="Z365" s="855"/>
      <c r="AA365" s="855"/>
      <c r="AB365" s="856"/>
      <c r="AC365" s="857" t="s">
        <v>254</v>
      </c>
      <c r="AD365" s="858" t="s">
        <v>683</v>
      </c>
      <c r="AE365" s="858" t="s">
        <v>683</v>
      </c>
      <c r="AF365" s="858" t="s">
        <v>683</v>
      </c>
      <c r="AG365" s="858" t="s">
        <v>683</v>
      </c>
      <c r="AH365" s="877" t="s">
        <v>607</v>
      </c>
      <c r="AI365" s="878" t="s">
        <v>607</v>
      </c>
      <c r="AJ365" s="878" t="s">
        <v>607</v>
      </c>
      <c r="AK365" s="878" t="s">
        <v>607</v>
      </c>
      <c r="AL365" s="861" t="s">
        <v>280</v>
      </c>
      <c r="AM365" s="862"/>
      <c r="AN365" s="862"/>
      <c r="AO365" s="863"/>
      <c r="AP365" s="864" t="s">
        <v>280</v>
      </c>
      <c r="AQ365" s="864"/>
      <c r="AR365" s="864"/>
      <c r="AS365" s="864"/>
      <c r="AT365" s="864"/>
      <c r="AU365" s="864"/>
      <c r="AV365" s="864"/>
      <c r="AW365" s="864"/>
      <c r="AX365" s="864"/>
      <c r="AY365">
        <f>COUNTA($C$365)</f>
        <v>1</v>
      </c>
    </row>
    <row r="366" spans="1:51" ht="66" customHeight="1" x14ac:dyDescent="0.2">
      <c r="A366" s="849">
        <v>8</v>
      </c>
      <c r="B366" s="849">
        <v>1</v>
      </c>
      <c r="C366" s="850" t="s">
        <v>668</v>
      </c>
      <c r="D366" s="850" t="s">
        <v>668</v>
      </c>
      <c r="E366" s="850" t="s">
        <v>668</v>
      </c>
      <c r="F366" s="850" t="s">
        <v>668</v>
      </c>
      <c r="G366" s="850" t="s">
        <v>668</v>
      </c>
      <c r="H366" s="850" t="s">
        <v>668</v>
      </c>
      <c r="I366" s="850" t="s">
        <v>668</v>
      </c>
      <c r="J366" s="851" t="s">
        <v>607</v>
      </c>
      <c r="K366" s="852"/>
      <c r="L366" s="852"/>
      <c r="M366" s="852"/>
      <c r="N366" s="852"/>
      <c r="O366" s="852"/>
      <c r="P366" s="853" t="s">
        <v>679</v>
      </c>
      <c r="Q366" s="853" t="s">
        <v>679</v>
      </c>
      <c r="R366" s="853" t="s">
        <v>679</v>
      </c>
      <c r="S366" s="853" t="s">
        <v>679</v>
      </c>
      <c r="T366" s="853" t="s">
        <v>679</v>
      </c>
      <c r="U366" s="853" t="s">
        <v>679</v>
      </c>
      <c r="V366" s="853" t="s">
        <v>679</v>
      </c>
      <c r="W366" s="853" t="s">
        <v>679</v>
      </c>
      <c r="X366" s="853" t="s">
        <v>679</v>
      </c>
      <c r="Y366" s="854">
        <v>0.5</v>
      </c>
      <c r="Z366" s="855"/>
      <c r="AA366" s="855"/>
      <c r="AB366" s="856"/>
      <c r="AC366" s="857" t="s">
        <v>254</v>
      </c>
      <c r="AD366" s="858" t="s">
        <v>683</v>
      </c>
      <c r="AE366" s="858" t="s">
        <v>683</v>
      </c>
      <c r="AF366" s="858" t="s">
        <v>683</v>
      </c>
      <c r="AG366" s="858" t="s">
        <v>683</v>
      </c>
      <c r="AH366" s="877" t="s">
        <v>607</v>
      </c>
      <c r="AI366" s="878" t="s">
        <v>607</v>
      </c>
      <c r="AJ366" s="878" t="s">
        <v>607</v>
      </c>
      <c r="AK366" s="878" t="s">
        <v>607</v>
      </c>
      <c r="AL366" s="861" t="s">
        <v>280</v>
      </c>
      <c r="AM366" s="862"/>
      <c r="AN366" s="862"/>
      <c r="AO366" s="863"/>
      <c r="AP366" s="864" t="s">
        <v>280</v>
      </c>
      <c r="AQ366" s="864"/>
      <c r="AR366" s="864"/>
      <c r="AS366" s="864"/>
      <c r="AT366" s="864"/>
      <c r="AU366" s="864"/>
      <c r="AV366" s="864"/>
      <c r="AW366" s="864"/>
      <c r="AX366" s="864"/>
      <c r="AY366">
        <f>COUNTA($C$366)</f>
        <v>1</v>
      </c>
    </row>
    <row r="367" spans="1:51" ht="66" customHeight="1" x14ac:dyDescent="0.2">
      <c r="A367" s="849">
        <v>9</v>
      </c>
      <c r="B367" s="849">
        <v>1</v>
      </c>
      <c r="C367" s="850" t="s">
        <v>669</v>
      </c>
      <c r="D367" s="850" t="s">
        <v>670</v>
      </c>
      <c r="E367" s="850" t="s">
        <v>670</v>
      </c>
      <c r="F367" s="850" t="s">
        <v>670</v>
      </c>
      <c r="G367" s="850" t="s">
        <v>670</v>
      </c>
      <c r="H367" s="850" t="s">
        <v>670</v>
      </c>
      <c r="I367" s="850" t="s">
        <v>670</v>
      </c>
      <c r="J367" s="851">
        <v>5340001003599</v>
      </c>
      <c r="K367" s="852"/>
      <c r="L367" s="852"/>
      <c r="M367" s="852"/>
      <c r="N367" s="852"/>
      <c r="O367" s="852"/>
      <c r="P367" s="853" t="s">
        <v>680</v>
      </c>
      <c r="Q367" s="853" t="s">
        <v>680</v>
      </c>
      <c r="R367" s="853" t="s">
        <v>680</v>
      </c>
      <c r="S367" s="853" t="s">
        <v>680</v>
      </c>
      <c r="T367" s="853" t="s">
        <v>680</v>
      </c>
      <c r="U367" s="853" t="s">
        <v>680</v>
      </c>
      <c r="V367" s="853" t="s">
        <v>680</v>
      </c>
      <c r="W367" s="853" t="s">
        <v>680</v>
      </c>
      <c r="X367" s="853" t="s">
        <v>680</v>
      </c>
      <c r="Y367" s="854">
        <v>0.5</v>
      </c>
      <c r="Z367" s="855"/>
      <c r="AA367" s="855"/>
      <c r="AB367" s="856"/>
      <c r="AC367" s="857" t="s">
        <v>254</v>
      </c>
      <c r="AD367" s="858" t="s">
        <v>683</v>
      </c>
      <c r="AE367" s="858" t="s">
        <v>683</v>
      </c>
      <c r="AF367" s="858" t="s">
        <v>683</v>
      </c>
      <c r="AG367" s="858" t="s">
        <v>683</v>
      </c>
      <c r="AH367" s="877" t="s">
        <v>607</v>
      </c>
      <c r="AI367" s="878" t="s">
        <v>607</v>
      </c>
      <c r="AJ367" s="878" t="s">
        <v>607</v>
      </c>
      <c r="AK367" s="878" t="s">
        <v>607</v>
      </c>
      <c r="AL367" s="861" t="s">
        <v>280</v>
      </c>
      <c r="AM367" s="862"/>
      <c r="AN367" s="862"/>
      <c r="AO367" s="863"/>
      <c r="AP367" s="864" t="s">
        <v>280</v>
      </c>
      <c r="AQ367" s="864"/>
      <c r="AR367" s="864"/>
      <c r="AS367" s="864"/>
      <c r="AT367" s="864"/>
      <c r="AU367" s="864"/>
      <c r="AV367" s="864"/>
      <c r="AW367" s="864"/>
      <c r="AX367" s="864"/>
      <c r="AY367">
        <f>COUNTA($C$367)</f>
        <v>1</v>
      </c>
    </row>
    <row r="368" spans="1:51" ht="30" hidden="1" customHeight="1" x14ac:dyDescent="0.2">
      <c r="A368" s="849">
        <v>10</v>
      </c>
      <c r="B368" s="849">
        <v>1</v>
      </c>
      <c r="C368" s="850"/>
      <c r="D368" s="850"/>
      <c r="E368" s="850"/>
      <c r="F368" s="850"/>
      <c r="G368" s="850"/>
      <c r="H368" s="850"/>
      <c r="I368" s="850"/>
      <c r="J368" s="851"/>
      <c r="K368" s="852"/>
      <c r="L368" s="852"/>
      <c r="M368" s="852"/>
      <c r="N368" s="852"/>
      <c r="O368" s="852"/>
      <c r="P368" s="853"/>
      <c r="Q368" s="853"/>
      <c r="R368" s="853"/>
      <c r="S368" s="853"/>
      <c r="T368" s="853"/>
      <c r="U368" s="853"/>
      <c r="V368" s="853"/>
      <c r="W368" s="853"/>
      <c r="X368" s="853"/>
      <c r="Y368" s="854"/>
      <c r="Z368" s="855"/>
      <c r="AA368" s="855"/>
      <c r="AB368" s="856"/>
      <c r="AC368" s="857"/>
      <c r="AD368" s="858"/>
      <c r="AE368" s="858"/>
      <c r="AF368" s="858"/>
      <c r="AG368" s="858"/>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2">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2">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2">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2">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2">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2">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2">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2">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2">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2">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2">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2">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2">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2">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2">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2">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2">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2">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2">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2">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226</v>
      </c>
      <c r="AD391" s="871"/>
      <c r="AE391" s="871"/>
      <c r="AF391" s="871"/>
      <c r="AG391" s="871"/>
      <c r="AH391" s="872" t="s">
        <v>244</v>
      </c>
      <c r="AI391" s="870"/>
      <c r="AJ391" s="870"/>
      <c r="AK391" s="870"/>
      <c r="AL391" s="870" t="s">
        <v>19</v>
      </c>
      <c r="AM391" s="870"/>
      <c r="AN391" s="870"/>
      <c r="AO391" s="874"/>
      <c r="AP391" s="848" t="s">
        <v>194</v>
      </c>
      <c r="AQ391" s="848"/>
      <c r="AR391" s="848"/>
      <c r="AS391" s="848"/>
      <c r="AT391" s="848"/>
      <c r="AU391" s="848"/>
      <c r="AV391" s="848"/>
      <c r="AW391" s="848"/>
      <c r="AX391" s="848"/>
      <c r="AY391">
        <f>$AY$389</f>
        <v>1</v>
      </c>
    </row>
    <row r="392" spans="1:51" ht="30" customHeight="1" x14ac:dyDescent="0.2">
      <c r="A392" s="849">
        <v>1</v>
      </c>
      <c r="B392" s="849">
        <v>1</v>
      </c>
      <c r="C392" s="850" t="s">
        <v>684</v>
      </c>
      <c r="D392" s="850" t="s">
        <v>684</v>
      </c>
      <c r="E392" s="850" t="s">
        <v>684</v>
      </c>
      <c r="F392" s="850" t="s">
        <v>684</v>
      </c>
      <c r="G392" s="850" t="s">
        <v>684</v>
      </c>
      <c r="H392" s="850" t="s">
        <v>684</v>
      </c>
      <c r="I392" s="850" t="s">
        <v>684</v>
      </c>
      <c r="J392" s="851">
        <v>3000020462225</v>
      </c>
      <c r="K392" s="852"/>
      <c r="L392" s="852"/>
      <c r="M392" s="852"/>
      <c r="N392" s="852"/>
      <c r="O392" s="852"/>
      <c r="P392" s="853" t="s">
        <v>685</v>
      </c>
      <c r="Q392" s="853" t="s">
        <v>685</v>
      </c>
      <c r="R392" s="853" t="s">
        <v>685</v>
      </c>
      <c r="S392" s="853" t="s">
        <v>685</v>
      </c>
      <c r="T392" s="853" t="s">
        <v>685</v>
      </c>
      <c r="U392" s="853" t="s">
        <v>685</v>
      </c>
      <c r="V392" s="853" t="s">
        <v>685</v>
      </c>
      <c r="W392" s="853" t="s">
        <v>685</v>
      </c>
      <c r="X392" s="853" t="s">
        <v>685</v>
      </c>
      <c r="Y392" s="854">
        <v>0.2</v>
      </c>
      <c r="Z392" s="855"/>
      <c r="AA392" s="855"/>
      <c r="AB392" s="856"/>
      <c r="AC392" s="857" t="s">
        <v>254</v>
      </c>
      <c r="AD392" s="858" t="s">
        <v>683</v>
      </c>
      <c r="AE392" s="858" t="s">
        <v>683</v>
      </c>
      <c r="AF392" s="858" t="s">
        <v>683</v>
      </c>
      <c r="AG392" s="858" t="s">
        <v>683</v>
      </c>
      <c r="AH392" s="859" t="s">
        <v>607</v>
      </c>
      <c r="AI392" s="860" t="s">
        <v>607</v>
      </c>
      <c r="AJ392" s="860" t="s">
        <v>607</v>
      </c>
      <c r="AK392" s="860" t="s">
        <v>607</v>
      </c>
      <c r="AL392" s="861" t="s">
        <v>607</v>
      </c>
      <c r="AM392" s="862"/>
      <c r="AN392" s="862"/>
      <c r="AO392" s="863"/>
      <c r="AP392" s="864" t="s">
        <v>280</v>
      </c>
      <c r="AQ392" s="864"/>
      <c r="AR392" s="864"/>
      <c r="AS392" s="864"/>
      <c r="AT392" s="864"/>
      <c r="AU392" s="864"/>
      <c r="AV392" s="864"/>
      <c r="AW392" s="864"/>
      <c r="AX392" s="864"/>
      <c r="AY392">
        <f>$AY$389</f>
        <v>1</v>
      </c>
    </row>
    <row r="393" spans="1:51" ht="30" hidden="1" customHeight="1" x14ac:dyDescent="0.2">
      <c r="A393" s="849">
        <v>2</v>
      </c>
      <c r="B393" s="849">
        <v>1</v>
      </c>
      <c r="C393" s="875"/>
      <c r="D393" s="850"/>
      <c r="E393" s="850"/>
      <c r="F393" s="850"/>
      <c r="G393" s="850"/>
      <c r="H393" s="850"/>
      <c r="I393" s="850"/>
      <c r="J393" s="851"/>
      <c r="K393" s="852"/>
      <c r="L393" s="852"/>
      <c r="M393" s="852"/>
      <c r="N393" s="852"/>
      <c r="O393" s="852"/>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61"/>
      <c r="AM393" s="862"/>
      <c r="AN393" s="862"/>
      <c r="AO393" s="863"/>
      <c r="AP393" s="864"/>
      <c r="AQ393" s="864"/>
      <c r="AR393" s="864"/>
      <c r="AS393" s="864"/>
      <c r="AT393" s="864"/>
      <c r="AU393" s="864"/>
      <c r="AV393" s="864"/>
      <c r="AW393" s="864"/>
      <c r="AX393" s="864"/>
      <c r="AY393">
        <f>COUNTA($C$393)</f>
        <v>0</v>
      </c>
    </row>
    <row r="394" spans="1:51" ht="30" hidden="1" customHeight="1" x14ac:dyDescent="0.2">
      <c r="A394" s="849">
        <v>3</v>
      </c>
      <c r="B394" s="849">
        <v>1</v>
      </c>
      <c r="C394" s="875"/>
      <c r="D394" s="850"/>
      <c r="E394" s="850"/>
      <c r="F394" s="850"/>
      <c r="G394" s="850"/>
      <c r="H394" s="850"/>
      <c r="I394" s="850"/>
      <c r="J394" s="851"/>
      <c r="K394" s="852"/>
      <c r="L394" s="852"/>
      <c r="M394" s="852"/>
      <c r="N394" s="852"/>
      <c r="O394" s="852"/>
      <c r="P394" s="876"/>
      <c r="Q394" s="853"/>
      <c r="R394" s="853"/>
      <c r="S394" s="853"/>
      <c r="T394" s="853"/>
      <c r="U394" s="853"/>
      <c r="V394" s="853"/>
      <c r="W394" s="853"/>
      <c r="X394" s="853"/>
      <c r="Y394" s="854"/>
      <c r="Z394" s="855"/>
      <c r="AA394" s="855"/>
      <c r="AB394" s="856"/>
      <c r="AC394" s="857"/>
      <c r="AD394" s="858"/>
      <c r="AE394" s="858"/>
      <c r="AF394" s="858"/>
      <c r="AG394" s="858"/>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2">
      <c r="A395" s="849">
        <v>4</v>
      </c>
      <c r="B395" s="849">
        <v>1</v>
      </c>
      <c r="C395" s="875"/>
      <c r="D395" s="850"/>
      <c r="E395" s="850"/>
      <c r="F395" s="850"/>
      <c r="G395" s="850"/>
      <c r="H395" s="850"/>
      <c r="I395" s="850"/>
      <c r="J395" s="851"/>
      <c r="K395" s="852"/>
      <c r="L395" s="852"/>
      <c r="M395" s="852"/>
      <c r="N395" s="852"/>
      <c r="O395" s="852"/>
      <c r="P395" s="876"/>
      <c r="Q395" s="853"/>
      <c r="R395" s="853"/>
      <c r="S395" s="853"/>
      <c r="T395" s="853"/>
      <c r="U395" s="853"/>
      <c r="V395" s="853"/>
      <c r="W395" s="853"/>
      <c r="X395" s="853"/>
      <c r="Y395" s="854"/>
      <c r="Z395" s="855"/>
      <c r="AA395" s="855"/>
      <c r="AB395" s="856"/>
      <c r="AC395" s="857"/>
      <c r="AD395" s="858"/>
      <c r="AE395" s="858"/>
      <c r="AF395" s="858"/>
      <c r="AG395" s="858"/>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30" hidden="1" customHeight="1" x14ac:dyDescent="0.2">
      <c r="A396" s="849">
        <v>5</v>
      </c>
      <c r="B396" s="849">
        <v>1</v>
      </c>
      <c r="C396" s="850"/>
      <c r="D396" s="850"/>
      <c r="E396" s="850"/>
      <c r="F396" s="850"/>
      <c r="G396" s="850"/>
      <c r="H396" s="850"/>
      <c r="I396" s="850"/>
      <c r="J396" s="851"/>
      <c r="K396" s="852"/>
      <c r="L396" s="852"/>
      <c r="M396" s="852"/>
      <c r="N396" s="852"/>
      <c r="O396" s="852"/>
      <c r="P396" s="853"/>
      <c r="Q396" s="853"/>
      <c r="R396" s="853"/>
      <c r="S396" s="853"/>
      <c r="T396" s="853"/>
      <c r="U396" s="853"/>
      <c r="V396" s="853"/>
      <c r="W396" s="853"/>
      <c r="X396" s="853"/>
      <c r="Y396" s="854"/>
      <c r="Z396" s="855"/>
      <c r="AA396" s="855"/>
      <c r="AB396" s="856"/>
      <c r="AC396" s="857"/>
      <c r="AD396" s="858"/>
      <c r="AE396" s="858"/>
      <c r="AF396" s="858"/>
      <c r="AG396" s="858"/>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ht="30" hidden="1" customHeight="1" x14ac:dyDescent="0.2">
      <c r="A397" s="849">
        <v>6</v>
      </c>
      <c r="B397" s="849">
        <v>1</v>
      </c>
      <c r="C397" s="850"/>
      <c r="D397" s="850"/>
      <c r="E397" s="850"/>
      <c r="F397" s="850"/>
      <c r="G397" s="850"/>
      <c r="H397" s="850"/>
      <c r="I397" s="850"/>
      <c r="J397" s="851"/>
      <c r="K397" s="852"/>
      <c r="L397" s="852"/>
      <c r="M397" s="852"/>
      <c r="N397" s="852"/>
      <c r="O397" s="852"/>
      <c r="P397" s="853"/>
      <c r="Q397" s="853"/>
      <c r="R397" s="853"/>
      <c r="S397" s="853"/>
      <c r="T397" s="853"/>
      <c r="U397" s="853"/>
      <c r="V397" s="853"/>
      <c r="W397" s="853"/>
      <c r="X397" s="853"/>
      <c r="Y397" s="854"/>
      <c r="Z397" s="855"/>
      <c r="AA397" s="855"/>
      <c r="AB397" s="856"/>
      <c r="AC397" s="857"/>
      <c r="AD397" s="858"/>
      <c r="AE397" s="858"/>
      <c r="AF397" s="858"/>
      <c r="AG397" s="858"/>
      <c r="AH397" s="877"/>
      <c r="AI397" s="878"/>
      <c r="AJ397" s="878"/>
      <c r="AK397" s="878"/>
      <c r="AL397" s="861"/>
      <c r="AM397" s="862"/>
      <c r="AN397" s="862"/>
      <c r="AO397" s="863"/>
      <c r="AP397" s="864"/>
      <c r="AQ397" s="864"/>
      <c r="AR397" s="864"/>
      <c r="AS397" s="864"/>
      <c r="AT397" s="864"/>
      <c r="AU397" s="864"/>
      <c r="AV397" s="864"/>
      <c r="AW397" s="864"/>
      <c r="AX397" s="864"/>
      <c r="AY397">
        <f>COUNTA($C$397)</f>
        <v>0</v>
      </c>
    </row>
    <row r="398" spans="1:51" ht="30" hidden="1" customHeight="1" x14ac:dyDescent="0.2">
      <c r="A398" s="849">
        <v>7</v>
      </c>
      <c r="B398" s="849">
        <v>1</v>
      </c>
      <c r="C398" s="850"/>
      <c r="D398" s="850"/>
      <c r="E398" s="850"/>
      <c r="F398" s="850"/>
      <c r="G398" s="850"/>
      <c r="H398" s="850"/>
      <c r="I398" s="850"/>
      <c r="J398" s="851"/>
      <c r="K398" s="852"/>
      <c r="L398" s="852"/>
      <c r="M398" s="852"/>
      <c r="N398" s="852"/>
      <c r="O398" s="852"/>
      <c r="P398" s="853"/>
      <c r="Q398" s="853"/>
      <c r="R398" s="853"/>
      <c r="S398" s="853"/>
      <c r="T398" s="853"/>
      <c r="U398" s="853"/>
      <c r="V398" s="853"/>
      <c r="W398" s="853"/>
      <c r="X398" s="853"/>
      <c r="Y398" s="854"/>
      <c r="Z398" s="855"/>
      <c r="AA398" s="855"/>
      <c r="AB398" s="856"/>
      <c r="AC398" s="857"/>
      <c r="AD398" s="858"/>
      <c r="AE398" s="858"/>
      <c r="AF398" s="858"/>
      <c r="AG398" s="858"/>
      <c r="AH398" s="877"/>
      <c r="AI398" s="878"/>
      <c r="AJ398" s="878"/>
      <c r="AK398" s="878"/>
      <c r="AL398" s="861"/>
      <c r="AM398" s="862"/>
      <c r="AN398" s="862"/>
      <c r="AO398" s="863"/>
      <c r="AP398" s="864"/>
      <c r="AQ398" s="864"/>
      <c r="AR398" s="864"/>
      <c r="AS398" s="864"/>
      <c r="AT398" s="864"/>
      <c r="AU398" s="864"/>
      <c r="AV398" s="864"/>
      <c r="AW398" s="864"/>
      <c r="AX398" s="864"/>
      <c r="AY398">
        <f>COUNTA($C$398)</f>
        <v>0</v>
      </c>
    </row>
    <row r="399" spans="1:51" ht="30" hidden="1" customHeight="1" x14ac:dyDescent="0.2">
      <c r="A399" s="849">
        <v>8</v>
      </c>
      <c r="B399" s="849">
        <v>1</v>
      </c>
      <c r="C399" s="850"/>
      <c r="D399" s="850"/>
      <c r="E399" s="850"/>
      <c r="F399" s="850"/>
      <c r="G399" s="850"/>
      <c r="H399" s="850"/>
      <c r="I399" s="850"/>
      <c r="J399" s="851"/>
      <c r="K399" s="852"/>
      <c r="L399" s="852"/>
      <c r="M399" s="852"/>
      <c r="N399" s="852"/>
      <c r="O399" s="852"/>
      <c r="P399" s="853"/>
      <c r="Q399" s="853"/>
      <c r="R399" s="853"/>
      <c r="S399" s="853"/>
      <c r="T399" s="853"/>
      <c r="U399" s="853"/>
      <c r="V399" s="853"/>
      <c r="W399" s="853"/>
      <c r="X399" s="853"/>
      <c r="Y399" s="854"/>
      <c r="Z399" s="855"/>
      <c r="AA399" s="855"/>
      <c r="AB399" s="856"/>
      <c r="AC399" s="857"/>
      <c r="AD399" s="858"/>
      <c r="AE399" s="858"/>
      <c r="AF399" s="858"/>
      <c r="AG399" s="858"/>
      <c r="AH399" s="877"/>
      <c r="AI399" s="878"/>
      <c r="AJ399" s="878"/>
      <c r="AK399" s="878"/>
      <c r="AL399" s="861"/>
      <c r="AM399" s="862"/>
      <c r="AN399" s="862"/>
      <c r="AO399" s="863"/>
      <c r="AP399" s="864"/>
      <c r="AQ399" s="864"/>
      <c r="AR399" s="864"/>
      <c r="AS399" s="864"/>
      <c r="AT399" s="864"/>
      <c r="AU399" s="864"/>
      <c r="AV399" s="864"/>
      <c r="AW399" s="864"/>
      <c r="AX399" s="864"/>
      <c r="AY399">
        <f>COUNTA($C$399)</f>
        <v>0</v>
      </c>
    </row>
    <row r="400" spans="1:51" ht="30" hidden="1" customHeight="1" x14ac:dyDescent="0.2">
      <c r="A400" s="849">
        <v>9</v>
      </c>
      <c r="B400" s="849">
        <v>1</v>
      </c>
      <c r="C400" s="850"/>
      <c r="D400" s="850"/>
      <c r="E400" s="850"/>
      <c r="F400" s="850"/>
      <c r="G400" s="850"/>
      <c r="H400" s="850"/>
      <c r="I400" s="850"/>
      <c r="J400" s="851"/>
      <c r="K400" s="852"/>
      <c r="L400" s="852"/>
      <c r="M400" s="852"/>
      <c r="N400" s="852"/>
      <c r="O400" s="852"/>
      <c r="P400" s="853"/>
      <c r="Q400" s="853"/>
      <c r="R400" s="853"/>
      <c r="S400" s="853"/>
      <c r="T400" s="853"/>
      <c r="U400" s="853"/>
      <c r="V400" s="853"/>
      <c r="W400" s="853"/>
      <c r="X400" s="853"/>
      <c r="Y400" s="854"/>
      <c r="Z400" s="855"/>
      <c r="AA400" s="855"/>
      <c r="AB400" s="856"/>
      <c r="AC400" s="857"/>
      <c r="AD400" s="858"/>
      <c r="AE400" s="858"/>
      <c r="AF400" s="858"/>
      <c r="AG400" s="858"/>
      <c r="AH400" s="877"/>
      <c r="AI400" s="878"/>
      <c r="AJ400" s="878"/>
      <c r="AK400" s="878"/>
      <c r="AL400" s="861"/>
      <c r="AM400" s="862"/>
      <c r="AN400" s="862"/>
      <c r="AO400" s="863"/>
      <c r="AP400" s="864"/>
      <c r="AQ400" s="864"/>
      <c r="AR400" s="864"/>
      <c r="AS400" s="864"/>
      <c r="AT400" s="864"/>
      <c r="AU400" s="864"/>
      <c r="AV400" s="864"/>
      <c r="AW400" s="864"/>
      <c r="AX400" s="864"/>
      <c r="AY400">
        <f>COUNTA($C$400)</f>
        <v>0</v>
      </c>
    </row>
    <row r="401" spans="1:51" ht="30" hidden="1" customHeight="1" x14ac:dyDescent="0.2">
      <c r="A401" s="849">
        <v>10</v>
      </c>
      <c r="B401" s="849">
        <v>1</v>
      </c>
      <c r="C401" s="850"/>
      <c r="D401" s="850"/>
      <c r="E401" s="850"/>
      <c r="F401" s="850"/>
      <c r="G401" s="850"/>
      <c r="H401" s="850"/>
      <c r="I401" s="850"/>
      <c r="J401" s="851"/>
      <c r="K401" s="852"/>
      <c r="L401" s="852"/>
      <c r="M401" s="852"/>
      <c r="N401" s="852"/>
      <c r="O401" s="852"/>
      <c r="P401" s="853"/>
      <c r="Q401" s="853"/>
      <c r="R401" s="853"/>
      <c r="S401" s="853"/>
      <c r="T401" s="853"/>
      <c r="U401" s="853"/>
      <c r="V401" s="853"/>
      <c r="W401" s="853"/>
      <c r="X401" s="853"/>
      <c r="Y401" s="854"/>
      <c r="Z401" s="855"/>
      <c r="AA401" s="855"/>
      <c r="AB401" s="856"/>
      <c r="AC401" s="857"/>
      <c r="AD401" s="858"/>
      <c r="AE401" s="858"/>
      <c r="AF401" s="858"/>
      <c r="AG401" s="858"/>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2">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2">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2">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2">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2">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2">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2">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2">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2">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2">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2">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2">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2">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2">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2">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2">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2">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2">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2">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2">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2">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2">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226</v>
      </c>
      <c r="AD424" s="871"/>
      <c r="AE424" s="871"/>
      <c r="AF424" s="871"/>
      <c r="AG424" s="871"/>
      <c r="AH424" s="872" t="s">
        <v>244</v>
      </c>
      <c r="AI424" s="870"/>
      <c r="AJ424" s="870"/>
      <c r="AK424" s="870"/>
      <c r="AL424" s="870" t="s">
        <v>19</v>
      </c>
      <c r="AM424" s="870"/>
      <c r="AN424" s="870"/>
      <c r="AO424" s="874"/>
      <c r="AP424" s="848" t="s">
        <v>194</v>
      </c>
      <c r="AQ424" s="848"/>
      <c r="AR424" s="848"/>
      <c r="AS424" s="848"/>
      <c r="AT424" s="848"/>
      <c r="AU424" s="848"/>
      <c r="AV424" s="848"/>
      <c r="AW424" s="848"/>
      <c r="AX424" s="848"/>
      <c r="AY424">
        <f>$AY$422</f>
        <v>0</v>
      </c>
    </row>
    <row r="425" spans="1:51" ht="30" hidden="1" customHeight="1" x14ac:dyDescent="0.2">
      <c r="A425" s="849">
        <v>1</v>
      </c>
      <c r="B425" s="849">
        <v>1</v>
      </c>
      <c r="C425" s="850"/>
      <c r="D425" s="850"/>
      <c r="E425" s="850"/>
      <c r="F425" s="850"/>
      <c r="G425" s="850"/>
      <c r="H425" s="850"/>
      <c r="I425" s="850"/>
      <c r="J425" s="851"/>
      <c r="K425" s="852"/>
      <c r="L425" s="852"/>
      <c r="M425" s="852"/>
      <c r="N425" s="852"/>
      <c r="O425" s="852"/>
      <c r="P425" s="853"/>
      <c r="Q425" s="853"/>
      <c r="R425" s="853"/>
      <c r="S425" s="853"/>
      <c r="T425" s="853"/>
      <c r="U425" s="853"/>
      <c r="V425" s="853"/>
      <c r="W425" s="853"/>
      <c r="X425" s="853"/>
      <c r="Y425" s="854"/>
      <c r="Z425" s="855"/>
      <c r="AA425" s="855"/>
      <c r="AB425" s="856"/>
      <c r="AC425" s="857"/>
      <c r="AD425" s="858"/>
      <c r="AE425" s="858"/>
      <c r="AF425" s="858"/>
      <c r="AG425" s="858"/>
      <c r="AH425" s="859"/>
      <c r="AI425" s="860"/>
      <c r="AJ425" s="860"/>
      <c r="AK425" s="860"/>
      <c r="AL425" s="861"/>
      <c r="AM425" s="862"/>
      <c r="AN425" s="862"/>
      <c r="AO425" s="863"/>
      <c r="AP425" s="864"/>
      <c r="AQ425" s="864"/>
      <c r="AR425" s="864"/>
      <c r="AS425" s="864"/>
      <c r="AT425" s="864"/>
      <c r="AU425" s="864"/>
      <c r="AV425" s="864"/>
      <c r="AW425" s="864"/>
      <c r="AX425" s="864"/>
      <c r="AY425">
        <f>$AY$422</f>
        <v>0</v>
      </c>
    </row>
    <row r="426" spans="1:51" ht="30" hidden="1" customHeight="1" x14ac:dyDescent="0.2">
      <c r="A426" s="849">
        <v>2</v>
      </c>
      <c r="B426" s="849">
        <v>1</v>
      </c>
      <c r="C426" s="850"/>
      <c r="D426" s="850"/>
      <c r="E426" s="850"/>
      <c r="F426" s="850"/>
      <c r="G426" s="850"/>
      <c r="H426" s="850"/>
      <c r="I426" s="850"/>
      <c r="J426" s="851"/>
      <c r="K426" s="852"/>
      <c r="L426" s="852"/>
      <c r="M426" s="852"/>
      <c r="N426" s="852"/>
      <c r="O426" s="852"/>
      <c r="P426" s="853"/>
      <c r="Q426" s="853"/>
      <c r="R426" s="853"/>
      <c r="S426" s="853"/>
      <c r="T426" s="853"/>
      <c r="U426" s="853"/>
      <c r="V426" s="853"/>
      <c r="W426" s="853"/>
      <c r="X426" s="853"/>
      <c r="Y426" s="854"/>
      <c r="Z426" s="855"/>
      <c r="AA426" s="855"/>
      <c r="AB426" s="856"/>
      <c r="AC426" s="857"/>
      <c r="AD426" s="858"/>
      <c r="AE426" s="858"/>
      <c r="AF426" s="858"/>
      <c r="AG426" s="858"/>
      <c r="AH426" s="859"/>
      <c r="AI426" s="860"/>
      <c r="AJ426" s="860"/>
      <c r="AK426" s="860"/>
      <c r="AL426" s="861"/>
      <c r="AM426" s="862"/>
      <c r="AN426" s="862"/>
      <c r="AO426" s="863"/>
      <c r="AP426" s="864"/>
      <c r="AQ426" s="864"/>
      <c r="AR426" s="864"/>
      <c r="AS426" s="864"/>
      <c r="AT426" s="864"/>
      <c r="AU426" s="864"/>
      <c r="AV426" s="864"/>
      <c r="AW426" s="864"/>
      <c r="AX426" s="864"/>
      <c r="AY426">
        <f>COUNTA($C$426)</f>
        <v>0</v>
      </c>
    </row>
    <row r="427" spans="1:51" ht="30" hidden="1" customHeight="1" x14ac:dyDescent="0.2">
      <c r="A427" s="849">
        <v>3</v>
      </c>
      <c r="B427" s="849">
        <v>1</v>
      </c>
      <c r="C427" s="875"/>
      <c r="D427" s="850"/>
      <c r="E427" s="850"/>
      <c r="F427" s="850"/>
      <c r="G427" s="850"/>
      <c r="H427" s="850"/>
      <c r="I427" s="850"/>
      <c r="J427" s="851"/>
      <c r="K427" s="852"/>
      <c r="L427" s="852"/>
      <c r="M427" s="852"/>
      <c r="N427" s="852"/>
      <c r="O427" s="852"/>
      <c r="P427" s="876"/>
      <c r="Q427" s="853"/>
      <c r="R427" s="853"/>
      <c r="S427" s="853"/>
      <c r="T427" s="853"/>
      <c r="U427" s="853"/>
      <c r="V427" s="853"/>
      <c r="W427" s="853"/>
      <c r="X427" s="853"/>
      <c r="Y427" s="854"/>
      <c r="Z427" s="855"/>
      <c r="AA427" s="855"/>
      <c r="AB427" s="856"/>
      <c r="AC427" s="857"/>
      <c r="AD427" s="858"/>
      <c r="AE427" s="858"/>
      <c r="AF427" s="858"/>
      <c r="AG427" s="858"/>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2">
      <c r="A428" s="849">
        <v>4</v>
      </c>
      <c r="B428" s="849">
        <v>1</v>
      </c>
      <c r="C428" s="875"/>
      <c r="D428" s="850"/>
      <c r="E428" s="850"/>
      <c r="F428" s="850"/>
      <c r="G428" s="850"/>
      <c r="H428" s="850"/>
      <c r="I428" s="850"/>
      <c r="J428" s="851"/>
      <c r="K428" s="852"/>
      <c r="L428" s="852"/>
      <c r="M428" s="852"/>
      <c r="N428" s="852"/>
      <c r="O428" s="852"/>
      <c r="P428" s="876"/>
      <c r="Q428" s="853"/>
      <c r="R428" s="853"/>
      <c r="S428" s="853"/>
      <c r="T428" s="853"/>
      <c r="U428" s="853"/>
      <c r="V428" s="853"/>
      <c r="W428" s="853"/>
      <c r="X428" s="853"/>
      <c r="Y428" s="854"/>
      <c r="Z428" s="855"/>
      <c r="AA428" s="855"/>
      <c r="AB428" s="856"/>
      <c r="AC428" s="857"/>
      <c r="AD428" s="858"/>
      <c r="AE428" s="858"/>
      <c r="AF428" s="858"/>
      <c r="AG428" s="858"/>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30" hidden="1" customHeight="1" x14ac:dyDescent="0.2">
      <c r="A429" s="849">
        <v>5</v>
      </c>
      <c r="B429" s="849">
        <v>1</v>
      </c>
      <c r="C429" s="850"/>
      <c r="D429" s="850"/>
      <c r="E429" s="850"/>
      <c r="F429" s="850"/>
      <c r="G429" s="850"/>
      <c r="H429" s="850"/>
      <c r="I429" s="850"/>
      <c r="J429" s="851"/>
      <c r="K429" s="852"/>
      <c r="L429" s="852"/>
      <c r="M429" s="852"/>
      <c r="N429" s="852"/>
      <c r="O429" s="852"/>
      <c r="P429" s="853"/>
      <c r="Q429" s="853"/>
      <c r="R429" s="853"/>
      <c r="S429" s="853"/>
      <c r="T429" s="853"/>
      <c r="U429" s="853"/>
      <c r="V429" s="853"/>
      <c r="W429" s="853"/>
      <c r="X429" s="853"/>
      <c r="Y429" s="854"/>
      <c r="Z429" s="855"/>
      <c r="AA429" s="855"/>
      <c r="AB429" s="856"/>
      <c r="AC429" s="857"/>
      <c r="AD429" s="858"/>
      <c r="AE429" s="858"/>
      <c r="AF429" s="858"/>
      <c r="AG429" s="858"/>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ht="30" hidden="1" customHeight="1" x14ac:dyDescent="0.2">
      <c r="A430" s="849">
        <v>6</v>
      </c>
      <c r="B430" s="849">
        <v>1</v>
      </c>
      <c r="C430" s="850"/>
      <c r="D430" s="850"/>
      <c r="E430" s="850"/>
      <c r="F430" s="850"/>
      <c r="G430" s="850"/>
      <c r="H430" s="850"/>
      <c r="I430" s="850"/>
      <c r="J430" s="851"/>
      <c r="K430" s="852"/>
      <c r="L430" s="852"/>
      <c r="M430" s="852"/>
      <c r="N430" s="852"/>
      <c r="O430" s="852"/>
      <c r="P430" s="853"/>
      <c r="Q430" s="853"/>
      <c r="R430" s="853"/>
      <c r="S430" s="853"/>
      <c r="T430" s="853"/>
      <c r="U430" s="853"/>
      <c r="V430" s="853"/>
      <c r="W430" s="853"/>
      <c r="X430" s="853"/>
      <c r="Y430" s="854"/>
      <c r="Z430" s="855"/>
      <c r="AA430" s="855"/>
      <c r="AB430" s="856"/>
      <c r="AC430" s="857"/>
      <c r="AD430" s="858"/>
      <c r="AE430" s="858"/>
      <c r="AF430" s="858"/>
      <c r="AG430" s="858"/>
      <c r="AH430" s="877"/>
      <c r="AI430" s="878"/>
      <c r="AJ430" s="878"/>
      <c r="AK430" s="878"/>
      <c r="AL430" s="861"/>
      <c r="AM430" s="862"/>
      <c r="AN430" s="862"/>
      <c r="AO430" s="863"/>
      <c r="AP430" s="864"/>
      <c r="AQ430" s="864"/>
      <c r="AR430" s="864"/>
      <c r="AS430" s="864"/>
      <c r="AT430" s="864"/>
      <c r="AU430" s="864"/>
      <c r="AV430" s="864"/>
      <c r="AW430" s="864"/>
      <c r="AX430" s="864"/>
      <c r="AY430">
        <f>COUNTA($C$430)</f>
        <v>0</v>
      </c>
    </row>
    <row r="431" spans="1:51" ht="30" hidden="1" customHeight="1" x14ac:dyDescent="0.2">
      <c r="A431" s="849">
        <v>7</v>
      </c>
      <c r="B431" s="849">
        <v>1</v>
      </c>
      <c r="C431" s="850"/>
      <c r="D431" s="850"/>
      <c r="E431" s="850"/>
      <c r="F431" s="850"/>
      <c r="G431" s="850"/>
      <c r="H431" s="850"/>
      <c r="I431" s="850"/>
      <c r="J431" s="851"/>
      <c r="K431" s="852"/>
      <c r="L431" s="852"/>
      <c r="M431" s="852"/>
      <c r="N431" s="852"/>
      <c r="O431" s="852"/>
      <c r="P431" s="853"/>
      <c r="Q431" s="853"/>
      <c r="R431" s="853"/>
      <c r="S431" s="853"/>
      <c r="T431" s="853"/>
      <c r="U431" s="853"/>
      <c r="V431" s="853"/>
      <c r="W431" s="853"/>
      <c r="X431" s="853"/>
      <c r="Y431" s="854"/>
      <c r="Z431" s="855"/>
      <c r="AA431" s="855"/>
      <c r="AB431" s="856"/>
      <c r="AC431" s="857"/>
      <c r="AD431" s="858"/>
      <c r="AE431" s="858"/>
      <c r="AF431" s="858"/>
      <c r="AG431" s="858"/>
      <c r="AH431" s="877"/>
      <c r="AI431" s="878"/>
      <c r="AJ431" s="878"/>
      <c r="AK431" s="878"/>
      <c r="AL431" s="861"/>
      <c r="AM431" s="862"/>
      <c r="AN431" s="862"/>
      <c r="AO431" s="863"/>
      <c r="AP431" s="864"/>
      <c r="AQ431" s="864"/>
      <c r="AR431" s="864"/>
      <c r="AS431" s="864"/>
      <c r="AT431" s="864"/>
      <c r="AU431" s="864"/>
      <c r="AV431" s="864"/>
      <c r="AW431" s="864"/>
      <c r="AX431" s="864"/>
      <c r="AY431">
        <f>COUNTA($C$431)</f>
        <v>0</v>
      </c>
    </row>
    <row r="432" spans="1:51" ht="30" hidden="1" customHeight="1" x14ac:dyDescent="0.2">
      <c r="A432" s="849">
        <v>8</v>
      </c>
      <c r="B432" s="849">
        <v>1</v>
      </c>
      <c r="C432" s="850"/>
      <c r="D432" s="850"/>
      <c r="E432" s="850"/>
      <c r="F432" s="850"/>
      <c r="G432" s="850"/>
      <c r="H432" s="850"/>
      <c r="I432" s="850"/>
      <c r="J432" s="851"/>
      <c r="K432" s="852"/>
      <c r="L432" s="852"/>
      <c r="M432" s="852"/>
      <c r="N432" s="852"/>
      <c r="O432" s="852"/>
      <c r="P432" s="853"/>
      <c r="Q432" s="853"/>
      <c r="R432" s="853"/>
      <c r="S432" s="853"/>
      <c r="T432" s="853"/>
      <c r="U432" s="853"/>
      <c r="V432" s="853"/>
      <c r="W432" s="853"/>
      <c r="X432" s="853"/>
      <c r="Y432" s="854"/>
      <c r="Z432" s="855"/>
      <c r="AA432" s="855"/>
      <c r="AB432" s="856"/>
      <c r="AC432" s="857"/>
      <c r="AD432" s="858"/>
      <c r="AE432" s="858"/>
      <c r="AF432" s="858"/>
      <c r="AG432" s="858"/>
      <c r="AH432" s="877"/>
      <c r="AI432" s="878"/>
      <c r="AJ432" s="878"/>
      <c r="AK432" s="878"/>
      <c r="AL432" s="861"/>
      <c r="AM432" s="862"/>
      <c r="AN432" s="862"/>
      <c r="AO432" s="863"/>
      <c r="AP432" s="864"/>
      <c r="AQ432" s="864"/>
      <c r="AR432" s="864"/>
      <c r="AS432" s="864"/>
      <c r="AT432" s="864"/>
      <c r="AU432" s="864"/>
      <c r="AV432" s="864"/>
      <c r="AW432" s="864"/>
      <c r="AX432" s="864"/>
      <c r="AY432">
        <f>COUNTA($C$432)</f>
        <v>0</v>
      </c>
    </row>
    <row r="433" spans="1:51" ht="30" hidden="1" customHeight="1" x14ac:dyDescent="0.2">
      <c r="A433" s="849">
        <v>9</v>
      </c>
      <c r="B433" s="849">
        <v>1</v>
      </c>
      <c r="C433" s="850"/>
      <c r="D433" s="850"/>
      <c r="E433" s="850"/>
      <c r="F433" s="850"/>
      <c r="G433" s="850"/>
      <c r="H433" s="850"/>
      <c r="I433" s="850"/>
      <c r="J433" s="851"/>
      <c r="K433" s="852"/>
      <c r="L433" s="852"/>
      <c r="M433" s="852"/>
      <c r="N433" s="852"/>
      <c r="O433" s="852"/>
      <c r="P433" s="853"/>
      <c r="Q433" s="853"/>
      <c r="R433" s="853"/>
      <c r="S433" s="853"/>
      <c r="T433" s="853"/>
      <c r="U433" s="853"/>
      <c r="V433" s="853"/>
      <c r="W433" s="853"/>
      <c r="X433" s="853"/>
      <c r="Y433" s="854"/>
      <c r="Z433" s="855"/>
      <c r="AA433" s="855"/>
      <c r="AB433" s="856"/>
      <c r="AC433" s="857"/>
      <c r="AD433" s="858"/>
      <c r="AE433" s="858"/>
      <c r="AF433" s="858"/>
      <c r="AG433" s="858"/>
      <c r="AH433" s="877"/>
      <c r="AI433" s="878"/>
      <c r="AJ433" s="878"/>
      <c r="AK433" s="878"/>
      <c r="AL433" s="861"/>
      <c r="AM433" s="862"/>
      <c r="AN433" s="862"/>
      <c r="AO433" s="863"/>
      <c r="AP433" s="864"/>
      <c r="AQ433" s="864"/>
      <c r="AR433" s="864"/>
      <c r="AS433" s="864"/>
      <c r="AT433" s="864"/>
      <c r="AU433" s="864"/>
      <c r="AV433" s="864"/>
      <c r="AW433" s="864"/>
      <c r="AX433" s="864"/>
      <c r="AY433">
        <f>COUNTA($C$433)</f>
        <v>0</v>
      </c>
    </row>
    <row r="434" spans="1:51" ht="30" hidden="1" customHeight="1" x14ac:dyDescent="0.2">
      <c r="A434" s="849">
        <v>10</v>
      </c>
      <c r="B434" s="849">
        <v>1</v>
      </c>
      <c r="C434" s="850"/>
      <c r="D434" s="850"/>
      <c r="E434" s="850"/>
      <c r="F434" s="850"/>
      <c r="G434" s="850"/>
      <c r="H434" s="850"/>
      <c r="I434" s="850"/>
      <c r="J434" s="851"/>
      <c r="K434" s="852"/>
      <c r="L434" s="852"/>
      <c r="M434" s="852"/>
      <c r="N434" s="852"/>
      <c r="O434" s="852"/>
      <c r="P434" s="853"/>
      <c r="Q434" s="853"/>
      <c r="R434" s="853"/>
      <c r="S434" s="853"/>
      <c r="T434" s="853"/>
      <c r="U434" s="853"/>
      <c r="V434" s="853"/>
      <c r="W434" s="853"/>
      <c r="X434" s="853"/>
      <c r="Y434" s="854"/>
      <c r="Z434" s="855"/>
      <c r="AA434" s="855"/>
      <c r="AB434" s="856"/>
      <c r="AC434" s="857"/>
      <c r="AD434" s="858"/>
      <c r="AE434" s="858"/>
      <c r="AF434" s="858"/>
      <c r="AG434" s="858"/>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2">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2">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2">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2">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2">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2">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2">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2">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2">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2">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2">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2">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2">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2">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2">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2">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2">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2">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2">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2">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226</v>
      </c>
      <c r="AD457" s="871"/>
      <c r="AE457" s="871"/>
      <c r="AF457" s="871"/>
      <c r="AG457" s="871"/>
      <c r="AH457" s="872" t="s">
        <v>244</v>
      </c>
      <c r="AI457" s="870"/>
      <c r="AJ457" s="870"/>
      <c r="AK457" s="870"/>
      <c r="AL457" s="870" t="s">
        <v>19</v>
      </c>
      <c r="AM457" s="870"/>
      <c r="AN457" s="870"/>
      <c r="AO457" s="874"/>
      <c r="AP457" s="848" t="s">
        <v>194</v>
      </c>
      <c r="AQ457" s="848"/>
      <c r="AR457" s="848"/>
      <c r="AS457" s="848"/>
      <c r="AT457" s="848"/>
      <c r="AU457" s="848"/>
      <c r="AV457" s="848"/>
      <c r="AW457" s="848"/>
      <c r="AX457" s="848"/>
      <c r="AY457">
        <f>$AY$455</f>
        <v>0</v>
      </c>
    </row>
    <row r="458" spans="1:51" ht="30" hidden="1" customHeight="1" x14ac:dyDescent="0.2">
      <c r="A458" s="849">
        <v>1</v>
      </c>
      <c r="B458" s="849">
        <v>1</v>
      </c>
      <c r="C458" s="850"/>
      <c r="D458" s="850"/>
      <c r="E458" s="850"/>
      <c r="F458" s="850"/>
      <c r="G458" s="850"/>
      <c r="H458" s="850"/>
      <c r="I458" s="850"/>
      <c r="J458" s="851"/>
      <c r="K458" s="852"/>
      <c r="L458" s="852"/>
      <c r="M458" s="852"/>
      <c r="N458" s="852"/>
      <c r="O458" s="852"/>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61"/>
      <c r="AM458" s="862"/>
      <c r="AN458" s="862"/>
      <c r="AO458" s="863"/>
      <c r="AP458" s="864"/>
      <c r="AQ458" s="864"/>
      <c r="AR458" s="864"/>
      <c r="AS458" s="864"/>
      <c r="AT458" s="864"/>
      <c r="AU458" s="864"/>
      <c r="AV458" s="864"/>
      <c r="AW458" s="864"/>
      <c r="AX458" s="864"/>
      <c r="AY458">
        <f>$AY$455</f>
        <v>0</v>
      </c>
    </row>
    <row r="459" spans="1:51" ht="30" hidden="1" customHeight="1" x14ac:dyDescent="0.2">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2">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2">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2">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2">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2">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2">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2">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2">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2">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2">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2">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2">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2">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2">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2">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2">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2">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2">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2">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2">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2">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2">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2">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2">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2">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2">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2">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2">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226</v>
      </c>
      <c r="AD490" s="871"/>
      <c r="AE490" s="871"/>
      <c r="AF490" s="871"/>
      <c r="AG490" s="871"/>
      <c r="AH490" s="872" t="s">
        <v>244</v>
      </c>
      <c r="AI490" s="870"/>
      <c r="AJ490" s="870"/>
      <c r="AK490" s="870"/>
      <c r="AL490" s="870" t="s">
        <v>19</v>
      </c>
      <c r="AM490" s="870"/>
      <c r="AN490" s="870"/>
      <c r="AO490" s="874"/>
      <c r="AP490" s="848" t="s">
        <v>194</v>
      </c>
      <c r="AQ490" s="848"/>
      <c r="AR490" s="848"/>
      <c r="AS490" s="848"/>
      <c r="AT490" s="848"/>
      <c r="AU490" s="848"/>
      <c r="AV490" s="848"/>
      <c r="AW490" s="848"/>
      <c r="AX490" s="848"/>
      <c r="AY490">
        <f>$AY$488</f>
        <v>0</v>
      </c>
    </row>
    <row r="491" spans="1:51" ht="30" hidden="1" customHeight="1" x14ac:dyDescent="0.2">
      <c r="A491" s="849">
        <v>1</v>
      </c>
      <c r="B491" s="849">
        <v>1</v>
      </c>
      <c r="C491" s="850"/>
      <c r="D491" s="850"/>
      <c r="E491" s="850"/>
      <c r="F491" s="850"/>
      <c r="G491" s="850"/>
      <c r="H491" s="850"/>
      <c r="I491" s="850"/>
      <c r="J491" s="851"/>
      <c r="K491" s="852"/>
      <c r="L491" s="852"/>
      <c r="M491" s="852"/>
      <c r="N491" s="852"/>
      <c r="O491" s="852"/>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61"/>
      <c r="AM491" s="862"/>
      <c r="AN491" s="862"/>
      <c r="AO491" s="863"/>
      <c r="AP491" s="864"/>
      <c r="AQ491" s="864"/>
      <c r="AR491" s="864"/>
      <c r="AS491" s="864"/>
      <c r="AT491" s="864"/>
      <c r="AU491" s="864"/>
      <c r="AV491" s="864"/>
      <c r="AW491" s="864"/>
      <c r="AX491" s="864"/>
      <c r="AY491">
        <f>$AY$488</f>
        <v>0</v>
      </c>
    </row>
    <row r="492" spans="1:51" ht="30" hidden="1" customHeight="1" x14ac:dyDescent="0.2">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2">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2">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2">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2">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2">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2">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2">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2">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2">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2">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2">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2">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2">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2">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2">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2">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2">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2">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2">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2">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2">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2">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2">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2">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2">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2">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2">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2">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226</v>
      </c>
      <c r="AD523" s="871"/>
      <c r="AE523" s="871"/>
      <c r="AF523" s="871"/>
      <c r="AG523" s="871"/>
      <c r="AH523" s="872" t="s">
        <v>244</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2">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2">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2">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2">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2">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2">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2">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2">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2">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2">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2">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2">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2">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2">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2">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2">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2">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2">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2">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2">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2">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2">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2">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2">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2">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2">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2">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2">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2">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2">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226</v>
      </c>
      <c r="AD556" s="871"/>
      <c r="AE556" s="871"/>
      <c r="AF556" s="871"/>
      <c r="AG556" s="871"/>
      <c r="AH556" s="872" t="s">
        <v>244</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2">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2">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2">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2">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2">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2">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2">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2">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2">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2">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2">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2">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2">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2">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2">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2">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2">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2">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2">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2">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2">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2">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2">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2">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2">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2">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2">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2">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2">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2">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226</v>
      </c>
      <c r="AD589" s="871"/>
      <c r="AE589" s="871"/>
      <c r="AF589" s="871"/>
      <c r="AG589" s="871"/>
      <c r="AH589" s="872" t="s">
        <v>244</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2">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2">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2">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2">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2">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2">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2">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2">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2">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2">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2">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2">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2">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2">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2">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2">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2">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2">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2">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2">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2">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2">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2">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2">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2">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2">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2">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2">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2">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2">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customHeight="1" x14ac:dyDescent="0.2">
      <c r="A620" s="883" t="s">
        <v>574</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228</v>
      </c>
      <c r="AM620" s="887"/>
      <c r="AN620" s="887"/>
      <c r="AO620" s="61"/>
      <c r="AP620" s="56"/>
      <c r="AQ620" s="56"/>
      <c r="AR620" s="56"/>
      <c r="AS620" s="56"/>
      <c r="AT620" s="56"/>
      <c r="AU620" s="56"/>
      <c r="AV620" s="56"/>
      <c r="AW620" s="56"/>
      <c r="AX620" s="57"/>
      <c r="AY620">
        <f>COUNTIF($AO$620,"☑")</f>
        <v>0</v>
      </c>
    </row>
    <row r="621" spans="1:51" ht="24.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2">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222</v>
      </c>
      <c r="AQ623" s="848"/>
      <c r="AR623" s="848"/>
      <c r="AS623" s="848"/>
      <c r="AT623" s="848"/>
      <c r="AU623" s="848"/>
      <c r="AV623" s="848"/>
      <c r="AW623" s="848"/>
      <c r="AX623" s="848"/>
    </row>
    <row r="624" spans="1:51" ht="30" customHeight="1" x14ac:dyDescent="0.2">
      <c r="A624" s="849">
        <v>1</v>
      </c>
      <c r="B624" s="849">
        <v>1</v>
      </c>
      <c r="C624" s="881"/>
      <c r="D624" s="881"/>
      <c r="E624" s="882" t="s">
        <v>280</v>
      </c>
      <c r="F624" s="882"/>
      <c r="G624" s="882"/>
      <c r="H624" s="882"/>
      <c r="I624" s="882"/>
      <c r="J624" s="851" t="s">
        <v>280</v>
      </c>
      <c r="K624" s="852"/>
      <c r="L624" s="852"/>
      <c r="M624" s="852"/>
      <c r="N624" s="852"/>
      <c r="O624" s="852"/>
      <c r="P624" s="853" t="s">
        <v>280</v>
      </c>
      <c r="Q624" s="853"/>
      <c r="R624" s="853"/>
      <c r="S624" s="853"/>
      <c r="T624" s="853"/>
      <c r="U624" s="853"/>
      <c r="V624" s="853"/>
      <c r="W624" s="853"/>
      <c r="X624" s="853"/>
      <c r="Y624" s="854" t="s">
        <v>280</v>
      </c>
      <c r="Z624" s="855"/>
      <c r="AA624" s="855"/>
      <c r="AB624" s="856"/>
      <c r="AC624" s="857"/>
      <c r="AD624" s="858"/>
      <c r="AE624" s="858"/>
      <c r="AF624" s="858"/>
      <c r="AG624" s="858"/>
      <c r="AH624" s="877" t="s">
        <v>280</v>
      </c>
      <c r="AI624" s="878"/>
      <c r="AJ624" s="878"/>
      <c r="AK624" s="878"/>
      <c r="AL624" s="861" t="s">
        <v>280</v>
      </c>
      <c r="AM624" s="862"/>
      <c r="AN624" s="862"/>
      <c r="AO624" s="863"/>
      <c r="AP624" s="864" t="s">
        <v>280</v>
      </c>
      <c r="AQ624" s="864"/>
      <c r="AR624" s="864"/>
      <c r="AS624" s="864"/>
      <c r="AT624" s="864"/>
      <c r="AU624" s="864"/>
      <c r="AV624" s="864"/>
      <c r="AW624" s="864"/>
      <c r="AX624" s="864"/>
    </row>
    <row r="625" spans="1:51" ht="30" hidden="1" customHeight="1" x14ac:dyDescent="0.2">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2">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2">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2">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2">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2">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2">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2">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2">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2">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2">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2">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2">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2">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2">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2">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2">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2">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2">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2">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2">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2">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2">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2">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2">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2">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2">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2">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2">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16383" man="1"/>
    <brk id="249"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 sqref="G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2">
      <c r="A2" s="14" t="s">
        <v>76</v>
      </c>
      <c r="B2" s="15"/>
      <c r="C2" s="13" t="str">
        <f>IF(B2="","",A2)</f>
        <v/>
      </c>
      <c r="D2" s="13" t="str">
        <f>IF(C2="","",IF(D1&lt;&gt;"",CONCATENATE(D1,"、",C2),C2))</f>
        <v/>
      </c>
      <c r="F2" s="12" t="s">
        <v>63</v>
      </c>
      <c r="G2" s="17" t="s">
        <v>628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628</v>
      </c>
      <c r="R3" s="13" t="str">
        <f t="shared" ref="R3:R8" si="3">IF(Q3="","",P3)</f>
        <v>委託・請負</v>
      </c>
      <c r="S3" s="13" t="str">
        <f t="shared" ref="S3:S8" si="4">IF(R3="",S2,IF(S2&lt;&gt;"",CONCATENATE(S2,"、",R3),R3))</f>
        <v>委託・請負</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2">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2">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t="s">
        <v>628</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2">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2">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2">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2">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156</v>
      </c>
      <c r="Y45" s="32" t="s">
        <v>329</v>
      </c>
      <c r="Z45" s="32" t="s">
        <v>457</v>
      </c>
      <c r="AF45" s="30"/>
      <c r="AK45" s="42" t="str">
        <f t="shared" si="7"/>
        <v>r</v>
      </c>
    </row>
    <row r="46" spans="1:37" x14ac:dyDescent="0.2">
      <c r="A46" s="13"/>
      <c r="B46" s="13"/>
      <c r="F46" s="13"/>
      <c r="G46" s="19"/>
      <c r="K46" s="13"/>
      <c r="L46" s="13"/>
      <c r="O46" s="13"/>
      <c r="P46" s="13"/>
      <c r="Q46" s="19"/>
      <c r="T46" s="13"/>
      <c r="U46" s="78" t="s">
        <v>593</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62</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596</v>
      </c>
      <c r="Z100" s="32" t="s">
        <v>512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